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0"/>
  </bookViews>
  <sheets>
    <sheet name="Globális 1.1." sheetId="1" r:id="rId1"/>
    <sheet name="KÖH 1.2." sheetId="2" r:id="rId2"/>
    <sheet name="Bölcsőde 1.3." sheetId="3" r:id="rId3"/>
    <sheet name="Művelődési ház 1.4." sheetId="4" r:id="rId4"/>
    <sheet name="Önkormányzat1.5." sheetId="5" r:id="rId5"/>
    <sheet name="működési mérleg 1.6." sheetId="6" r:id="rId6"/>
    <sheet name="felhalm.mérleg 1.7." sheetId="7" r:id="rId7"/>
    <sheet name="kötelező 2.1." sheetId="8" r:id="rId8"/>
    <sheet name="önként vállalt 2.2." sheetId="9" r:id="rId9"/>
    <sheet name="állami 2.3." sheetId="10" r:id="rId10"/>
    <sheet name="felhamozási kiadások 3.sz" sheetId="11" r:id="rId11"/>
    <sheet name="címrend 4.sz" sheetId="12" r:id="rId12"/>
    <sheet name="létszámok 5.sz." sheetId="13" r:id="rId13"/>
    <sheet name="támogatások 6.sz.mell" sheetId="14" r:id="rId14"/>
    <sheet name="közvetett tám." sheetId="15" r:id="rId15"/>
    <sheet name="Munka1" sheetId="16" r:id="rId16"/>
  </sheets>
  <externalReferences>
    <externalReference r:id="rId19"/>
  </externalReferences>
  <definedNames>
    <definedName name="_xlnm.Print_Area" localSheetId="2">'Bölcsőde 1.3.'!$A$1:$C$149</definedName>
    <definedName name="_xlnm.Print_Area" localSheetId="0">'Globális 1.1.'!$A$1:$C$149</definedName>
    <definedName name="_xlnm.Print_Area" localSheetId="1">'KÖH 1.2.'!$A$1:$C$149</definedName>
    <definedName name="_xlnm.Print_Area" localSheetId="3">'Művelődési ház 1.4.'!$A$1:$C$149</definedName>
    <definedName name="_xlnm.Print_Area" localSheetId="10">'felhamozási kiadások 3.sz'!$A$1:$E$86</definedName>
    <definedName name="_xlnm.Print_Area" localSheetId="7">'kötelező 2.1.'!$A$1:$C$149</definedName>
    <definedName name="_xlnm.Print_Area" localSheetId="4">'Önkormányzat1.5.'!$A$1:$C$149</definedName>
    <definedName name="_xlnm.Print_Area" localSheetId="9">'állami 2.3.'!$A$1:$C$149</definedName>
    <definedName name="_xlnm.Print_Area" localSheetId="8">'önként vállalt 2.2.'!$A$1:$C$149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<sst xmlns="http://schemas.openxmlformats.org/spreadsheetml/2006/main" count="2825" uniqueCount="572">
  <si>
    <t>B E V É T E L E K  Jánossomorja Önkormányzata Globális</t>
  </si>
  <si>
    <t>1. sz. táblázat</t>
  </si>
  <si>
    <t>Ezer forintban</t>
  </si>
  <si>
    <t>Sor-
szám</t>
  </si>
  <si>
    <t>Bevételi jogcím</t>
  </si>
  <si>
    <t>2015.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</si>
  <si>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</si>
  <si>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</si>
  <si>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</si>
  <si>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</si>
  <si>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</si>
  <si>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</si>
  <si>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</si>
  <si>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</si>
  <si>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</si>
  <si>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</si>
  <si>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</si>
  <si>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</si>
  <si>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</si>
  <si>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</si>
  <si>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</si>
  <si>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</si>
  <si>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</si>
  <si>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</si>
  <si>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</si>
  <si>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</si>
  <si>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</si>
  <si>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</si>
  <si>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</si>
  <si>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</si>
  <si>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</si>
  <si>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</si>
  <si>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</si>
  <si>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</si>
  <si>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</si>
  <si>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</si>
  <si>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</si>
  <si>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</si>
  <si>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</si>
  <si>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</si>
  <si>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</si>
  <si>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</si>
  <si>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</si>
  <si>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</si>
  <si>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</si>
  <si>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</si>
  <si>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</si>
  <si>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</si>
  <si>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</si>
  <si>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</si>
  <si>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</si>
  <si>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</si>
  <si>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</si>
  <si>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</si>
  <si>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</si>
  <si>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</si>
  <si>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</si>
  <si>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</si>
  <si>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</si>
  <si>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</si>
  <si>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</si>
  <si>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</si>
  <si>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</si>
  <si>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</si>
  <si>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</si>
  <si>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</si>
  <si>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</si>
  <si>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</si>
  <si>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</si>
  <si>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</si>
  <si>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</si>
  <si>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</si>
  <si>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</si>
  <si>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</si>
  <si>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</si>
  <si>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</si>
  <si>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</si>
  <si>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</si>
  <si>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</si>
  <si>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</si>
  <si>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</si>
  <si>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</si>
  <si>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</si>
  <si>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</si>
  <si>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</si>
  <si>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</si>
  <si>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</si>
  <si>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</si>
  <si>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</si>
  <si>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</si>
  <si>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</si>
  <si>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</si>
  <si>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</si>
  <si>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</si>
  <si>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</si>
  <si>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</si>
  <si>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</si>
  <si>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</si>
  <si>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</si>
  <si>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</si>
  <si>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</si>
  <si>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</si>
  <si>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</si>
  <si>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</si>
  <si>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</si>
  <si>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</si>
  <si>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</si>
  <si>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</si>
  <si>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</si>
  <si>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</si>
  <si>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</si>
  <si>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</si>
  <si>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</si>
  <si>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</si>
  <si>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</si>
  <si>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</si>
  <si>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</si>
  <si>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</si>
  <si>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</si>
  <si>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</si>
  <si>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</si>
  <si>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</si>
  <si>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</si>
  <si>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</si>
  <si>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</si>
  <si>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</si>
  <si>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</si>
  <si>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</si>
  <si>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</si>
  <si>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</si>
  <si>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</si>
  <si>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</si>
  <si>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</si>
  <si>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</si>
  <si>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</si>
  <si>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</si>
  <si>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</si>
  <si>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</si>
  <si>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</si>
  <si>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</si>
  <si>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</si>
  <si>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</si>
  <si>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</si>
  <si>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</si>
  <si>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</si>
  <si>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</si>
  <si>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</si>
  <si>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</si>
  <si>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</si>
  <si>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</si>
  <si>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</si>
  <si>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</si>
  <si>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</si>
  <si>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</si>
  <si>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</si>
  <si>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</si>
  <si>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</si>
  <si>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</si>
  <si>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</si>
  <si>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</si>
  <si>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</si>
  <si>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</si>
  <si>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</si>
  <si>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</si>
  <si>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</si>
  <si>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</si>
  <si>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 Jánossomorja Önkormányzata Globális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</si>
  <si>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</si>
  <si>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</si>
  <si>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</si>
  <si>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</si>
  <si>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</si>
  <si>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</si>
  <si>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</si>
  <si>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</si>
  <si>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</si>
  <si>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</si>
  <si>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</si>
  <si>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</si>
  <si>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</si>
  <si>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</si>
  <si>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</si>
  <si>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</si>
  <si>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</si>
  <si>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</si>
  <si>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</si>
  <si>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</si>
  <si>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</si>
  <si>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</si>
  <si>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</si>
  <si>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</si>
  <si>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</si>
  <si>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</si>
  <si>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</si>
  <si>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</si>
  <si>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</si>
  <si>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</si>
  <si>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</si>
  <si>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</si>
  <si>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</si>
  <si>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</si>
  <si>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</si>
  <si>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</si>
  <si>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</si>
  <si>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</si>
  <si>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</si>
  <si>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</si>
  <si>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</si>
  <si>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</si>
  <si>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</si>
  <si>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</si>
  <si>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</si>
  <si>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</si>
  <si>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</si>
  <si>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</si>
  <si>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</si>
  <si>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</si>
  <si>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</si>
  <si>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</si>
  <si>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</si>
  <si>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</si>
  <si>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</si>
  <si>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</si>
  <si>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</si>
  <si>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</si>
  <si>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</si>
  <si>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</si>
  <si>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</si>
  <si>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</si>
  <si>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</si>
  <si>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</si>
  <si>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</si>
  <si>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</si>
  <si>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</si>
  <si>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</si>
  <si>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</si>
  <si>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</si>
  <si>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</si>
  <si>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</si>
  <si>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</si>
  <si>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</si>
  <si>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</si>
  <si>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</si>
  <si>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</si>
  <si>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</si>
  <si>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</si>
  <si>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 E V É T E L E K Közös Önkormányzati Hivatal</t>
  </si>
  <si>
    <t>Működési célú visszatérítendő támogatások kölcsönök visszatér. ÁH-n kívülről</t>
  </si>
  <si>
    <t>K I A D Á S O K Közös Önkormányzati Hivatal</t>
  </si>
  <si>
    <t>B E V É T E L E K Kék Bagoly Bölcsőde</t>
  </si>
  <si>
    <t>K I A D Á S O K Kék Bagoly Bölcsőde</t>
  </si>
  <si>
    <t>B E V É T E L E K Balassi Bálint Művelődési Ház és Könyvtár</t>
  </si>
  <si>
    <t>K I A D Á S O K  Balassi Bálint Művelődési Ház és Könyvtár</t>
  </si>
  <si>
    <t>B E V É T E L E K  ÖNKORMÁNYZAT</t>
  </si>
  <si>
    <t>K I A D Á S O K  ÖNKORMÁNYZAT</t>
  </si>
  <si>
    <t>Céltartalék /pályázatok önrésze 9116E+iskola felújítás 76955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</si>
  <si>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</si>
  <si>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</si>
  <si>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</si>
  <si>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</si>
  <si>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</si>
  <si>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</si>
  <si>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</si>
  <si>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</si>
  <si>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</si>
  <si>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</si>
  <si>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</si>
  <si>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</si>
  <si>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</si>
  <si>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</si>
  <si>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</si>
  <si>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</si>
  <si>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</si>
  <si>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</si>
  <si>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</si>
  <si>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</si>
  <si>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</si>
  <si>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</si>
  <si>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</si>
  <si>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</si>
  <si>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</si>
  <si>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</si>
  <si>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</si>
  <si>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</si>
  <si>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</si>
  <si>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</si>
  <si>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</si>
  <si>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</si>
  <si>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</si>
  <si>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</si>
  <si>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</si>
  <si>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</si>
  <si>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</si>
  <si>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</si>
  <si>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</si>
  <si>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</si>
  <si>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</si>
  <si>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</si>
  <si>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</si>
  <si>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</si>
  <si>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</si>
  <si>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</si>
  <si>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</si>
  <si>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</si>
  <si>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</si>
  <si>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</si>
  <si>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</si>
  <si>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</si>
  <si>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</si>
  <si>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</si>
  <si>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</si>
  <si>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</si>
  <si>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</si>
  <si>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</si>
  <si>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</si>
  <si>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</si>
  <si>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</si>
  <si>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</si>
  <si>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</si>
  <si>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</si>
  <si>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</si>
  <si>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</si>
  <si>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</si>
  <si>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</si>
  <si>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</si>
  <si>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</si>
  <si>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</si>
  <si>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</si>
  <si>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</si>
  <si>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</si>
  <si>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</si>
  <si>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</si>
  <si>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</si>
  <si>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</si>
  <si>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</si>
  <si>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</si>
  <si>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</si>
  <si>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</si>
  <si>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</si>
  <si>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</si>
  <si>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</si>
  <si>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</si>
  <si>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</si>
  <si>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</si>
  <si>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 E V É T E L E K</t>
  </si>
  <si>
    <t>K I A D Á S O K</t>
  </si>
  <si>
    <t>Egyéb működési célú kiadások Óvoda fenntartás</t>
  </si>
  <si>
    <t>2015 ÉVI BERUHÁZÁSI  ÉS FELÚJÍTÁSI FELADATOK TERVEZETT ELŐIRÁNYZATAI</t>
  </si>
  <si>
    <t>BERUHÁZÁS,FELÚJÍTÁS</t>
  </si>
  <si>
    <t>KIVITELEZÉS</t>
  </si>
  <si>
    <t>2015. ÉVI ELŐIRÁNYZAT</t>
  </si>
  <si>
    <t>IDŐSZAKA</t>
  </si>
  <si>
    <t>ALAP</t>
  </si>
  <si>
    <t>ÁFA</t>
  </si>
  <si>
    <t>ÖSSZESEN</t>
  </si>
  <si>
    <t>BERUHÁZÁSOK</t>
  </si>
  <si>
    <t>1.KÖZÖS ÖNKORMÁNYZATI HIVATAL</t>
  </si>
  <si>
    <t xml:space="preserve">             Központi szünetmentes</t>
  </si>
  <si>
    <t>2015.</t>
  </si>
  <si>
    <t xml:space="preserve">             6 db monitor cseréje  </t>
  </si>
  <si>
    <t xml:space="preserve">             2 db számítógépkonfiguráció </t>
  </si>
  <si>
    <t xml:space="preserve">             Infokomunikációs eszközök</t>
  </si>
  <si>
    <t>1.KÖZÖS ÖNKORMÁNYZATI HIVATAL ÖSSZESEN:</t>
  </si>
  <si>
    <t>2.ÖNKORMÁNYZAT</t>
  </si>
  <si>
    <r>
      <t>Napköziotthonos konyha:</t>
    </r>
    <r>
      <rPr>
        <sz val="10"/>
        <rFont val="Times New Roman CE"/>
        <family val="1"/>
      </rPr>
      <t>új mosogató tálca beépítése</t>
    </r>
  </si>
  <si>
    <t xml:space="preserve">                                        Hűtőszekrény beszerzése</t>
  </si>
  <si>
    <t xml:space="preserve">                                        Konyhai kisgépek beszerzése</t>
  </si>
  <si>
    <t xml:space="preserve">                                        pohármosó mosogatógép beszerzése</t>
  </si>
  <si>
    <r>
      <t>Zeneiskola:</t>
    </r>
    <r>
      <rPr>
        <sz val="10"/>
        <rFont val="Times New Roman CE"/>
        <family val="1"/>
      </rPr>
      <t xml:space="preserve"> trombita,cd lejátszó beszerzése</t>
    </r>
  </si>
  <si>
    <t>Városüzemeltetés:tűzoltószertár vizesblokk kialakítása</t>
  </si>
  <si>
    <t xml:space="preserve">                              ingatlanvásárlás</t>
  </si>
  <si>
    <t xml:space="preserve">                              Vízhálózat fejlesztése </t>
  </si>
  <si>
    <t xml:space="preserve">                               Urnafal kialakítása</t>
  </si>
  <si>
    <t xml:space="preserve">                              5 db buszváró fülke </t>
  </si>
  <si>
    <t xml:space="preserve">                              fekvőrendőr telepítése</t>
  </si>
  <si>
    <t xml:space="preserve">                              2 db faház beszerzése</t>
  </si>
  <si>
    <t xml:space="preserve">                              2 db rendezvénysátor</t>
  </si>
  <si>
    <t xml:space="preserve">                              térfigyelő kamerarendszer bővítése</t>
  </si>
  <si>
    <t xml:space="preserve">                              Multifunkcionális traktor beszerzése</t>
  </si>
  <si>
    <t xml:space="preserve">                              Somorjai szánkópálya megvilágítása</t>
  </si>
  <si>
    <t xml:space="preserve">                              Városüzemeltetési gép beszerzése</t>
  </si>
  <si>
    <r>
      <t>ISKOLA</t>
    </r>
    <r>
      <rPr>
        <sz val="10"/>
        <rFont val="Times New Roman CE"/>
        <family val="1"/>
      </rPr>
      <t xml:space="preserve"> :informatikai eszközök beszerzése</t>
    </r>
  </si>
  <si>
    <t xml:space="preserve">               Iskolai napelemes rendszer kiépítése </t>
  </si>
  <si>
    <t>VÉDŐNŐI SZOLGÁLAT:VÉRNYOMÁSMÉRŐ,SZEMLÉLTETŐ ESZKÖZÖK,SZÁMÍTÓGÉP</t>
  </si>
  <si>
    <t>2.ÖNKORMÁNYZAT összesen:</t>
  </si>
  <si>
    <r>
      <t>3. KÉK BAGOLY BÖLCSŐD</t>
    </r>
    <r>
      <rPr>
        <sz val="10"/>
        <rFont val="Times New Roman CE"/>
        <family val="1"/>
      </rPr>
      <t>E</t>
    </r>
  </si>
  <si>
    <t xml:space="preserve">              Kisértékű tárgyi eszközök:Multifunkcionális nyomtató</t>
  </si>
  <si>
    <t xml:space="preserve">                                                    porszívó</t>
  </si>
  <si>
    <t xml:space="preserve">                                                    mosógép</t>
  </si>
  <si>
    <t>3. KÉK BAGOLY BÖLCSŐDE ÖSSZESEN:</t>
  </si>
  <si>
    <t>4.BALASSI BÁLINT MŰVELŐDÉSI HÁZ ÉS KÖNYVTÁR</t>
  </si>
  <si>
    <r>
      <t xml:space="preserve">  </t>
    </r>
    <r>
      <rPr>
        <b/>
        <sz val="10"/>
        <rFont val="Arial CE"/>
        <family val="2"/>
      </rPr>
      <t xml:space="preserve"> Könyvtár:</t>
    </r>
    <r>
      <rPr>
        <sz val="10"/>
        <rFont val="Times New Roman CE"/>
        <family val="1"/>
      </rPr>
      <t>könyvespolc</t>
    </r>
  </si>
  <si>
    <t xml:space="preserve">                 projektor+vászon</t>
  </si>
  <si>
    <r>
      <t xml:space="preserve">   </t>
    </r>
    <r>
      <rPr>
        <b/>
        <sz val="10"/>
        <rFont val="Arial CE"/>
        <family val="2"/>
      </rPr>
      <t>Múzeum:</t>
    </r>
    <r>
      <rPr>
        <sz val="10"/>
        <rFont val="Times New Roman CE"/>
        <family val="1"/>
      </rPr>
      <t>páraelszívó,porszívó,2 db hírdető tábla</t>
    </r>
  </si>
  <si>
    <r>
      <t xml:space="preserve">   </t>
    </r>
    <r>
      <rPr>
        <b/>
        <sz val="10"/>
        <rFont val="Arial CE"/>
        <family val="2"/>
      </rPr>
      <t>Művelődési ház:</t>
    </r>
    <r>
      <rPr>
        <sz val="10"/>
        <rFont val="Times New Roman CE"/>
        <family val="1"/>
      </rPr>
      <t>színpadi feljáró</t>
    </r>
  </si>
  <si>
    <t xml:space="preserve">                udvari esővízelvezetés,szikkasztás:</t>
  </si>
  <si>
    <t xml:space="preserve">                udvari járda</t>
  </si>
  <si>
    <t xml:space="preserve">                wc ajtók</t>
  </si>
  <si>
    <t xml:space="preserve">                parkoló kialakítása</t>
  </si>
  <si>
    <t xml:space="preserve">                4 db előtéri asztal</t>
  </si>
  <si>
    <t xml:space="preserve">                nagytermi függöny</t>
  </si>
  <si>
    <t xml:space="preserve">                konyhai szekrény</t>
  </si>
  <si>
    <t>BALASSI BÁLINT MŰVELŐDÉSI HÁZ ÉS KÖNYVTÁR ÖSSZESEN:</t>
  </si>
  <si>
    <t>BERUHÁZÁSOK ÖSSZESEN:</t>
  </si>
  <si>
    <t>FELÚJÍTÁSOK</t>
  </si>
  <si>
    <t>2. ÖNKORMÁNYZAT</t>
  </si>
  <si>
    <t>Zeneiskola:parketta felújítás</t>
  </si>
  <si>
    <t>Városüzemeltetés:Katonai híd felújítása önrész</t>
  </si>
  <si>
    <t xml:space="preserve">                              1 játszótér felújítása</t>
  </si>
  <si>
    <t xml:space="preserve">                              malom tetőszigetelése</t>
  </si>
  <si>
    <t xml:space="preserve">                              Somorjai közösségi ház felújításának II.üteme</t>
  </si>
  <si>
    <t xml:space="preserve">                              Somorjai grund felújítása</t>
  </si>
  <si>
    <t xml:space="preserve">                              Járdák felújítása</t>
  </si>
  <si>
    <t xml:space="preserve">                              Csapadékvízelvezető árok felújítás</t>
  </si>
  <si>
    <t xml:space="preserve">                              Temetők korszerűsítésének folytatás</t>
  </si>
  <si>
    <t xml:space="preserve">                              Uszoda belső mennyezetének felújítása</t>
  </si>
  <si>
    <t>ÚTFELÚJÍTÁS</t>
  </si>
  <si>
    <t>BÉRLAKÁSOK FELÚJÍTÁSA</t>
  </si>
  <si>
    <t>ISKOLA : 2 db tanterem felújítása</t>
  </si>
  <si>
    <t xml:space="preserve">               termek parkettázása</t>
  </si>
  <si>
    <t xml:space="preserve">               Udvari pálya  felújítása</t>
  </si>
  <si>
    <t xml:space="preserve">               Főépület ferde tető szigetelése,gipszkartonozása</t>
  </si>
  <si>
    <t>ÖNKORMÁNYZAT ÖSSZESEN:</t>
  </si>
  <si>
    <t xml:space="preserve">       Villamos hálózat felújítása</t>
  </si>
  <si>
    <t xml:space="preserve">        Terasz tető felújítás</t>
  </si>
  <si>
    <t xml:space="preserve">       előadó terem parketta és öltöző parketta felújítása</t>
  </si>
  <si>
    <t xml:space="preserve">       JTV stúdió ajtó,parketta,járólap felújítása</t>
  </si>
  <si>
    <t xml:space="preserve">       hófogó és esőcsatorna felújítása</t>
  </si>
  <si>
    <t>FELÚJÍTÁSOK ÖSSZESEN:</t>
  </si>
  <si>
    <t>A KÖLTSÉGVETÉS CÍMRENDJE 2015.ÉVRE</t>
  </si>
  <si>
    <t>CÍM</t>
  </si>
  <si>
    <t>ALCÍM, SZÁM</t>
  </si>
  <si>
    <t>CÍMNÉV</t>
  </si>
  <si>
    <t>ALCÍMNÉV</t>
  </si>
  <si>
    <t>JÁNOSSOMORJAI KÖZÖS ÖNKORMÁNYZATI HIVATAL</t>
  </si>
  <si>
    <t xml:space="preserve"> 1/1.</t>
  </si>
  <si>
    <t>IGAZGATÁSI TEVÉKENYSÉG JÁNOSSOMORJA</t>
  </si>
  <si>
    <t xml:space="preserve"> 1/2.</t>
  </si>
  <si>
    <t>IGAZGATÁSI TEVÉKENYSÉG ÚJRÓNAFŐ</t>
  </si>
  <si>
    <t xml:space="preserve"> 1/3.</t>
  </si>
  <si>
    <t>IGAZGATÁSI TEVÉKENYSÉG VÁRBALOG</t>
  </si>
  <si>
    <t xml:space="preserve">ÖNKORMÁNYZAT </t>
  </si>
  <si>
    <t xml:space="preserve"> 2/1.</t>
  </si>
  <si>
    <t>ÖNKORMÁNYZATI JOGALKOTÁS</t>
  </si>
  <si>
    <t xml:space="preserve"> 2/2.</t>
  </si>
  <si>
    <t>KÖZSÉG ÉS VÁROSGAZDÁLKODÁS</t>
  </si>
  <si>
    <t xml:space="preserve"> 2/3.</t>
  </si>
  <si>
    <t>KÖZUTAK  ÉPÍTÉSE,ÜZEMELTETÉSE</t>
  </si>
  <si>
    <t xml:space="preserve"> 2/4.</t>
  </si>
  <si>
    <t>KÖZFOGLALKOZTATÁS</t>
  </si>
  <si>
    <t xml:space="preserve"> 2/5.</t>
  </si>
  <si>
    <t>TÁMOGATÁSOK</t>
  </si>
  <si>
    <t xml:space="preserve"> 2/6.</t>
  </si>
  <si>
    <t xml:space="preserve">SZOLGÁLATI ÉS BÉRLAKÁSOK </t>
  </si>
  <si>
    <t xml:space="preserve"> 2/7.</t>
  </si>
  <si>
    <t>KÖZTEMETŐ FENNTARTÁS</t>
  </si>
  <si>
    <t xml:space="preserve"> 2/8.</t>
  </si>
  <si>
    <t>KÖZVILÁGÍTÁS</t>
  </si>
  <si>
    <t xml:space="preserve"> 2/9.</t>
  </si>
  <si>
    <t>EÜ-i KOMBINÁT ÜZEMELTETÉSE</t>
  </si>
  <si>
    <t xml:space="preserve"> 2/10.</t>
  </si>
  <si>
    <t>HÁZIORVOSI ÜGYELETI SZOLGÁLAT</t>
  </si>
  <si>
    <t xml:space="preserve"> 2/11.</t>
  </si>
  <si>
    <t>FIZIOTHERÁPIA</t>
  </si>
  <si>
    <t xml:space="preserve"> 2/12.</t>
  </si>
  <si>
    <t>LABOR</t>
  </si>
  <si>
    <t xml:space="preserve"> 2/13.</t>
  </si>
  <si>
    <t>ISKOLA EÜ-i SZOLGÁLAT</t>
  </si>
  <si>
    <t xml:space="preserve"> 2/14.</t>
  </si>
  <si>
    <t>VÉDŐNŐI SZOLGÁLAT</t>
  </si>
  <si>
    <t xml:space="preserve"> 2/15.</t>
  </si>
  <si>
    <t>SEGÉLYEZÉS</t>
  </si>
  <si>
    <t xml:space="preserve"> 2/16.</t>
  </si>
  <si>
    <t>ÁLTALÁNOS ISKOLA ÜZEMELTETÉS</t>
  </si>
  <si>
    <t xml:space="preserve"> 2/17.</t>
  </si>
  <si>
    <t>ALAPFOKÚ MŰVÉSZETI ISKOLA ÜZEMELTETÉS</t>
  </si>
  <si>
    <t xml:space="preserve"> 2/18.</t>
  </si>
  <si>
    <t>NAPKÖZIOTTHONOS KONYHA MŰKÖDTETÉSE,ÉTKEZTETÉS</t>
  </si>
  <si>
    <t xml:space="preserve"> 2/19.</t>
  </si>
  <si>
    <t>USZODA ÉS SPORTTELEP MŰKÖDTETÉSE</t>
  </si>
  <si>
    <t>KÉK BAGOLY BÖLCSŐDE</t>
  </si>
  <si>
    <t xml:space="preserve"> 3/1.</t>
  </si>
  <si>
    <t>BÖLCSŐDE</t>
  </si>
  <si>
    <t xml:space="preserve"> 3/2.</t>
  </si>
  <si>
    <t>BÖLCSŐDE KONYHA</t>
  </si>
  <si>
    <t>BALASSI BÁLINT MŰVELŐDÉSI HÁZ ÉS KÖNYVTÁR</t>
  </si>
  <si>
    <t>4./1.</t>
  </si>
  <si>
    <t>KÖZMŰVELŐDÉSI TEVÉKENYSÉGEK</t>
  </si>
  <si>
    <t>4./2.</t>
  </si>
  <si>
    <t>KÖNYVTÁRI  ÁLLOMÁNY GYARAPÍTÁSA</t>
  </si>
  <si>
    <t>4./3.</t>
  </si>
  <si>
    <t>MÚZEUM</t>
  </si>
  <si>
    <t>JÁNOSSOMORJA VÁROS ÖNKORMÁNYZAT</t>
  </si>
  <si>
    <t>LÉTSZÁMA</t>
  </si>
  <si>
    <t>(NAPI 8 ÓRÁS MUNKAIDŐRE ÁTSZÁMÍTVA)</t>
  </si>
  <si>
    <t>LÉTSZÁMKERET</t>
  </si>
  <si>
    <t>BETÖLTÖTT ÁLLÁSHELY</t>
  </si>
  <si>
    <t>SZAKMAI</t>
  </si>
  <si>
    <t>ÜZEMELTETÉS</t>
  </si>
  <si>
    <t>ÖSSZ:</t>
  </si>
  <si>
    <t>KÖZÖS ÖNKORMÁNYZATI HIVATAL</t>
  </si>
  <si>
    <t>1./1.</t>
  </si>
  <si>
    <t>JÁNOSSOMORJA</t>
  </si>
  <si>
    <t>1./2.</t>
  </si>
  <si>
    <t>VÁRBALOG</t>
  </si>
  <si>
    <t>1./3.</t>
  </si>
  <si>
    <t>ÚJRÓNAFŐ</t>
  </si>
  <si>
    <t>ÖNKORMÁNYZAT</t>
  </si>
  <si>
    <t>2./5.</t>
  </si>
  <si>
    <t>JOGALKOTÁS</t>
  </si>
  <si>
    <t>VÁROS ÉS KÖZSÉGGAZDÁLKODÁS</t>
  </si>
  <si>
    <t>EGÉSZSÉGÜGYI KOMBINÁT</t>
  </si>
  <si>
    <t>USZODA</t>
  </si>
  <si>
    <t>NAPKÖZIOTTHONOS KONYHA</t>
  </si>
  <si>
    <t>ISKOLA ÜZEMELTETÉS</t>
  </si>
  <si>
    <t>ZENEISKOLA ÜZEMELTETEÉS</t>
  </si>
  <si>
    <t>BÖLCSŐDE ÖSSZESEN:</t>
  </si>
  <si>
    <t>2./1.</t>
  </si>
  <si>
    <t>2./2.</t>
  </si>
  <si>
    <t>MŰVELŐDÉSI HÁZ</t>
  </si>
  <si>
    <t>5./2.</t>
  </si>
  <si>
    <t>5./4.</t>
  </si>
  <si>
    <t>KÖZMŰVELŐDÉSI KÖNYVTÁR</t>
  </si>
  <si>
    <t>5./5.</t>
  </si>
  <si>
    <t>ÖSSZESEN:</t>
  </si>
  <si>
    <t xml:space="preserve">2015.ÉVI TÁMOGATÁSÉRTÉKŰ KIADÁSOK,VÉGLEGES PÉNZESZKÖZÁTADÁSOK   RÉSZLETEZÉSE </t>
  </si>
  <si>
    <t>I.MŰKÖDÉSI CÉLÚ TÁMOGATÁSOK:</t>
  </si>
  <si>
    <t>MŰKÖDÉSI CÉLÚ TÁMOGATÁSÉRTÉKŰ KIADÁSOK:</t>
  </si>
  <si>
    <t>MŰKÖDÉSI CÉLŰ PÉNZESZKÖZ ÁTADÁS ÁLLAMHÁZTARTÁSON KÍVÜLRE</t>
  </si>
  <si>
    <t>ÖNKORMÁNYZATI TAGDÍJAK</t>
  </si>
  <si>
    <t>Kisösszegű támogatások</t>
  </si>
  <si>
    <t>KISTÉRS.EGYESÍTETT SZOC.INT.</t>
  </si>
  <si>
    <t>Egyéb pályázható támogatás</t>
  </si>
  <si>
    <t>RENDŐRKAPITÁNYSÁG PE.ÁTADÁS</t>
  </si>
  <si>
    <t>Szoc.alapon nyújtott önkormányzati tám.</t>
  </si>
  <si>
    <t>TÉRSÉGI ÜGYELETI HJ.HANSÁGLIGET MIATT</t>
  </si>
  <si>
    <t>Nemzetiségi önkormányzati tám.</t>
  </si>
  <si>
    <t>ÓVODAI INTÉZMÉNYFENNTARTÓ TÁRSULÁSNAK PE.ÁTADÁS</t>
  </si>
  <si>
    <t>Támogatás egyedi kérelmek alapján:</t>
  </si>
  <si>
    <t>Öveges program hozzájárulás</t>
  </si>
  <si>
    <t>Önkormányzati ösztöndíj pályázat fiataloknak</t>
  </si>
  <si>
    <t>Mosonmagy.Önk.Éltes Isk.</t>
  </si>
  <si>
    <t>KLIK PE átadás</t>
  </si>
  <si>
    <t>LEADER hozzájárulás</t>
  </si>
  <si>
    <t>II. FELHALMOZÁSI CÉLÚ TÁMOGATÁSOK:</t>
  </si>
  <si>
    <t>FELHALMOZÁSI  CÉLÚ TÁMOGATÁSÉRTÉKŰ KIADÁSOK:</t>
  </si>
  <si>
    <t>FELHALMOZÁSI CÉLÚ PÉNZESZKÖZ ÁTADÁS ÁLLAMHÁZTARTÁSON KÍVÜLRE</t>
  </si>
  <si>
    <t>Keretösszeg:</t>
  </si>
  <si>
    <t>TÁMOGATÁSÉRTÉKŰ TÁM. ÖSSZ:</t>
  </si>
  <si>
    <t>PÉNZESZKÖZÁTADÁSOK ÖSSZESEN: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</si>
  <si>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</si>
  <si>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</si>
  <si>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</si>
  <si>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</si>
  <si>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</si>
  <si>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</si>
  <si>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</si>
  <si>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</si>
  <si>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</si>
  <si>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</si>
  <si>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</si>
  <si>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</si>
  <si>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</si>
  <si>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</si>
  <si>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</si>
  <si>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</si>
  <si>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</si>
  <si>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</si>
  <si>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</si>
  <si>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</si>
  <si>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Ellátottak térítési díjának tv.-i előirás miatt  történő elengedése</t>
  </si>
  <si>
    <t>Összesen: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</si>
</sst>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"/>
    <numFmt numFmtId="166" formatCode="@"/>
    <numFmt numFmtId="167" formatCode="#,##0"/>
    <numFmt numFmtId="168" formatCode="MMM\ D/"/>
    <numFmt numFmtId="169" formatCode="#,##0.00"/>
    <numFmt numFmtId="170" formatCode="#,##0.000"/>
  </numFmts>
  <fonts count="3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18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b/>
      <sz val="10"/>
      <color indexed="56"/>
      <name val="Arial CE"/>
      <family val="2"/>
    </font>
    <font>
      <sz val="10"/>
      <color indexed="56"/>
      <name val="Arial CE"/>
      <family val="2"/>
    </font>
    <font>
      <b/>
      <sz val="12"/>
      <color indexed="18"/>
      <name val="Arial CE"/>
      <family val="2"/>
    </font>
    <font>
      <b/>
      <sz val="5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2"/>
      <name val="Times New Roman"/>
      <family val="1"/>
    </font>
    <font>
      <i/>
      <sz val="11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350">
    <xf numFmtId="164" fontId="0" fillId="0" borderId="0" xfId="0" applyAlignment="1">
      <alignment/>
    </xf>
    <xf numFmtId="164" fontId="4" fillId="0" borderId="0" xfId="22" applyFont="1" applyFill="1" applyProtection="1">
      <alignment/>
      <protection/>
    </xf>
    <xf numFmtId="164" fontId="4" fillId="0" borderId="0" xfId="22" applyFont="1" applyFill="1" applyAlignment="1" applyProtection="1">
      <alignment horizontal="right" vertical="center" indent="1"/>
      <protection/>
    </xf>
    <xf numFmtId="164" fontId="4" fillId="0" borderId="0" xfId="22" applyFill="1" applyProtection="1">
      <alignment/>
      <protection/>
    </xf>
    <xf numFmtId="165" fontId="5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8" fillId="0" borderId="3" xfId="22" applyFont="1" applyFill="1" applyBorder="1" applyAlignment="1" applyProtection="1">
      <alignment horizontal="center" vertical="center" wrapText="1"/>
      <protection/>
    </xf>
    <xf numFmtId="164" fontId="8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center" vertical="center" wrapText="1"/>
      <protection/>
    </xf>
    <xf numFmtId="164" fontId="9" fillId="0" borderId="6" xfId="22" applyFont="1" applyFill="1" applyBorder="1" applyAlignment="1" applyProtection="1">
      <alignment horizontal="center" vertical="center" wrapText="1"/>
      <protection/>
    </xf>
    <xf numFmtId="164" fontId="9" fillId="0" borderId="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 applyProtection="1">
      <alignment/>
      <protection/>
    </xf>
    <xf numFmtId="164" fontId="9" fillId="0" borderId="2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 applyProtection="1">
      <alignment/>
      <protection/>
    </xf>
    <xf numFmtId="166" fontId="10" fillId="0" borderId="8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9" xfId="0" applyFont="1" applyBorder="1" applyAlignment="1" applyProtection="1">
      <alignment horizontal="left" wrapText="1" indent="1"/>
      <protection/>
    </xf>
    <xf numFmtId="166" fontId="10" fillId="0" borderId="10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1" xfId="0" applyFont="1" applyBorder="1" applyAlignment="1" applyProtection="1">
      <alignment horizontal="left" wrapText="1" indent="1"/>
      <protection/>
    </xf>
    <xf numFmtId="166" fontId="10" fillId="0" borderId="12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3" xfId="0" applyFont="1" applyBorder="1" applyAlignment="1" applyProtection="1">
      <alignment horizontal="left" wrapText="1" indent="1"/>
      <protection/>
    </xf>
    <xf numFmtId="164" fontId="12" fillId="0" borderId="3" xfId="0" applyFont="1" applyBorder="1" applyAlignment="1" applyProtection="1">
      <alignment horizontal="left" vertical="center" wrapText="1" indent="1"/>
      <protection/>
    </xf>
    <xf numFmtId="164" fontId="12" fillId="0" borderId="2" xfId="0" applyFont="1" applyBorder="1" applyAlignment="1" applyProtection="1">
      <alignment wrapText="1"/>
      <protection/>
    </xf>
    <xf numFmtId="164" fontId="11" fillId="0" borderId="13" xfId="0" applyFont="1" applyBorder="1" applyAlignment="1" applyProtection="1">
      <alignment wrapText="1"/>
      <protection/>
    </xf>
    <xf numFmtId="164" fontId="11" fillId="0" borderId="8" xfId="0" applyFont="1" applyBorder="1" applyAlignment="1" applyProtection="1">
      <alignment wrapText="1"/>
      <protection/>
    </xf>
    <xf numFmtId="164" fontId="11" fillId="0" borderId="10" xfId="0" applyFont="1" applyBorder="1" applyAlignment="1" applyProtection="1">
      <alignment wrapText="1"/>
      <protection/>
    </xf>
    <xf numFmtId="164" fontId="11" fillId="0" borderId="12" xfId="0" applyFont="1" applyBorder="1" applyAlignment="1" applyProtection="1">
      <alignment wrapText="1"/>
      <protection/>
    </xf>
    <xf numFmtId="164" fontId="12" fillId="0" borderId="3" xfId="0" applyFont="1" applyBorder="1" applyAlignment="1" applyProtection="1">
      <alignment wrapText="1"/>
      <protection/>
    </xf>
    <xf numFmtId="164" fontId="12" fillId="0" borderId="14" xfId="0" applyFont="1" applyBorder="1" applyAlignment="1" applyProtection="1">
      <alignment wrapText="1"/>
      <protection/>
    </xf>
    <xf numFmtId="164" fontId="12" fillId="0" borderId="15" xfId="0" applyFont="1" applyBorder="1" applyAlignment="1" applyProtection="1">
      <alignment wrapText="1"/>
      <protection/>
    </xf>
    <xf numFmtId="164" fontId="5" fillId="0" borderId="0" xfId="22" applyFont="1" applyFill="1" applyBorder="1" applyAlignment="1" applyProtection="1">
      <alignment horizontal="center" vertical="center" wrapText="1"/>
      <protection/>
    </xf>
    <xf numFmtId="164" fontId="5" fillId="0" borderId="0" xfId="22" applyFont="1" applyFill="1" applyBorder="1" applyAlignment="1" applyProtection="1">
      <alignment vertical="center" wrapText="1"/>
      <protection/>
    </xf>
    <xf numFmtId="165" fontId="5" fillId="0" borderId="0" xfId="22" applyNumberFormat="1" applyFont="1" applyFill="1" applyBorder="1" applyAlignment="1" applyProtection="1">
      <alignment horizontal="right" vertical="center" wrapText="1" indent="1"/>
      <protection/>
    </xf>
    <xf numFmtId="165" fontId="6" fillId="0" borderId="1" xfId="22" applyNumberFormat="1" applyFont="1" applyFill="1" applyBorder="1" applyAlignment="1" applyProtection="1">
      <alignment horizontal="left"/>
      <protection/>
    </xf>
    <xf numFmtId="164" fontId="7" fillId="0" borderId="1" xfId="0" applyFont="1" applyFill="1" applyBorder="1" applyAlignment="1" applyProtection="1">
      <alignment horizontal="right"/>
      <protection/>
    </xf>
    <xf numFmtId="164" fontId="4" fillId="0" borderId="0" xfId="22" applyFill="1" applyAlignment="1" applyProtection="1">
      <alignment/>
      <protection/>
    </xf>
    <xf numFmtId="164" fontId="9" fillId="0" borderId="2" xfId="22" applyFont="1" applyFill="1" applyBorder="1" applyAlignment="1" applyProtection="1">
      <alignment horizontal="center" vertical="center" wrapText="1"/>
      <protection/>
    </xf>
    <xf numFmtId="164" fontId="9" fillId="0" borderId="3" xfId="22" applyFont="1" applyFill="1" applyBorder="1" applyAlignment="1" applyProtection="1">
      <alignment horizontal="center" vertical="center" wrapText="1"/>
      <protection/>
    </xf>
    <xf numFmtId="164" fontId="9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left" vertical="center" wrapText="1" indent="1"/>
      <protection/>
    </xf>
    <xf numFmtId="164" fontId="9" fillId="0" borderId="6" xfId="22" applyFont="1" applyFill="1" applyBorder="1" applyAlignment="1" applyProtection="1">
      <alignment vertical="center" wrapText="1"/>
      <protection/>
    </xf>
    <xf numFmtId="165" fontId="9" fillId="0" borderId="7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16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22" applyFont="1" applyFill="1" applyBorder="1" applyAlignment="1" applyProtection="1">
      <alignment horizontal="left" vertical="center" wrapText="1" indent="1"/>
      <protection/>
    </xf>
    <xf numFmtId="164" fontId="10" fillId="0" borderId="11" xfId="22" applyFont="1" applyFill="1" applyBorder="1" applyAlignment="1" applyProtection="1">
      <alignment horizontal="left" vertical="center" wrapText="1" indent="1"/>
      <protection/>
    </xf>
    <xf numFmtId="164" fontId="10" fillId="0" borderId="18" xfId="22" applyFont="1" applyFill="1" applyBorder="1" applyAlignment="1" applyProtection="1">
      <alignment horizontal="left" vertical="center" wrapText="1" indent="1"/>
      <protection/>
    </xf>
    <xf numFmtId="164" fontId="10" fillId="0" borderId="0" xfId="22" applyFont="1" applyFill="1" applyBorder="1" applyAlignment="1" applyProtection="1">
      <alignment horizontal="left" vertical="center" wrapText="1" indent="1"/>
      <protection/>
    </xf>
    <xf numFmtId="164" fontId="10" fillId="0" borderId="11" xfId="22" applyFont="1" applyFill="1" applyBorder="1" applyAlignment="1" applyProtection="1">
      <alignment horizontal="left" indent="6"/>
      <protection/>
    </xf>
    <xf numFmtId="164" fontId="10" fillId="0" borderId="11" xfId="22" applyFont="1" applyFill="1" applyBorder="1" applyAlignment="1" applyProtection="1">
      <alignment horizontal="left" vertical="center" wrapText="1" indent="6"/>
      <protection/>
    </xf>
    <xf numFmtId="166" fontId="10" fillId="0" borderId="19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13" xfId="22" applyFont="1" applyFill="1" applyBorder="1" applyAlignment="1" applyProtection="1">
      <alignment horizontal="left" vertical="center" wrapText="1" indent="6"/>
      <protection/>
    </xf>
    <xf numFmtId="166" fontId="10" fillId="0" borderId="20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21" xfId="22" applyFont="1" applyFill="1" applyBorder="1" applyAlignment="1" applyProtection="1">
      <alignment horizontal="left" vertical="center" wrapText="1" indent="6"/>
      <protection/>
    </xf>
    <xf numFmtId="164" fontId="9" fillId="0" borderId="3" xfId="22" applyFont="1" applyFill="1" applyBorder="1" applyAlignment="1" applyProtection="1">
      <alignment vertical="center" wrapText="1"/>
      <protection/>
    </xf>
    <xf numFmtId="164" fontId="10" fillId="0" borderId="13" xfId="22" applyFont="1" applyFill="1" applyBorder="1" applyAlignment="1" applyProtection="1">
      <alignment horizontal="left" vertical="center" wrapText="1" indent="1"/>
      <protection/>
    </xf>
    <xf numFmtId="164" fontId="11" fillId="0" borderId="13" xfId="0" applyFont="1" applyBorder="1" applyAlignment="1" applyProtection="1">
      <alignment horizontal="left" vertical="center" wrapText="1" indent="1"/>
      <protection/>
    </xf>
    <xf numFmtId="164" fontId="11" fillId="0" borderId="11" xfId="0" applyFont="1" applyBorder="1" applyAlignment="1" applyProtection="1">
      <alignment horizontal="left" vertical="center" wrapText="1" indent="1"/>
      <protection/>
    </xf>
    <xf numFmtId="164" fontId="10" fillId="0" borderId="9" xfId="22" applyFont="1" applyFill="1" applyBorder="1" applyAlignment="1" applyProtection="1">
      <alignment horizontal="left" vertical="center" wrapText="1" indent="6"/>
      <protection/>
    </xf>
    <xf numFmtId="164" fontId="10" fillId="0" borderId="9" xfId="22" applyFont="1" applyFill="1" applyBorder="1" applyAlignment="1" applyProtection="1">
      <alignment horizontal="left" vertical="center" wrapText="1" indent="1"/>
      <protection/>
    </xf>
    <xf numFmtId="164" fontId="10" fillId="0" borderId="22" xfId="22" applyFont="1" applyFill="1" applyBorder="1" applyAlignment="1" applyProtection="1">
      <alignment horizontal="left" vertical="center" wrapText="1" indent="1"/>
      <protection/>
    </xf>
    <xf numFmtId="164" fontId="13" fillId="0" borderId="0" xfId="22" applyFont="1" applyFill="1" applyProtection="1">
      <alignment/>
      <protection/>
    </xf>
    <xf numFmtId="164" fontId="5" fillId="0" borderId="0" xfId="22" applyFont="1" applyFill="1" applyProtection="1">
      <alignment/>
      <protection/>
    </xf>
    <xf numFmtId="164" fontId="12" fillId="0" borderId="14" xfId="0" applyFont="1" applyBorder="1" applyAlignment="1" applyProtection="1">
      <alignment horizontal="left" vertical="center" wrapText="1" indent="1"/>
      <protection/>
    </xf>
    <xf numFmtId="164" fontId="14" fillId="0" borderId="15" xfId="0" applyFont="1" applyBorder="1" applyAlignment="1" applyProtection="1">
      <alignment horizontal="left" vertical="center" wrapText="1" indent="1"/>
      <protection/>
    </xf>
    <xf numFmtId="164" fontId="5" fillId="0" borderId="0" xfId="22" applyFont="1" applyFill="1" applyBorder="1" applyAlignment="1" applyProtection="1">
      <alignment horizontal="center"/>
      <protection/>
    </xf>
    <xf numFmtId="164" fontId="4" fillId="0" borderId="0" xfId="22" applyFill="1" applyBorder="1" applyProtection="1">
      <alignment/>
      <protection/>
    </xf>
    <xf numFmtId="165" fontId="10" fillId="0" borderId="23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4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5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3" xfId="22" applyNumberFormat="1" applyFont="1" applyFill="1" applyBorder="1" applyAlignment="1" applyProtection="1">
      <alignment horizontal="righ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6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8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9" xfId="2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" xfId="0" applyNumberFormat="1" applyFont="1" applyBorder="1" applyAlignment="1" applyProtection="1">
      <alignment horizontal="right" vertical="center" wrapText="1" indent="1"/>
      <protection/>
    </xf>
    <xf numFmtId="165" fontId="14" fillId="0" borderId="4" xfId="0" applyNumberFormat="1" applyFont="1" applyBorder="1" applyAlignment="1" applyProtection="1">
      <alignment horizontal="right" vertical="center" wrapText="1" indent="1"/>
      <protection/>
    </xf>
    <xf numFmtId="164" fontId="5" fillId="0" borderId="0" xfId="22" applyFon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8" fillId="0" borderId="30" xfId="0" applyNumberFormat="1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8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0" borderId="30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30" xfId="0" applyFont="1" applyBorder="1" applyAlignment="1">
      <alignment horizontal="center"/>
    </xf>
    <xf numFmtId="164" fontId="19" fillId="0" borderId="39" xfId="0" applyFont="1" applyBorder="1" applyAlignment="1">
      <alignment horizontal="center"/>
    </xf>
    <xf numFmtId="164" fontId="19" fillId="0" borderId="40" xfId="0" applyFont="1" applyBorder="1" applyAlignment="1">
      <alignment horizontal="center"/>
    </xf>
    <xf numFmtId="164" fontId="19" fillId="0" borderId="41" xfId="0" applyFont="1" applyBorder="1" applyAlignment="1">
      <alignment horizontal="center"/>
    </xf>
    <xf numFmtId="164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42" xfId="0" applyNumberForma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45" xfId="0" applyNumberFormat="1" applyBorder="1" applyAlignment="1">
      <alignment/>
    </xf>
    <xf numFmtId="164" fontId="18" fillId="0" borderId="46" xfId="0" applyFont="1" applyBorder="1" applyAlignment="1">
      <alignment horizontal="center"/>
    </xf>
    <xf numFmtId="167" fontId="0" fillId="0" borderId="47" xfId="0" applyNumberFormat="1" applyBorder="1" applyAlignment="1">
      <alignment/>
    </xf>
    <xf numFmtId="167" fontId="0" fillId="0" borderId="46" xfId="0" applyNumberFormat="1" applyBorder="1" applyAlignment="1">
      <alignment/>
    </xf>
    <xf numFmtId="167" fontId="0" fillId="0" borderId="48" xfId="0" applyNumberFormat="1" applyBorder="1" applyAlignment="1">
      <alignment/>
    </xf>
    <xf numFmtId="167" fontId="0" fillId="0" borderId="49" xfId="0" applyNumberFormat="1" applyBorder="1" applyAlignment="1">
      <alignment/>
    </xf>
    <xf numFmtId="164" fontId="20" fillId="2" borderId="46" xfId="0" applyFont="1" applyFill="1" applyBorder="1" applyAlignment="1">
      <alignment horizontal="left"/>
    </xf>
    <xf numFmtId="167" fontId="0" fillId="2" borderId="47" xfId="0" applyNumberFormat="1" applyFill="1" applyBorder="1" applyAlignment="1">
      <alignment/>
    </xf>
    <xf numFmtId="167" fontId="0" fillId="2" borderId="46" xfId="0" applyNumberFormat="1" applyFill="1" applyBorder="1" applyAlignment="1">
      <alignment/>
    </xf>
    <xf numFmtId="167" fontId="0" fillId="2" borderId="48" xfId="0" applyNumberFormat="1" applyFill="1" applyBorder="1" applyAlignment="1">
      <alignment/>
    </xf>
    <xf numFmtId="167" fontId="0" fillId="2" borderId="49" xfId="0" applyNumberFormat="1" applyFill="1" applyBorder="1" applyAlignment="1">
      <alignment/>
    </xf>
    <xf numFmtId="164" fontId="0" fillId="2" borderId="46" xfId="0" applyFont="1" applyFill="1" applyBorder="1" applyAlignment="1">
      <alignment horizontal="left"/>
    </xf>
    <xf numFmtId="164" fontId="18" fillId="2" borderId="46" xfId="0" applyFont="1" applyFill="1" applyBorder="1" applyAlignment="1">
      <alignment horizontal="left"/>
    </xf>
    <xf numFmtId="167" fontId="18" fillId="2" borderId="47" xfId="0" applyNumberFormat="1" applyFont="1" applyFill="1" applyBorder="1" applyAlignment="1">
      <alignment/>
    </xf>
    <xf numFmtId="167" fontId="18" fillId="2" borderId="46" xfId="0" applyNumberFormat="1" applyFont="1" applyFill="1" applyBorder="1" applyAlignment="1">
      <alignment/>
    </xf>
    <xf numFmtId="167" fontId="18" fillId="2" borderId="50" xfId="0" applyNumberFormat="1" applyFont="1" applyFill="1" applyBorder="1" applyAlignment="1">
      <alignment/>
    </xf>
    <xf numFmtId="164" fontId="20" fillId="0" borderId="46" xfId="0" applyFont="1" applyBorder="1" applyAlignment="1">
      <alignment/>
    </xf>
    <xf numFmtId="167" fontId="21" fillId="0" borderId="47" xfId="0" applyNumberFormat="1" applyFont="1" applyBorder="1" applyAlignment="1">
      <alignment horizontal="center"/>
    </xf>
    <xf numFmtId="164" fontId="20" fillId="3" borderId="46" xfId="0" applyFont="1" applyFill="1" applyBorder="1" applyAlignment="1">
      <alignment/>
    </xf>
    <xf numFmtId="167" fontId="21" fillId="3" borderId="47" xfId="0" applyNumberFormat="1" applyFont="1" applyFill="1" applyBorder="1" applyAlignment="1">
      <alignment horizontal="center"/>
    </xf>
    <xf numFmtId="167" fontId="0" fillId="3" borderId="46" xfId="0" applyNumberFormat="1" applyFill="1" applyBorder="1" applyAlignment="1">
      <alignment/>
    </xf>
    <xf numFmtId="167" fontId="0" fillId="3" borderId="48" xfId="0" applyNumberFormat="1" applyFill="1" applyBorder="1" applyAlignment="1">
      <alignment/>
    </xf>
    <xf numFmtId="167" fontId="0" fillId="3" borderId="49" xfId="0" applyNumberFormat="1" applyFill="1" applyBorder="1" applyAlignment="1">
      <alignment/>
    </xf>
    <xf numFmtId="164" fontId="0" fillId="3" borderId="46" xfId="0" applyFont="1" applyFill="1" applyBorder="1" applyAlignment="1">
      <alignment/>
    </xf>
    <xf numFmtId="164" fontId="20" fillId="4" borderId="46" xfId="0" applyFont="1" applyFill="1" applyBorder="1" applyAlignment="1">
      <alignment/>
    </xf>
    <xf numFmtId="167" fontId="21" fillId="4" borderId="47" xfId="0" applyNumberFormat="1" applyFont="1" applyFill="1" applyBorder="1" applyAlignment="1">
      <alignment horizontal="center"/>
    </xf>
    <xf numFmtId="167" fontId="0" fillId="4" borderId="46" xfId="0" applyNumberFormat="1" applyFill="1" applyBorder="1" applyAlignment="1">
      <alignment/>
    </xf>
    <xf numFmtId="167" fontId="0" fillId="4" borderId="48" xfId="0" applyNumberFormat="1" applyFill="1" applyBorder="1" applyAlignment="1">
      <alignment/>
    </xf>
    <xf numFmtId="167" fontId="0" fillId="4" borderId="49" xfId="0" applyNumberFormat="1" applyFill="1" applyBorder="1" applyAlignment="1">
      <alignment/>
    </xf>
    <xf numFmtId="164" fontId="0" fillId="4" borderId="46" xfId="0" applyFont="1" applyFill="1" applyBorder="1" applyAlignment="1">
      <alignment/>
    </xf>
    <xf numFmtId="167" fontId="0" fillId="0" borderId="47" xfId="0" applyNumberFormat="1" applyFont="1" applyBorder="1" applyAlignment="1">
      <alignment horizontal="center"/>
    </xf>
    <xf numFmtId="167" fontId="22" fillId="5" borderId="46" xfId="0" applyNumberFormat="1" applyFont="1" applyFill="1" applyBorder="1" applyAlignment="1">
      <alignment/>
    </xf>
    <xf numFmtId="167" fontId="22" fillId="0" borderId="48" xfId="0" applyNumberFormat="1" applyFont="1" applyBorder="1" applyAlignment="1">
      <alignment/>
    </xf>
    <xf numFmtId="164" fontId="23" fillId="0" borderId="46" xfId="0" applyFont="1" applyBorder="1" applyAlignment="1">
      <alignment/>
    </xf>
    <xf numFmtId="167" fontId="0" fillId="0" borderId="51" xfId="0" applyNumberFormat="1" applyBorder="1" applyAlignment="1">
      <alignment/>
    </xf>
    <xf numFmtId="167" fontId="0" fillId="0" borderId="52" xfId="0" applyNumberFormat="1" applyBorder="1" applyAlignment="1">
      <alignment/>
    </xf>
    <xf numFmtId="164" fontId="18" fillId="0" borderId="46" xfId="0" applyFont="1" applyBorder="1" applyAlignment="1">
      <alignment/>
    </xf>
    <xf numFmtId="167" fontId="18" fillId="0" borderId="47" xfId="0" applyNumberFormat="1" applyFont="1" applyBorder="1" applyAlignment="1">
      <alignment horizontal="center"/>
    </xf>
    <xf numFmtId="167" fontId="18" fillId="0" borderId="46" xfId="0" applyNumberFormat="1" applyFont="1" applyBorder="1" applyAlignment="1">
      <alignment/>
    </xf>
    <xf numFmtId="167" fontId="18" fillId="0" borderId="50" xfId="0" applyNumberFormat="1" applyFont="1" applyBorder="1" applyAlignment="1">
      <alignment/>
    </xf>
    <xf numFmtId="164" fontId="0" fillId="0" borderId="46" xfId="0" applyFont="1" applyBorder="1" applyAlignment="1">
      <alignment/>
    </xf>
    <xf numFmtId="164" fontId="20" fillId="0" borderId="46" xfId="0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164" fontId="0" fillId="0" borderId="46" xfId="0" applyFont="1" applyBorder="1" applyAlignment="1">
      <alignment horizontal="left"/>
    </xf>
    <xf numFmtId="164" fontId="0" fillId="0" borderId="53" xfId="0" applyFont="1" applyBorder="1" applyAlignment="1">
      <alignment horizontal="left"/>
    </xf>
    <xf numFmtId="167" fontId="0" fillId="0" borderId="53" xfId="0" applyNumberFormat="1" applyBorder="1" applyAlignment="1">
      <alignment/>
    </xf>
    <xf numFmtId="167" fontId="0" fillId="0" borderId="54" xfId="0" applyNumberFormat="1" applyBorder="1" applyAlignment="1">
      <alignment/>
    </xf>
    <xf numFmtId="167" fontId="0" fillId="0" borderId="55" xfId="0" applyNumberFormat="1" applyBorder="1" applyAlignment="1">
      <alignment/>
    </xf>
    <xf numFmtId="164" fontId="18" fillId="0" borderId="56" xfId="0" applyFont="1" applyBorder="1" applyAlignment="1">
      <alignment horizontal="left"/>
    </xf>
    <xf numFmtId="167" fontId="24" fillId="0" borderId="47" xfId="0" applyNumberFormat="1" applyFont="1" applyBorder="1" applyAlignment="1">
      <alignment horizontal="center"/>
    </xf>
    <xf numFmtId="167" fontId="18" fillId="0" borderId="56" xfId="0" applyNumberFormat="1" applyFont="1" applyBorder="1" applyAlignment="1">
      <alignment/>
    </xf>
    <xf numFmtId="167" fontId="18" fillId="0" borderId="57" xfId="0" applyNumberFormat="1" applyFont="1" applyBorder="1" applyAlignment="1">
      <alignment/>
    </xf>
    <xf numFmtId="164" fontId="17" fillId="0" borderId="30" xfId="0" applyFont="1" applyBorder="1" applyAlignment="1">
      <alignment/>
    </xf>
    <xf numFmtId="167" fontId="17" fillId="0" borderId="58" xfId="0" applyNumberFormat="1" applyFont="1" applyBorder="1" applyAlignment="1">
      <alignment/>
    </xf>
    <xf numFmtId="167" fontId="17" fillId="0" borderId="30" xfId="0" applyNumberFormat="1" applyFont="1" applyBorder="1" applyAlignment="1">
      <alignment/>
    </xf>
    <xf numFmtId="164" fontId="18" fillId="0" borderId="42" xfId="0" applyFont="1" applyBorder="1" applyAlignment="1">
      <alignment horizontal="center"/>
    </xf>
    <xf numFmtId="164" fontId="25" fillId="0" borderId="46" xfId="0" applyFont="1" applyBorder="1" applyAlignment="1">
      <alignment horizontal="left"/>
    </xf>
    <xf numFmtId="164" fontId="26" fillId="0" borderId="46" xfId="0" applyFont="1" applyBorder="1" applyAlignment="1">
      <alignment horizontal="left"/>
    </xf>
    <xf numFmtId="164" fontId="25" fillId="4" borderId="46" xfId="0" applyFont="1" applyFill="1" applyBorder="1" applyAlignment="1">
      <alignment horizontal="left"/>
    </xf>
    <xf numFmtId="164" fontId="20" fillId="0" borderId="46" xfId="0" applyFont="1" applyBorder="1" applyAlignment="1">
      <alignment/>
    </xf>
    <xf numFmtId="167" fontId="22" fillId="0" borderId="46" xfId="0" applyNumberFormat="1" applyFont="1" applyBorder="1" applyAlignment="1">
      <alignment/>
    </xf>
    <xf numFmtId="167" fontId="22" fillId="0" borderId="49" xfId="0" applyNumberFormat="1" applyFont="1" applyBorder="1" applyAlignment="1">
      <alignment/>
    </xf>
    <xf numFmtId="164" fontId="27" fillId="0" borderId="46" xfId="0" applyFont="1" applyBorder="1" applyAlignment="1">
      <alignment/>
    </xf>
    <xf numFmtId="167" fontId="20" fillId="0" borderId="46" xfId="0" applyNumberFormat="1" applyFont="1" applyBorder="1" applyAlignment="1">
      <alignment/>
    </xf>
    <xf numFmtId="167" fontId="20" fillId="0" borderId="48" xfId="0" applyNumberFormat="1" applyFont="1" applyBorder="1" applyAlignment="1">
      <alignment/>
    </xf>
    <xf numFmtId="167" fontId="20" fillId="0" borderId="49" xfId="0" applyNumberFormat="1" applyFont="1" applyBorder="1" applyAlignment="1">
      <alignment/>
    </xf>
    <xf numFmtId="167" fontId="24" fillId="0" borderId="59" xfId="0" applyNumberFormat="1" applyFont="1" applyBorder="1" applyAlignment="1">
      <alignment horizontal="center"/>
    </xf>
    <xf numFmtId="167" fontId="17" fillId="0" borderId="30" xfId="0" applyNumberFormat="1" applyFont="1" applyBorder="1" applyAlignment="1" applyProtection="1">
      <alignment/>
      <protection locked="0"/>
    </xf>
    <xf numFmtId="164" fontId="19" fillId="0" borderId="0" xfId="0" applyFont="1" applyBorder="1" applyAlignment="1">
      <alignment horizontal="center"/>
    </xf>
    <xf numFmtId="164" fontId="2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8" fontId="30" fillId="0" borderId="0" xfId="0" applyNumberFormat="1" applyFont="1" applyAlignment="1">
      <alignment/>
    </xf>
    <xf numFmtId="164" fontId="30" fillId="0" borderId="0" xfId="0" applyFont="1" applyAlignment="1">
      <alignment/>
    </xf>
    <xf numFmtId="164" fontId="19" fillId="0" borderId="1" xfId="0" applyFont="1" applyBorder="1" applyAlignment="1">
      <alignment horizontal="center"/>
    </xf>
    <xf numFmtId="164" fontId="0" fillId="0" borderId="39" xfId="0" applyBorder="1" applyAlignment="1">
      <alignment/>
    </xf>
    <xf numFmtId="164" fontId="0" fillId="0" borderId="60" xfId="0" applyBorder="1" applyAlignment="1">
      <alignment/>
    </xf>
    <xf numFmtId="164" fontId="0" fillId="0" borderId="37" xfId="0" applyBorder="1" applyAlignment="1">
      <alignment/>
    </xf>
    <xf numFmtId="164" fontId="20" fillId="0" borderId="61" xfId="0" applyFont="1" applyBorder="1" applyAlignment="1">
      <alignment/>
    </xf>
    <xf numFmtId="164" fontId="20" fillId="0" borderId="62" xfId="0" applyFont="1" applyBorder="1" applyAlignment="1">
      <alignment/>
    </xf>
    <xf numFmtId="164" fontId="20" fillId="0" borderId="63" xfId="0" applyFont="1" applyBorder="1" applyAlignment="1">
      <alignment/>
    </xf>
    <xf numFmtId="168" fontId="19" fillId="0" borderId="58" xfId="0" applyNumberFormat="1" applyFont="1" applyBorder="1" applyAlignment="1">
      <alignment/>
    </xf>
    <xf numFmtId="164" fontId="24" fillId="0" borderId="64" xfId="0" applyFont="1" applyBorder="1" applyAlignment="1">
      <alignment/>
    </xf>
    <xf numFmtId="164" fontId="20" fillId="0" borderId="64" xfId="0" applyFont="1" applyBorder="1" applyAlignment="1">
      <alignment/>
    </xf>
    <xf numFmtId="164" fontId="18" fillId="0" borderId="64" xfId="0" applyFont="1" applyBorder="1" applyAlignment="1">
      <alignment/>
    </xf>
    <xf numFmtId="164" fontId="24" fillId="0" borderId="37" xfId="0" applyFont="1" applyBorder="1" applyAlignment="1">
      <alignment/>
    </xf>
    <xf numFmtId="164" fontId="24" fillId="0" borderId="28" xfId="0" applyFont="1" applyBorder="1" applyAlignment="1">
      <alignment/>
    </xf>
    <xf numFmtId="169" fontId="18" fillId="0" borderId="30" xfId="0" applyNumberFormat="1" applyFont="1" applyBorder="1" applyAlignment="1">
      <alignment/>
    </xf>
    <xf numFmtId="164" fontId="0" fillId="0" borderId="33" xfId="0" applyBorder="1" applyAlignment="1">
      <alignment/>
    </xf>
    <xf numFmtId="164" fontId="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9" fontId="0" fillId="0" borderId="65" xfId="0" applyNumberFormat="1" applyBorder="1" applyAlignment="1">
      <alignment/>
    </xf>
    <xf numFmtId="169" fontId="0" fillId="0" borderId="66" xfId="0" applyNumberFormat="1" applyBorder="1" applyAlignment="1">
      <alignment/>
    </xf>
    <xf numFmtId="169" fontId="32" fillId="0" borderId="66" xfId="0" applyNumberFormat="1" applyFont="1" applyBorder="1" applyAlignment="1">
      <alignment/>
    </xf>
    <xf numFmtId="169" fontId="22" fillId="0" borderId="66" xfId="0" applyNumberFormat="1" applyFont="1" applyBorder="1" applyAlignment="1">
      <alignment/>
    </xf>
    <xf numFmtId="169" fontId="32" fillId="0" borderId="67" xfId="0" applyNumberFormat="1" applyFont="1" applyBorder="1" applyAlignment="1">
      <alignment/>
    </xf>
    <xf numFmtId="169" fontId="0" fillId="0" borderId="68" xfId="0" applyNumberFormat="1" applyBorder="1" applyAlignment="1">
      <alignment/>
    </xf>
    <xf numFmtId="169" fontId="0" fillId="0" borderId="69" xfId="0" applyNumberFormat="1" applyBorder="1" applyAlignment="1">
      <alignment/>
    </xf>
    <xf numFmtId="169" fontId="22" fillId="0" borderId="69" xfId="0" applyNumberFormat="1" applyFont="1" applyBorder="1" applyAlignment="1">
      <alignment/>
    </xf>
    <xf numFmtId="168" fontId="19" fillId="0" borderId="33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18" fillId="0" borderId="0" xfId="0" applyNumberFormat="1" applyFont="1" applyBorder="1" applyAlignment="1">
      <alignment/>
    </xf>
    <xf numFmtId="169" fontId="32" fillId="0" borderId="48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32" fillId="0" borderId="49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48" xfId="0" applyNumberFormat="1" applyBorder="1" applyAlignment="1">
      <alignment/>
    </xf>
    <xf numFmtId="169" fontId="22" fillId="0" borderId="48" xfId="0" applyNumberFormat="1" applyFont="1" applyBorder="1" applyAlignment="1">
      <alignment/>
    </xf>
    <xf numFmtId="170" fontId="22" fillId="0" borderId="48" xfId="0" applyNumberFormat="1" applyFont="1" applyBorder="1" applyAlignment="1">
      <alignment/>
    </xf>
    <xf numFmtId="164" fontId="0" fillId="0" borderId="70" xfId="0" applyBorder="1" applyAlignment="1">
      <alignment/>
    </xf>
    <xf numFmtId="169" fontId="0" fillId="0" borderId="56" xfId="0" applyNumberFormat="1" applyBorder="1" applyAlignment="1">
      <alignment/>
    </xf>
    <xf numFmtId="169" fontId="0" fillId="0" borderId="71" xfId="0" applyNumberFormat="1" applyBorder="1" applyAlignment="1">
      <alignment/>
    </xf>
    <xf numFmtId="169" fontId="22" fillId="0" borderId="71" xfId="0" applyNumberFormat="1" applyFont="1" applyBorder="1" applyAlignment="1">
      <alignment/>
    </xf>
    <xf numFmtId="164" fontId="19" fillId="0" borderId="58" xfId="0" applyFont="1" applyBorder="1" applyAlignment="1">
      <alignment/>
    </xf>
    <xf numFmtId="164" fontId="19" fillId="0" borderId="64" xfId="0" applyFont="1" applyBorder="1" applyAlignment="1">
      <alignment/>
    </xf>
    <xf numFmtId="164" fontId="19" fillId="0" borderId="37" xfId="0" applyFont="1" applyBorder="1" applyAlignment="1">
      <alignment/>
    </xf>
    <xf numFmtId="164" fontId="19" fillId="0" borderId="30" xfId="0" applyFont="1" applyBorder="1" applyAlignment="1">
      <alignment/>
    </xf>
    <xf numFmtId="169" fontId="19" fillId="0" borderId="30" xfId="0" applyNumberFormat="1" applyFont="1" applyBorder="1" applyAlignment="1">
      <alignment/>
    </xf>
    <xf numFmtId="164" fontId="32" fillId="0" borderId="72" xfId="0" applyFont="1" applyBorder="1" applyAlignment="1">
      <alignment/>
    </xf>
    <xf numFmtId="164" fontId="19" fillId="0" borderId="73" xfId="0" applyFont="1" applyBorder="1" applyAlignment="1">
      <alignment/>
    </xf>
    <xf numFmtId="164" fontId="32" fillId="0" borderId="73" xfId="0" applyFont="1" applyBorder="1" applyAlignment="1">
      <alignment/>
    </xf>
    <xf numFmtId="169" fontId="32" fillId="0" borderId="16" xfId="0" applyNumberFormat="1" applyFont="1" applyBorder="1" applyAlignment="1">
      <alignment/>
    </xf>
    <xf numFmtId="169" fontId="32" fillId="0" borderId="17" xfId="0" applyNumberFormat="1" applyFont="1" applyBorder="1" applyAlignment="1">
      <alignment/>
    </xf>
    <xf numFmtId="169" fontId="22" fillId="0" borderId="17" xfId="0" applyNumberFormat="1" applyFont="1" applyBorder="1" applyAlignment="1">
      <alignment/>
    </xf>
    <xf numFmtId="169" fontId="32" fillId="0" borderId="26" xfId="0" applyNumberFormat="1" applyFont="1" applyBorder="1" applyAlignment="1">
      <alignment/>
    </xf>
    <xf numFmtId="164" fontId="0" fillId="0" borderId="74" xfId="0" applyBorder="1" applyAlignment="1">
      <alignment/>
    </xf>
    <xf numFmtId="164" fontId="19" fillId="0" borderId="75" xfId="0" applyFont="1" applyBorder="1" applyAlignment="1">
      <alignment/>
    </xf>
    <xf numFmtId="164" fontId="32" fillId="0" borderId="75" xfId="0" applyFont="1" applyBorder="1" applyAlignment="1">
      <alignment/>
    </xf>
    <xf numFmtId="169" fontId="32" fillId="0" borderId="12" xfId="0" applyNumberFormat="1" applyFont="1" applyBorder="1" applyAlignment="1">
      <alignment/>
    </xf>
    <xf numFmtId="169" fontId="32" fillId="0" borderId="13" xfId="0" applyNumberFormat="1" applyFont="1" applyBorder="1" applyAlignment="1">
      <alignment/>
    </xf>
    <xf numFmtId="169" fontId="22" fillId="0" borderId="13" xfId="0" applyNumberFormat="1" applyFont="1" applyBorder="1" applyAlignment="1">
      <alignment/>
    </xf>
    <xf numFmtId="169" fontId="32" fillId="0" borderId="25" xfId="0" applyNumberFormat="1" applyFont="1" applyBorder="1" applyAlignment="1">
      <alignment/>
    </xf>
    <xf numFmtId="164" fontId="22" fillId="0" borderId="0" xfId="0" applyFont="1" applyBorder="1" applyAlignment="1">
      <alignment/>
    </xf>
    <xf numFmtId="169" fontId="22" fillId="0" borderId="42" xfId="0" applyNumberFormat="1" applyFont="1" applyBorder="1" applyAlignment="1">
      <alignment/>
    </xf>
    <xf numFmtId="169" fontId="22" fillId="0" borderId="44" xfId="0" applyNumberFormat="1" applyFont="1" applyBorder="1" applyAlignment="1">
      <alignment/>
    </xf>
    <xf numFmtId="169" fontId="32" fillId="0" borderId="44" xfId="0" applyNumberFormat="1" applyFont="1" applyBorder="1" applyAlignment="1">
      <alignment/>
    </xf>
    <xf numFmtId="169" fontId="32" fillId="0" borderId="45" xfId="0" applyNumberFormat="1" applyFont="1" applyBorder="1" applyAlignment="1">
      <alignment/>
    </xf>
    <xf numFmtId="169" fontId="22" fillId="0" borderId="46" xfId="0" applyNumberFormat="1" applyFont="1" applyBorder="1" applyAlignment="1">
      <alignment/>
    </xf>
    <xf numFmtId="169" fontId="22" fillId="0" borderId="56" xfId="0" applyNumberFormat="1" applyFont="1" applyBorder="1" applyAlignment="1">
      <alignment/>
    </xf>
    <xf numFmtId="169" fontId="32" fillId="0" borderId="71" xfId="0" applyNumberFormat="1" applyFont="1" applyBorder="1" applyAlignment="1">
      <alignment/>
    </xf>
    <xf numFmtId="169" fontId="32" fillId="0" borderId="76" xfId="0" applyNumberFormat="1" applyFont="1" applyBorder="1" applyAlignment="1">
      <alignment/>
    </xf>
    <xf numFmtId="164" fontId="18" fillId="0" borderId="58" xfId="0" applyFont="1" applyBorder="1" applyAlignment="1">
      <alignment/>
    </xf>
    <xf numFmtId="164" fontId="18" fillId="0" borderId="37" xfId="0" applyFont="1" applyBorder="1" applyAlignment="1">
      <alignment/>
    </xf>
    <xf numFmtId="164" fontId="18" fillId="0" borderId="0" xfId="0" applyFont="1" applyBorder="1" applyAlignment="1">
      <alignment horizontal="center" wrapText="1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right" wrapText="1"/>
    </xf>
    <xf numFmtId="164" fontId="18" fillId="0" borderId="0" xfId="0" applyFont="1" applyAlignment="1">
      <alignment horizontal="center" wrapText="1"/>
    </xf>
    <xf numFmtId="164" fontId="0" fillId="0" borderId="0" xfId="0" applyAlignment="1">
      <alignment wrapText="1"/>
    </xf>
    <xf numFmtId="164" fontId="0" fillId="0" borderId="77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78" xfId="0" applyBorder="1" applyAlignment="1">
      <alignment/>
    </xf>
    <xf numFmtId="164" fontId="0" fillId="0" borderId="79" xfId="0" applyBorder="1" applyAlignment="1">
      <alignment/>
    </xf>
    <xf numFmtId="167" fontId="22" fillId="0" borderId="80" xfId="0" applyNumberFormat="1" applyFont="1" applyBorder="1" applyAlignment="1">
      <alignment/>
    </xf>
    <xf numFmtId="164" fontId="0" fillId="0" borderId="80" xfId="0" applyBorder="1" applyAlignment="1">
      <alignment/>
    </xf>
    <xf numFmtId="167" fontId="0" fillId="0" borderId="81" xfId="0" applyNumberFormat="1" applyBorder="1" applyAlignment="1">
      <alignment/>
    </xf>
    <xf numFmtId="164" fontId="0" fillId="0" borderId="82" xfId="0" applyFont="1" applyBorder="1" applyAlignment="1">
      <alignment/>
    </xf>
    <xf numFmtId="164" fontId="0" fillId="0" borderId="47" xfId="0" applyFont="1" applyBorder="1" applyAlignment="1">
      <alignment/>
    </xf>
    <xf numFmtId="164" fontId="0" fillId="0" borderId="83" xfId="0" applyBorder="1" applyAlignment="1">
      <alignment/>
    </xf>
    <xf numFmtId="164" fontId="0" fillId="0" borderId="51" xfId="0" applyBorder="1" applyAlignment="1">
      <alignment/>
    </xf>
    <xf numFmtId="167" fontId="22" fillId="0" borderId="52" xfId="0" applyNumberFormat="1" applyFont="1" applyBorder="1" applyAlignment="1">
      <alignment/>
    </xf>
    <xf numFmtId="164" fontId="0" fillId="0" borderId="52" xfId="0" applyBorder="1" applyAlignment="1">
      <alignment/>
    </xf>
    <xf numFmtId="167" fontId="0" fillId="0" borderId="50" xfId="0" applyNumberFormat="1" applyBorder="1" applyAlignment="1">
      <alignment/>
    </xf>
    <xf numFmtId="164" fontId="0" fillId="0" borderId="47" xfId="0" applyFont="1" applyFill="1" applyBorder="1" applyAlignment="1">
      <alignment/>
    </xf>
    <xf numFmtId="167" fontId="33" fillId="0" borderId="52" xfId="0" applyNumberFormat="1" applyFont="1" applyBorder="1" applyAlignment="1">
      <alignment/>
    </xf>
    <xf numFmtId="164" fontId="0" fillId="0" borderId="82" xfId="0" applyFont="1" applyFill="1" applyBorder="1" applyAlignment="1">
      <alignment/>
    </xf>
    <xf numFmtId="167" fontId="18" fillId="0" borderId="37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18" fillId="0" borderId="1" xfId="0" applyFont="1" applyBorder="1" applyAlignment="1">
      <alignment horizontal="center" wrapText="1"/>
    </xf>
    <xf numFmtId="167" fontId="20" fillId="0" borderId="80" xfId="0" applyNumberFormat="1" applyFont="1" applyBorder="1" applyAlignment="1">
      <alignment/>
    </xf>
    <xf numFmtId="164" fontId="0" fillId="0" borderId="64" xfId="0" applyBorder="1" applyAlignment="1">
      <alignment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34" fillId="0" borderId="0" xfId="0" applyFont="1" applyBorder="1" applyAlignment="1">
      <alignment horizontal="center" wrapText="1"/>
    </xf>
    <xf numFmtId="165" fontId="35" fillId="0" borderId="0" xfId="0" applyNumberFormat="1" applyFont="1" applyFill="1" applyAlignment="1">
      <alignment horizontal="center" vertical="center" wrapText="1"/>
    </xf>
    <xf numFmtId="164" fontId="34" fillId="0" borderId="0" xfId="0" applyFont="1" applyAlignment="1">
      <alignment horizontal="center" wrapText="1"/>
    </xf>
    <xf numFmtId="165" fontId="35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 applyProtection="1">
      <alignment horizontal="center" vertical="center" wrapText="1"/>
      <protection/>
    </xf>
    <xf numFmtId="164" fontId="8" fillId="0" borderId="4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 applyProtection="1">
      <alignment horizontal="center" vertical="center" wrapText="1"/>
      <protection/>
    </xf>
    <xf numFmtId="164" fontId="9" fillId="0" borderId="4" xfId="0" applyFont="1" applyFill="1" applyBorder="1" applyAlignment="1" applyProtection="1">
      <alignment horizontal="center" vertical="center" wrapText="1"/>
      <protection/>
    </xf>
    <xf numFmtId="164" fontId="10" fillId="0" borderId="16" xfId="0" applyFont="1" applyFill="1" applyBorder="1" applyAlignment="1">
      <alignment horizontal="center" vertical="center" wrapText="1"/>
    </xf>
    <xf numFmtId="164" fontId="11" fillId="0" borderId="84" xfId="0" applyFont="1" applyFill="1" applyBorder="1" applyAlignment="1" applyProtection="1">
      <alignment horizontal="left" vertical="center" wrapText="1" indent="1"/>
      <protection/>
    </xf>
    <xf numFmtId="165" fontId="10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Font="1" applyFill="1" applyBorder="1" applyAlignment="1">
      <alignment horizontal="center" vertical="center" wrapText="1"/>
    </xf>
    <xf numFmtId="164" fontId="11" fillId="0" borderId="18" xfId="0" applyFont="1" applyFill="1" applyBorder="1" applyAlignment="1" applyProtection="1">
      <alignment horizontal="left" vertical="center" wrapText="1" indent="1"/>
      <protection/>
    </xf>
    <xf numFmtId="165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0" applyFont="1" applyFill="1" applyBorder="1" applyAlignment="1" applyProtection="1">
      <alignment horizontal="left" vertical="center" wrapText="1" indent="8"/>
      <protection/>
    </xf>
    <xf numFmtId="164" fontId="11" fillId="0" borderId="84" xfId="0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Font="1" applyFill="1" applyBorder="1" applyAlignment="1" applyProtection="1">
      <alignment vertical="center" wrapText="1"/>
      <protection locked="0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1" xfId="0" applyFont="1" applyFill="1" applyBorder="1" applyAlignment="1" applyProtection="1">
      <alignment vertical="center" wrapText="1"/>
      <protection locked="0"/>
    </xf>
    <xf numFmtId="165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Font="1" applyFill="1" applyBorder="1" applyAlignment="1" applyProtection="1">
      <alignment vertical="center" wrapText="1"/>
      <protection/>
    </xf>
    <xf numFmtId="165" fontId="9" fillId="0" borderId="15" xfId="0" applyNumberFormat="1" applyFont="1" applyFill="1" applyBorder="1" applyAlignment="1" applyProtection="1">
      <alignment vertical="center" wrapText="1"/>
      <protection/>
    </xf>
    <xf numFmtId="165" fontId="9" fillId="0" borderId="85" xfId="0" applyNumberFormat="1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 horizontal="right" vertical="center" wrapText="1"/>
    </xf>
    <xf numFmtId="164" fontId="10" fillId="0" borderId="60" xfId="0" applyFont="1" applyFill="1" applyBorder="1" applyAlignment="1">
      <alignment horizontal="justify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  <cellStyle name="Normál_KVRENMUNK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yorgy-jakabne\AppData\Local\Temp\Rendelet%20%20mell&#233;kletei%202015%20I.map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Globáli önk."/>
      <sheetName val="Közös Önk.Hiv."/>
      <sheetName val="Kék Bagoly Bölcsőde"/>
      <sheetName val="Művelődési Ház"/>
      <sheetName val="Önkormányzat"/>
      <sheetName val="2.1.sz.mell  "/>
      <sheetName val="2.2.sz.mell  "/>
      <sheetName val="ELLENŐRZÉS-1.sz.2.a.sz.2.b.sz."/>
    </sheetNames>
    <sheetDataSet>
      <sheetData sheetId="2">
        <row r="5">
          <cell r="C5">
            <v>0</v>
          </cell>
        </row>
        <row r="19">
          <cell r="C19">
            <v>0</v>
          </cell>
        </row>
        <row r="27">
          <cell r="C27">
            <v>0</v>
          </cell>
        </row>
        <row r="33">
          <cell r="C33">
            <v>991</v>
          </cell>
        </row>
        <row r="35">
          <cell r="C35">
            <v>330</v>
          </cell>
        </row>
        <row r="36">
          <cell r="C36">
            <v>661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0">
          <cell r="C60">
            <v>991</v>
          </cell>
        </row>
        <row r="61">
          <cell r="C61">
            <v>0</v>
          </cell>
        </row>
        <row r="65">
          <cell r="C65">
            <v>0</v>
          </cell>
        </row>
        <row r="70">
          <cell r="C70">
            <v>114</v>
          </cell>
        </row>
        <row r="71">
          <cell r="C71">
            <v>114</v>
          </cell>
        </row>
        <row r="73">
          <cell r="C73">
            <v>0</v>
          </cell>
        </row>
        <row r="77">
          <cell r="C77">
            <v>0</v>
          </cell>
        </row>
        <row r="83">
          <cell r="C83">
            <v>114</v>
          </cell>
        </row>
        <row r="84">
          <cell r="C84">
            <v>1105</v>
          </cell>
        </row>
      </sheetData>
      <sheetData sheetId="3">
        <row r="5">
          <cell r="C5">
            <v>0</v>
          </cell>
        </row>
        <row r="19">
          <cell r="C19">
            <v>0</v>
          </cell>
        </row>
        <row r="27">
          <cell r="C27">
            <v>0</v>
          </cell>
        </row>
        <row r="33">
          <cell r="C33">
            <v>2665</v>
          </cell>
        </row>
        <row r="38">
          <cell r="C38">
            <v>2665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0">
          <cell r="C60">
            <v>2665</v>
          </cell>
        </row>
        <row r="61">
          <cell r="C61">
            <v>0</v>
          </cell>
        </row>
        <row r="65">
          <cell r="C65">
            <v>0</v>
          </cell>
        </row>
        <row r="70">
          <cell r="C70">
            <v>5</v>
          </cell>
        </row>
        <row r="71">
          <cell r="C71">
            <v>5</v>
          </cell>
        </row>
        <row r="73">
          <cell r="C73">
            <v>0</v>
          </cell>
        </row>
        <row r="77">
          <cell r="C77">
            <v>0</v>
          </cell>
        </row>
        <row r="83">
          <cell r="C83">
            <v>5</v>
          </cell>
        </row>
        <row r="84">
          <cell r="C84">
            <v>2670</v>
          </cell>
        </row>
      </sheetData>
      <sheetData sheetId="4">
        <row r="5">
          <cell r="C5">
            <v>0</v>
          </cell>
        </row>
        <row r="19">
          <cell r="C19">
            <v>0</v>
          </cell>
        </row>
        <row r="33">
          <cell r="C33">
            <v>3515</v>
          </cell>
        </row>
        <row r="35">
          <cell r="C35">
            <v>3515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0">
          <cell r="C60">
            <v>3515</v>
          </cell>
        </row>
        <row r="61">
          <cell r="C61">
            <v>0</v>
          </cell>
        </row>
        <row r="65">
          <cell r="C65">
            <v>0</v>
          </cell>
        </row>
        <row r="70">
          <cell r="C70">
            <v>250</v>
          </cell>
        </row>
        <row r="71">
          <cell r="C71">
            <v>250</v>
          </cell>
        </row>
        <row r="73">
          <cell r="C73">
            <v>0</v>
          </cell>
        </row>
        <row r="77">
          <cell r="C77">
            <v>0</v>
          </cell>
        </row>
        <row r="83">
          <cell r="C83">
            <v>250</v>
          </cell>
        </row>
        <row r="84">
          <cell r="C84">
            <v>3765</v>
          </cell>
        </row>
      </sheetData>
      <sheetData sheetId="5">
        <row r="5">
          <cell r="C5">
            <v>196372</v>
          </cell>
        </row>
        <row r="6">
          <cell r="C6">
            <v>32312</v>
          </cell>
        </row>
        <row r="7">
          <cell r="C7">
            <v>113785</v>
          </cell>
        </row>
        <row r="8">
          <cell r="C8">
            <v>42107</v>
          </cell>
        </row>
        <row r="9">
          <cell r="C9">
            <v>6951</v>
          </cell>
        </row>
        <row r="10">
          <cell r="C10">
            <v>1217</v>
          </cell>
        </row>
        <row r="19">
          <cell r="C19">
            <v>35789</v>
          </cell>
        </row>
        <row r="24">
          <cell r="C24">
            <v>35789</v>
          </cell>
        </row>
        <row r="25">
          <cell r="C25">
            <v>35789</v>
          </cell>
        </row>
        <row r="27">
          <cell r="C27">
            <v>619100</v>
          </cell>
        </row>
        <row r="28">
          <cell r="C28">
            <v>119100</v>
          </cell>
        </row>
        <row r="29">
          <cell r="C29">
            <v>500000</v>
          </cell>
        </row>
        <row r="30">
          <cell r="C30">
            <v>19000</v>
          </cell>
        </row>
        <row r="32">
          <cell r="C32">
            <v>1200</v>
          </cell>
        </row>
        <row r="33">
          <cell r="C33">
            <v>55702</v>
          </cell>
        </row>
        <row r="35">
          <cell r="C35">
            <v>13389</v>
          </cell>
        </row>
        <row r="36">
          <cell r="C36">
            <v>1363</v>
          </cell>
        </row>
        <row r="38">
          <cell r="C38">
            <v>28771</v>
          </cell>
        </row>
        <row r="39">
          <cell r="C39">
            <v>10679</v>
          </cell>
        </row>
        <row r="41">
          <cell r="C41">
            <v>1500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0">
          <cell r="C60">
            <v>970046</v>
          </cell>
        </row>
        <row r="61">
          <cell r="C61">
            <v>0</v>
          </cell>
        </row>
        <row r="65">
          <cell r="C65">
            <v>0</v>
          </cell>
        </row>
        <row r="70">
          <cell r="C70">
            <v>204077</v>
          </cell>
        </row>
        <row r="71">
          <cell r="C71">
            <v>204077</v>
          </cell>
        </row>
        <row r="73">
          <cell r="C73">
            <v>0</v>
          </cell>
        </row>
        <row r="77">
          <cell r="C77">
            <v>0</v>
          </cell>
        </row>
        <row r="83">
          <cell r="C83">
            <v>204077</v>
          </cell>
        </row>
        <row r="84">
          <cell r="C84">
            <v>1174123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tabSelected="1" zoomScale="120" zoomScaleNormal="120" zoomScaleSheetLayoutView="100" workbookViewId="0" topLeftCell="A136">
      <selection activeCell="B158" sqref="B158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0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'[1]Közös Önk.Hiv.'!C5+'[1]Kék Bagoly Bölcsőde'!C5+'[1]Művelődési Ház'!C5+'[1]Önkormányzat'!C5</f>
        <v>196372</v>
      </c>
    </row>
    <row r="6" spans="1:3" s="17" customFormat="1" ht="12" customHeight="1">
      <c r="A6" s="18" t="s">
        <v>8</v>
      </c>
      <c r="B6" s="19" t="s">
        <v>9</v>
      </c>
      <c r="C6" s="16">
        <f>'[1]Közös Önk.Hiv.'!C6+'[1]Kék Bagoly Bölcsőde'!C6+'[1]Művelődési Ház'!C6+'[1]Önkormányzat'!C6</f>
        <v>32312</v>
      </c>
    </row>
    <row r="7" spans="1:3" s="17" customFormat="1" ht="12" customHeight="1">
      <c r="A7" s="20" t="s">
        <v>10</v>
      </c>
      <c r="B7" s="21" t="s">
        <v>11</v>
      </c>
      <c r="C7" s="16">
        <f>'[1]Közös Önk.Hiv.'!C7+'[1]Kék Bagoly Bölcsőde'!C7+'[1]Művelődési Ház'!C7+'[1]Önkormányzat'!C7</f>
        <v>113785</v>
      </c>
    </row>
    <row r="8" spans="1:3" s="17" customFormat="1" ht="12" customHeight="1">
      <c r="A8" s="20" t="s">
        <v>12</v>
      </c>
      <c r="B8" s="21" t="s">
        <v>13</v>
      </c>
      <c r="C8" s="16">
        <f>'[1]Közös Önk.Hiv.'!C8+'[1]Kék Bagoly Bölcsőde'!C8+'[1]Művelődési Ház'!C8+'[1]Önkormányzat'!C8</f>
        <v>42107</v>
      </c>
    </row>
    <row r="9" spans="1:3" s="17" customFormat="1" ht="12" customHeight="1">
      <c r="A9" s="20" t="s">
        <v>14</v>
      </c>
      <c r="B9" s="21" t="s">
        <v>15</v>
      </c>
      <c r="C9" s="16">
        <f>'[1]Közös Önk.Hiv.'!C9+'[1]Kék Bagoly Bölcsőde'!C9+'[1]Művelődési Ház'!C9+'[1]Önkormányzat'!C9</f>
        <v>6951</v>
      </c>
    </row>
    <row r="10" spans="1:3" s="17" customFormat="1" ht="12" customHeight="1">
      <c r="A10" s="20" t="s">
        <v>16</v>
      </c>
      <c r="B10" s="21" t="s">
        <v>17</v>
      </c>
      <c r="C10" s="16">
        <f>'[1]Közös Önk.Hiv.'!C10+'[1]Kék Bagoly Bölcsőde'!C10+'[1]Művelődési Ház'!C10+'[1]Önkormányzat'!C10</f>
        <v>1217</v>
      </c>
    </row>
    <row r="11" spans="1:3" s="17" customFormat="1" ht="12" customHeight="1">
      <c r="A11" s="22" t="s">
        <v>18</v>
      </c>
      <c r="B11" s="23" t="s">
        <v>19</v>
      </c>
      <c r="C11" s="16">
        <f>'[1]Közös Önk.Hiv.'!C11+'[1]Kék Bagoly Bölcsőde'!C11+'[1]Művelődési Ház'!C11+'[1]Önkormányzat'!C11</f>
        <v>0</v>
      </c>
    </row>
    <row r="12" spans="1:3" s="17" customFormat="1" ht="12" customHeight="1">
      <c r="A12" s="14" t="s">
        <v>20</v>
      </c>
      <c r="B12" s="24" t="s">
        <v>21</v>
      </c>
      <c r="C12" s="16">
        <v>41202</v>
      </c>
    </row>
    <row r="13" spans="1:3" s="17" customFormat="1" ht="12" customHeight="1">
      <c r="A13" s="18" t="s">
        <v>22</v>
      </c>
      <c r="B13" s="19" t="s">
        <v>23</v>
      </c>
      <c r="C13" s="16">
        <f>'[1]Közös Önk.Hiv.'!C13+'[1]Kék Bagoly Bölcsőde'!C13+'[1]Művelődési Ház'!C13+'[1]Önkormányzat'!C13</f>
        <v>0</v>
      </c>
    </row>
    <row r="14" spans="1:3" s="17" customFormat="1" ht="12" customHeight="1">
      <c r="A14" s="20" t="s">
        <v>24</v>
      </c>
      <c r="B14" s="21" t="s">
        <v>25</v>
      </c>
      <c r="C14" s="16">
        <f>'[1]Közös Önk.Hiv.'!C14+'[1]Kék Bagoly Bölcsőde'!C14+'[1]Művelődési Ház'!C14+'[1]Önkormányzat'!C14</f>
        <v>0</v>
      </c>
    </row>
    <row r="15" spans="1:3" s="17" customFormat="1" ht="12" customHeight="1">
      <c r="A15" s="20" t="s">
        <v>26</v>
      </c>
      <c r="B15" s="21" t="s">
        <v>27</v>
      </c>
      <c r="C15" s="16">
        <f>'[1]Közös Önk.Hiv.'!C15+'[1]Kék Bagoly Bölcsőde'!C15+'[1]Művelődési Ház'!C15+'[1]Önkormányzat'!C15</f>
        <v>0</v>
      </c>
    </row>
    <row r="16" spans="1:3" s="17" customFormat="1" ht="12" customHeight="1">
      <c r="A16" s="20" t="s">
        <v>28</v>
      </c>
      <c r="B16" s="21" t="s">
        <v>29</v>
      </c>
      <c r="C16" s="16">
        <f>'[1]Közös Önk.Hiv.'!C16+'[1]Kék Bagoly Bölcsőde'!C16+'[1]Művelődési Ház'!C16+'[1]Önkormányzat'!C16</f>
        <v>0</v>
      </c>
    </row>
    <row r="17" spans="1:3" s="17" customFormat="1" ht="12" customHeight="1">
      <c r="A17" s="20" t="s">
        <v>30</v>
      </c>
      <c r="B17" s="21" t="s">
        <v>31</v>
      </c>
      <c r="C17" s="16">
        <v>41202</v>
      </c>
    </row>
    <row r="18" spans="1:3" s="17" customFormat="1" ht="12" customHeight="1">
      <c r="A18" s="22" t="s">
        <v>32</v>
      </c>
      <c r="B18" s="23" t="s">
        <v>33</v>
      </c>
      <c r="C18" s="16">
        <f>'[1]Közös Önk.Hiv.'!C18+'[1]Kék Bagoly Bölcsőde'!C18+'[1]Művelődési Ház'!C18+'[1]Önkormányzat'!C18</f>
        <v>0</v>
      </c>
    </row>
    <row r="19" spans="1:3" s="17" customFormat="1" ht="12" customHeight="1">
      <c r="A19" s="14" t="s">
        <v>34</v>
      </c>
      <c r="B19" s="15" t="s">
        <v>35</v>
      </c>
      <c r="C19" s="16">
        <f>'[1]Közös Önk.Hiv.'!C19+'[1]Kék Bagoly Bölcsőde'!C19+'[1]Művelődési Ház'!C19+'[1]Önkormányzat'!C19</f>
        <v>35789</v>
      </c>
    </row>
    <row r="20" spans="1:3" s="17" customFormat="1" ht="12" customHeight="1">
      <c r="A20" s="18" t="s">
        <v>36</v>
      </c>
      <c r="B20" s="19" t="s">
        <v>37</v>
      </c>
      <c r="C20" s="16">
        <f>'[1]Közös Önk.Hiv.'!C20+'[1]Kék Bagoly Bölcsőde'!C20+'[1]Művelődési Ház'!C20+'[1]Önkormányzat'!C20</f>
        <v>0</v>
      </c>
    </row>
    <row r="21" spans="1:3" s="17" customFormat="1" ht="12" customHeight="1">
      <c r="A21" s="20" t="s">
        <v>38</v>
      </c>
      <c r="B21" s="21" t="s">
        <v>39</v>
      </c>
      <c r="C21" s="16">
        <f>'[1]Közös Önk.Hiv.'!C21+'[1]Kék Bagoly Bölcsőde'!C21+'[1]Művelődési Ház'!C21+'[1]Önkormányzat'!C21</f>
        <v>0</v>
      </c>
    </row>
    <row r="22" spans="1:3" s="17" customFormat="1" ht="12" customHeight="1">
      <c r="A22" s="20" t="s">
        <v>40</v>
      </c>
      <c r="B22" s="21" t="s">
        <v>41</v>
      </c>
      <c r="C22" s="16">
        <f>'[1]Közös Önk.Hiv.'!C22+'[1]Kék Bagoly Bölcsőde'!C22+'[1]Művelődési Ház'!C22+'[1]Önkormányzat'!C22</f>
        <v>0</v>
      </c>
    </row>
    <row r="23" spans="1:3" s="17" customFormat="1" ht="12" customHeight="1">
      <c r="A23" s="20" t="s">
        <v>42</v>
      </c>
      <c r="B23" s="21" t="s">
        <v>43</v>
      </c>
      <c r="C23" s="16">
        <f>'[1]Közös Önk.Hiv.'!C23+'[1]Kék Bagoly Bölcsőde'!C23+'[1]Művelődési Ház'!C23+'[1]Önkormányzat'!C23</f>
        <v>0</v>
      </c>
    </row>
    <row r="24" spans="1:3" s="17" customFormat="1" ht="12" customHeight="1">
      <c r="A24" s="20" t="s">
        <v>44</v>
      </c>
      <c r="B24" s="21" t="s">
        <v>45</v>
      </c>
      <c r="C24" s="16">
        <f>'[1]Közös Önk.Hiv.'!C24+'[1]Kék Bagoly Bölcsőde'!C24+'[1]Művelődési Ház'!C24+'[1]Önkormányzat'!C24</f>
        <v>35789</v>
      </c>
    </row>
    <row r="25" spans="1:3" s="17" customFormat="1" ht="12" customHeight="1">
      <c r="A25" s="22" t="s">
        <v>46</v>
      </c>
      <c r="B25" s="23" t="s">
        <v>47</v>
      </c>
      <c r="C25" s="16">
        <f>'[1]Közös Önk.Hiv.'!C25+'[1]Kék Bagoly Bölcsőde'!C25+'[1]Művelődési Ház'!C25+'[1]Önkormányzat'!C25</f>
        <v>35789</v>
      </c>
    </row>
    <row r="26" spans="1:3" s="17" customFormat="1" ht="12" customHeight="1">
      <c r="A26" s="14" t="s">
        <v>48</v>
      </c>
      <c r="B26" s="15" t="s">
        <v>49</v>
      </c>
      <c r="C26" s="16">
        <v>640981</v>
      </c>
    </row>
    <row r="27" spans="1:3" s="17" customFormat="1" ht="12" customHeight="1">
      <c r="A27" s="18" t="s">
        <v>50</v>
      </c>
      <c r="B27" s="19" t="s">
        <v>51</v>
      </c>
      <c r="C27" s="16">
        <f>'[1]Közös Önk.Hiv.'!C27+'[1]Kék Bagoly Bölcsőde'!C27+'[1]Művelődési Ház'!C27+'[1]Önkormányzat'!C27</f>
        <v>619100</v>
      </c>
    </row>
    <row r="28" spans="1:3" s="17" customFormat="1" ht="12" customHeight="1">
      <c r="A28" s="20" t="s">
        <v>52</v>
      </c>
      <c r="B28" s="21" t="s">
        <v>53</v>
      </c>
      <c r="C28" s="16">
        <f>'[1]Közös Önk.Hiv.'!C28+'[1]Kék Bagoly Bölcsőde'!C28+'[1]Művelődési Ház'!C28+'[1]Önkormányzat'!C28</f>
        <v>119100</v>
      </c>
    </row>
    <row r="29" spans="1:3" s="17" customFormat="1" ht="12" customHeight="1">
      <c r="A29" s="20" t="s">
        <v>54</v>
      </c>
      <c r="B29" s="21" t="s">
        <v>55</v>
      </c>
      <c r="C29" s="16">
        <f>'[1]Közös Önk.Hiv.'!C29+'[1]Kék Bagoly Bölcsőde'!C29+'[1]Művelődési Ház'!C29+'[1]Önkormányzat'!C29</f>
        <v>500000</v>
      </c>
    </row>
    <row r="30" spans="1:3" s="17" customFormat="1" ht="12" customHeight="1">
      <c r="A30" s="20" t="s">
        <v>56</v>
      </c>
      <c r="B30" s="21" t="s">
        <v>57</v>
      </c>
      <c r="C30" s="16">
        <f>'[1]Közös Önk.Hiv.'!C30+'[1]Kék Bagoly Bölcsőde'!C30+'[1]Művelődési Ház'!C30+'[1]Önkormányzat'!C30</f>
        <v>19000</v>
      </c>
    </row>
    <row r="31" spans="1:3" s="17" customFormat="1" ht="12" customHeight="1">
      <c r="A31" s="20" t="s">
        <v>58</v>
      </c>
      <c r="B31" s="21" t="s">
        <v>59</v>
      </c>
      <c r="C31" s="16">
        <v>1681</v>
      </c>
    </row>
    <row r="32" spans="1:3" s="17" customFormat="1" ht="12" customHeight="1">
      <c r="A32" s="22" t="s">
        <v>60</v>
      </c>
      <c r="B32" s="23" t="s">
        <v>61</v>
      </c>
      <c r="C32" s="16">
        <f>'[1]Közös Önk.Hiv.'!C32+'[1]Kék Bagoly Bölcsőde'!C32+'[1]Művelődési Ház'!C32+'[1]Önkormányzat'!C32</f>
        <v>1200</v>
      </c>
    </row>
    <row r="33" spans="1:3" s="17" customFormat="1" ht="12" customHeight="1">
      <c r="A33" s="14" t="s">
        <v>62</v>
      </c>
      <c r="B33" s="15" t="s">
        <v>63</v>
      </c>
      <c r="C33" s="16">
        <f>'[1]Közös Önk.Hiv.'!C33+'[1]Kék Bagoly Bölcsőde'!C33+'[1]Művelődési Ház'!C33+'[1]Önkormányzat'!C33</f>
        <v>62873</v>
      </c>
    </row>
    <row r="34" spans="1:3" s="17" customFormat="1" ht="12" customHeight="1">
      <c r="A34" s="18" t="s">
        <v>64</v>
      </c>
      <c r="B34" s="19" t="s">
        <v>65</v>
      </c>
      <c r="C34" s="16">
        <f>'[1]Közös Önk.Hiv.'!C34+'[1]Kék Bagoly Bölcsőde'!C34+'[1]Művelődési Ház'!C34+'[1]Önkormányzat'!C34</f>
        <v>0</v>
      </c>
    </row>
    <row r="35" spans="1:3" s="17" customFormat="1" ht="12" customHeight="1">
      <c r="A35" s="20" t="s">
        <v>66</v>
      </c>
      <c r="B35" s="21" t="s">
        <v>67</v>
      </c>
      <c r="C35" s="16">
        <f>'[1]Közös Önk.Hiv.'!C35+'[1]Kék Bagoly Bölcsőde'!C35+'[1]Művelődési Ház'!C35+'[1]Önkormányzat'!C35</f>
        <v>17234</v>
      </c>
    </row>
    <row r="36" spans="1:3" s="17" customFormat="1" ht="12" customHeight="1">
      <c r="A36" s="20" t="s">
        <v>68</v>
      </c>
      <c r="B36" s="21" t="s">
        <v>69</v>
      </c>
      <c r="C36" s="16">
        <f>'[1]Közös Önk.Hiv.'!C36+'[1]Kék Bagoly Bölcsőde'!C36+'[1]Művelődési Ház'!C36+'[1]Önkormányzat'!C36</f>
        <v>2024</v>
      </c>
    </row>
    <row r="37" spans="1:3" s="17" customFormat="1" ht="12" customHeight="1">
      <c r="A37" s="20" t="s">
        <v>70</v>
      </c>
      <c r="B37" s="21" t="s">
        <v>71</v>
      </c>
      <c r="C37" s="16">
        <f>'[1]Közös Önk.Hiv.'!C37+'[1]Kék Bagoly Bölcsőde'!C37+'[1]Művelődési Ház'!C37+'[1]Önkormányzat'!C37</f>
        <v>0</v>
      </c>
    </row>
    <row r="38" spans="1:3" s="17" customFormat="1" ht="12" customHeight="1">
      <c r="A38" s="20" t="s">
        <v>72</v>
      </c>
      <c r="B38" s="21" t="s">
        <v>73</v>
      </c>
      <c r="C38" s="16">
        <f>'[1]Közös Önk.Hiv.'!C38+'[1]Kék Bagoly Bölcsőde'!C38+'[1]Művelődési Ház'!C38+'[1]Önkormányzat'!C38</f>
        <v>31436</v>
      </c>
    </row>
    <row r="39" spans="1:3" s="17" customFormat="1" ht="12" customHeight="1">
      <c r="A39" s="20" t="s">
        <v>74</v>
      </c>
      <c r="B39" s="21" t="s">
        <v>75</v>
      </c>
      <c r="C39" s="16">
        <f>'[1]Közös Önk.Hiv.'!C39+'[1]Kék Bagoly Bölcsőde'!C39+'[1]Művelődési Ház'!C39+'[1]Önkormányzat'!C39</f>
        <v>10679</v>
      </c>
    </row>
    <row r="40" spans="1:3" s="17" customFormat="1" ht="12" customHeight="1">
      <c r="A40" s="20" t="s">
        <v>76</v>
      </c>
      <c r="B40" s="21" t="s">
        <v>77</v>
      </c>
      <c r="C40" s="16">
        <f>'[1]Közös Önk.Hiv.'!C40+'[1]Kék Bagoly Bölcsőde'!C40+'[1]Művelődési Ház'!C40+'[1]Önkormányzat'!C40</f>
        <v>0</v>
      </c>
    </row>
    <row r="41" spans="1:3" s="17" customFormat="1" ht="12" customHeight="1">
      <c r="A41" s="20" t="s">
        <v>78</v>
      </c>
      <c r="B41" s="21" t="s">
        <v>79</v>
      </c>
      <c r="C41" s="16">
        <f>'[1]Közös Önk.Hiv.'!C41+'[1]Kék Bagoly Bölcsőde'!C41+'[1]Művelődési Ház'!C41+'[1]Önkormányzat'!C41</f>
        <v>1500</v>
      </c>
    </row>
    <row r="42" spans="1:3" s="17" customFormat="1" ht="12" customHeight="1">
      <c r="A42" s="20" t="s">
        <v>80</v>
      </c>
      <c r="B42" s="21" t="s">
        <v>81</v>
      </c>
      <c r="C42" s="16">
        <f>'[1]Közös Önk.Hiv.'!C42+'[1]Kék Bagoly Bölcsőde'!C42+'[1]Művelődési Ház'!C42+'[1]Önkormányzat'!C42</f>
        <v>0</v>
      </c>
    </row>
    <row r="43" spans="1:3" s="17" customFormat="1" ht="12" customHeight="1">
      <c r="A43" s="22" t="s">
        <v>82</v>
      </c>
      <c r="B43" s="23" t="s">
        <v>83</v>
      </c>
      <c r="C43" s="16">
        <f>'[1]Közös Önk.Hiv.'!C43+'[1]Kék Bagoly Bölcsőde'!C43+'[1]Művelődési Ház'!C43+'[1]Önkormányzat'!C43</f>
        <v>0</v>
      </c>
    </row>
    <row r="44" spans="1:3" s="17" customFormat="1" ht="12" customHeight="1">
      <c r="A44" s="14" t="s">
        <v>84</v>
      </c>
      <c r="B44" s="15" t="s">
        <v>85</v>
      </c>
      <c r="C44" s="16">
        <f>'[1]Közös Önk.Hiv.'!C44+'[1]Kék Bagoly Bölcsőde'!C44+'[1]Művelődési Ház'!C44+'[1]Önkormányzat'!C44</f>
        <v>0</v>
      </c>
    </row>
    <row r="45" spans="1:3" s="17" customFormat="1" ht="12" customHeight="1">
      <c r="A45" s="18" t="s">
        <v>86</v>
      </c>
      <c r="B45" s="19" t="s">
        <v>87</v>
      </c>
      <c r="C45" s="16">
        <f>'[1]Közös Önk.Hiv.'!C45+'[1]Kék Bagoly Bölcsőde'!C45+'[1]Művelődési Ház'!C45+'[1]Önkormányzat'!C45</f>
        <v>0</v>
      </c>
    </row>
    <row r="46" spans="1:3" s="17" customFormat="1" ht="12" customHeight="1">
      <c r="A46" s="20" t="s">
        <v>88</v>
      </c>
      <c r="B46" s="21" t="s">
        <v>89</v>
      </c>
      <c r="C46" s="16">
        <f>'[1]Közös Önk.Hiv.'!C46+'[1]Kék Bagoly Bölcsőde'!C46+'[1]Művelődési Ház'!C46+'[1]Önkormányzat'!C46</f>
        <v>0</v>
      </c>
    </row>
    <row r="47" spans="1:3" s="17" customFormat="1" ht="12" customHeight="1">
      <c r="A47" s="20" t="s">
        <v>90</v>
      </c>
      <c r="B47" s="21" t="s">
        <v>91</v>
      </c>
      <c r="C47" s="16">
        <f>'[1]Közös Önk.Hiv.'!C47+'[1]Kék Bagoly Bölcsőde'!C47+'[1]Művelődési Ház'!C47+'[1]Önkormányzat'!C47</f>
        <v>0</v>
      </c>
    </row>
    <row r="48" spans="1:3" s="17" customFormat="1" ht="12" customHeight="1">
      <c r="A48" s="20" t="s">
        <v>92</v>
      </c>
      <c r="B48" s="21" t="s">
        <v>93</v>
      </c>
      <c r="C48" s="16">
        <f>'[1]Közös Önk.Hiv.'!C48+'[1]Kék Bagoly Bölcsőde'!C48+'[1]Művelődési Ház'!C48+'[1]Önkormányzat'!C48</f>
        <v>0</v>
      </c>
    </row>
    <row r="49" spans="1:3" s="17" customFormat="1" ht="12" customHeight="1">
      <c r="A49" s="22" t="s">
        <v>94</v>
      </c>
      <c r="B49" s="23" t="s">
        <v>95</v>
      </c>
      <c r="C49" s="16">
        <f>'[1]Közös Önk.Hiv.'!C49+'[1]Kék Bagoly Bölcsőde'!C49+'[1]Művelődési Ház'!C49+'[1]Önkormányzat'!C49</f>
        <v>0</v>
      </c>
    </row>
    <row r="50" spans="1:3" s="17" customFormat="1" ht="12" customHeight="1">
      <c r="A50" s="14" t="s">
        <v>96</v>
      </c>
      <c r="B50" s="15" t="s">
        <v>97</v>
      </c>
      <c r="C50" s="16">
        <f>'[1]Közös Önk.Hiv.'!C50+'[1]Kék Bagoly Bölcsőde'!C50+'[1]Művelődési Ház'!C50+'[1]Önkormányzat'!C50</f>
        <v>0</v>
      </c>
    </row>
    <row r="51" spans="1:3" s="17" customFormat="1" ht="12" customHeight="1">
      <c r="A51" s="18" t="s">
        <v>98</v>
      </c>
      <c r="B51" s="19" t="s">
        <v>99</v>
      </c>
      <c r="C51" s="16">
        <f>'[1]Közös Önk.Hiv.'!C51+'[1]Kék Bagoly Bölcsőde'!C51+'[1]Művelődési Ház'!C51+'[1]Önkormányzat'!C51</f>
        <v>0</v>
      </c>
    </row>
    <row r="52" spans="1:3" s="17" customFormat="1" ht="12" customHeight="1">
      <c r="A52" s="20" t="s">
        <v>100</v>
      </c>
      <c r="B52" s="21" t="s">
        <v>101</v>
      </c>
      <c r="C52" s="16">
        <f>'[1]Közös Önk.Hiv.'!C52+'[1]Kék Bagoly Bölcsőde'!C52+'[1]Művelődési Ház'!C52+'[1]Önkormányzat'!C52</f>
        <v>0</v>
      </c>
    </row>
    <row r="53" spans="1:3" s="17" customFormat="1" ht="12" customHeight="1">
      <c r="A53" s="20" t="s">
        <v>102</v>
      </c>
      <c r="B53" s="21" t="s">
        <v>103</v>
      </c>
      <c r="C53" s="16">
        <f>'[1]Közös Önk.Hiv.'!C53+'[1]Kék Bagoly Bölcsőde'!C53+'[1]Művelődési Ház'!C53+'[1]Önkormányzat'!C53</f>
        <v>0</v>
      </c>
    </row>
    <row r="54" spans="1:3" s="17" customFormat="1" ht="12" customHeight="1">
      <c r="A54" s="22" t="s">
        <v>104</v>
      </c>
      <c r="B54" s="23" t="s">
        <v>105</v>
      </c>
      <c r="C54" s="16">
        <f>'[1]Közös Önk.Hiv.'!C54+'[1]Kék Bagoly Bölcsőde'!C54+'[1]Művelődési Ház'!C54+'[1]Önkormányzat'!C54</f>
        <v>0</v>
      </c>
    </row>
    <row r="55" spans="1:3" s="17" customFormat="1" ht="12" customHeight="1">
      <c r="A55" s="14" t="s">
        <v>106</v>
      </c>
      <c r="B55" s="24" t="s">
        <v>107</v>
      </c>
      <c r="C55" s="16">
        <f>'[1]Közös Önk.Hiv.'!C55+'[1]Kék Bagoly Bölcsőde'!C55+'[1]Művelődési Ház'!C55+'[1]Önkormányzat'!C55</f>
        <v>0</v>
      </c>
    </row>
    <row r="56" spans="1:3" s="17" customFormat="1" ht="12" customHeight="1">
      <c r="A56" s="18" t="s">
        <v>108</v>
      </c>
      <c r="B56" s="19" t="s">
        <v>109</v>
      </c>
      <c r="C56" s="16">
        <f>'[1]Közös Önk.Hiv.'!C56+'[1]Kék Bagoly Bölcsőde'!C56+'[1]Művelődési Ház'!C56+'[1]Önkormányzat'!C56</f>
        <v>0</v>
      </c>
    </row>
    <row r="57" spans="1:3" s="17" customFormat="1" ht="12" customHeight="1">
      <c r="A57" s="20" t="s">
        <v>110</v>
      </c>
      <c r="B57" s="21" t="s">
        <v>111</v>
      </c>
      <c r="C57" s="16">
        <f>'[1]Közös Önk.Hiv.'!C57+'[1]Kék Bagoly Bölcsőde'!C57+'[1]Művelődési Ház'!C57+'[1]Önkormányzat'!C57</f>
        <v>0</v>
      </c>
    </row>
    <row r="58" spans="1:3" s="17" customFormat="1" ht="12" customHeight="1">
      <c r="A58" s="20" t="s">
        <v>112</v>
      </c>
      <c r="B58" s="21" t="s">
        <v>113</v>
      </c>
      <c r="C58" s="16">
        <f>'[1]Közös Önk.Hiv.'!C58+'[1]Kék Bagoly Bölcsőde'!C58+'[1]Művelődési Ház'!C58+'[1]Önkormányzat'!C58</f>
        <v>0</v>
      </c>
    </row>
    <row r="59" spans="1:3" s="17" customFormat="1" ht="12" customHeight="1">
      <c r="A59" s="22" t="s">
        <v>114</v>
      </c>
      <c r="B59" s="23" t="s">
        <v>115</v>
      </c>
      <c r="C59" s="16">
        <f>'[1]Közös Önk.Hiv.'!C59+'[1]Kék Bagoly Bölcsőde'!C59+'[1]Művelődési Ház'!C59+'[1]Önkormányzat'!C59</f>
        <v>0</v>
      </c>
    </row>
    <row r="60" spans="1:3" s="17" customFormat="1" ht="12" customHeight="1">
      <c r="A60" s="14" t="s">
        <v>116</v>
      </c>
      <c r="B60" s="15" t="s">
        <v>117</v>
      </c>
      <c r="C60" s="16">
        <f>'[1]Közös Önk.Hiv.'!C60+'[1]Kék Bagoly Bölcsőde'!C60+'[1]Művelődési Ház'!C60+'[1]Önkormányzat'!C60</f>
        <v>977217</v>
      </c>
    </row>
    <row r="61" spans="1:3" s="17" customFormat="1" ht="12" customHeight="1">
      <c r="A61" s="25" t="s">
        <v>118</v>
      </c>
      <c r="B61" s="24" t="s">
        <v>119</v>
      </c>
      <c r="C61" s="16">
        <f>'[1]Közös Önk.Hiv.'!C61+'[1]Kék Bagoly Bölcsőde'!C61+'[1]Művelődési Ház'!C61+'[1]Önkormányzat'!C61</f>
        <v>0</v>
      </c>
    </row>
    <row r="62" spans="1:3" s="17" customFormat="1" ht="12" customHeight="1">
      <c r="A62" s="18" t="s">
        <v>120</v>
      </c>
      <c r="B62" s="19" t="s">
        <v>121</v>
      </c>
      <c r="C62" s="16">
        <f>'[1]Közös Önk.Hiv.'!C62+'[1]Kék Bagoly Bölcsőde'!C62+'[1]Művelődési Ház'!C62+'[1]Önkormányzat'!C62</f>
        <v>0</v>
      </c>
    </row>
    <row r="63" spans="1:3" s="17" customFormat="1" ht="12" customHeight="1">
      <c r="A63" s="20" t="s">
        <v>122</v>
      </c>
      <c r="B63" s="21" t="s">
        <v>123</v>
      </c>
      <c r="C63" s="16">
        <f>'[1]Közös Önk.Hiv.'!C63+'[1]Kék Bagoly Bölcsőde'!C63+'[1]Művelődési Ház'!C63+'[1]Önkormányzat'!C63</f>
        <v>0</v>
      </c>
    </row>
    <row r="64" spans="1:3" s="17" customFormat="1" ht="12" customHeight="1">
      <c r="A64" s="22" t="s">
        <v>124</v>
      </c>
      <c r="B64" s="26" t="s">
        <v>125</v>
      </c>
      <c r="C64" s="16">
        <f>'[1]Közös Önk.Hiv.'!C64+'[1]Kék Bagoly Bölcsőde'!C64+'[1]Művelődési Ház'!C64+'[1]Önkormányzat'!C64</f>
        <v>0</v>
      </c>
    </row>
    <row r="65" spans="1:3" s="17" customFormat="1" ht="12" customHeight="1">
      <c r="A65" s="25" t="s">
        <v>126</v>
      </c>
      <c r="B65" s="24" t="s">
        <v>127</v>
      </c>
      <c r="C65" s="16">
        <f>'[1]Közös Önk.Hiv.'!C65+'[1]Kék Bagoly Bölcsőde'!C65+'[1]Művelődési Ház'!C65+'[1]Önkormányzat'!C65</f>
        <v>0</v>
      </c>
    </row>
    <row r="66" spans="1:3" s="17" customFormat="1" ht="12" customHeight="1">
      <c r="A66" s="18" t="s">
        <v>128</v>
      </c>
      <c r="B66" s="19" t="s">
        <v>129</v>
      </c>
      <c r="C66" s="16">
        <f>'[1]Közös Önk.Hiv.'!C66+'[1]Kék Bagoly Bölcsőde'!C66+'[1]Művelődési Ház'!C66+'[1]Önkormányzat'!C66</f>
        <v>0</v>
      </c>
    </row>
    <row r="67" spans="1:3" s="17" customFormat="1" ht="12" customHeight="1">
      <c r="A67" s="20" t="s">
        <v>130</v>
      </c>
      <c r="B67" s="21" t="s">
        <v>131</v>
      </c>
      <c r="C67" s="16">
        <f>'[1]Közös Önk.Hiv.'!C67+'[1]Kék Bagoly Bölcsőde'!C67+'[1]Művelődési Ház'!C67+'[1]Önkormányzat'!C67</f>
        <v>0</v>
      </c>
    </row>
    <row r="68" spans="1:3" s="17" customFormat="1" ht="12" customHeight="1">
      <c r="A68" s="20" t="s">
        <v>132</v>
      </c>
      <c r="B68" s="21" t="s">
        <v>133</v>
      </c>
      <c r="C68" s="16">
        <f>'[1]Közös Önk.Hiv.'!C68+'[1]Kék Bagoly Bölcsőde'!C68+'[1]Művelődési Ház'!C68+'[1]Önkormányzat'!C68</f>
        <v>0</v>
      </c>
    </row>
    <row r="69" spans="1:3" s="17" customFormat="1" ht="12" customHeight="1">
      <c r="A69" s="22" t="s">
        <v>134</v>
      </c>
      <c r="B69" s="23" t="s">
        <v>135</v>
      </c>
      <c r="C69" s="16">
        <f>'[1]Közös Önk.Hiv.'!C69+'[1]Kék Bagoly Bölcsőde'!C69+'[1]Művelődési Ház'!C69+'[1]Önkormányzat'!C69</f>
        <v>0</v>
      </c>
    </row>
    <row r="70" spans="1:3" s="17" customFormat="1" ht="12" customHeight="1">
      <c r="A70" s="25" t="s">
        <v>136</v>
      </c>
      <c r="B70" s="24" t="s">
        <v>137</v>
      </c>
      <c r="C70" s="16">
        <f>'[1]Közös Önk.Hiv.'!C70+'[1]Kék Bagoly Bölcsőde'!C70+'[1]Művelődési Ház'!C70+'[1]Önkormányzat'!C70</f>
        <v>204446</v>
      </c>
    </row>
    <row r="71" spans="1:3" s="17" customFormat="1" ht="12" customHeight="1">
      <c r="A71" s="18" t="s">
        <v>138</v>
      </c>
      <c r="B71" s="19" t="s">
        <v>139</v>
      </c>
      <c r="C71" s="16">
        <f>'[1]Közös Önk.Hiv.'!C71+'[1]Kék Bagoly Bölcsőde'!C71+'[1]Művelődési Ház'!C71+'[1]Önkormányzat'!C71</f>
        <v>204446</v>
      </c>
    </row>
    <row r="72" spans="1:3" s="17" customFormat="1" ht="12" customHeight="1">
      <c r="A72" s="22" t="s">
        <v>140</v>
      </c>
      <c r="B72" s="23" t="s">
        <v>141</v>
      </c>
      <c r="C72" s="16">
        <f>'[1]Közös Önk.Hiv.'!C72+'[1]Kék Bagoly Bölcsőde'!C72+'[1]Művelődési Ház'!C72+'[1]Önkormányzat'!C72</f>
        <v>0</v>
      </c>
    </row>
    <row r="73" spans="1:3" s="17" customFormat="1" ht="12" customHeight="1">
      <c r="A73" s="25" t="s">
        <v>142</v>
      </c>
      <c r="B73" s="24" t="s">
        <v>143</v>
      </c>
      <c r="C73" s="16">
        <f>'[1]Közös Önk.Hiv.'!C73+'[1]Kék Bagoly Bölcsőde'!C73+'[1]Művelődési Ház'!C73+'[1]Önkormányzat'!C73</f>
        <v>0</v>
      </c>
    </row>
    <row r="74" spans="1:3" s="17" customFormat="1" ht="12" customHeight="1">
      <c r="A74" s="18" t="s">
        <v>144</v>
      </c>
      <c r="B74" s="19" t="s">
        <v>145</v>
      </c>
      <c r="C74" s="16">
        <f>'[1]Közös Önk.Hiv.'!C74+'[1]Kék Bagoly Bölcsőde'!C74+'[1]Művelődési Ház'!C74+'[1]Önkormányzat'!C74</f>
        <v>0</v>
      </c>
    </row>
    <row r="75" spans="1:3" s="17" customFormat="1" ht="12" customHeight="1">
      <c r="A75" s="20" t="s">
        <v>146</v>
      </c>
      <c r="B75" s="21" t="s">
        <v>147</v>
      </c>
      <c r="C75" s="16">
        <f>'[1]Közös Önk.Hiv.'!C75+'[1]Kék Bagoly Bölcsőde'!C75+'[1]Művelődési Ház'!C75+'[1]Önkormányzat'!C75</f>
        <v>0</v>
      </c>
    </row>
    <row r="76" spans="1:3" s="17" customFormat="1" ht="12" customHeight="1">
      <c r="A76" s="22" t="s">
        <v>148</v>
      </c>
      <c r="B76" s="23" t="s">
        <v>149</v>
      </c>
      <c r="C76" s="16">
        <f>'[1]Közös Önk.Hiv.'!C76+'[1]Kék Bagoly Bölcsőde'!C76+'[1]Művelődési Ház'!C76+'[1]Önkormányzat'!C76</f>
        <v>0</v>
      </c>
    </row>
    <row r="77" spans="1:3" s="17" customFormat="1" ht="12" customHeight="1">
      <c r="A77" s="25" t="s">
        <v>150</v>
      </c>
      <c r="B77" s="24" t="s">
        <v>151</v>
      </c>
      <c r="C77" s="16">
        <f>'[1]Közös Önk.Hiv.'!C77+'[1]Kék Bagoly Bölcsőde'!C77+'[1]Művelődési Ház'!C77+'[1]Önkormányzat'!C77</f>
        <v>0</v>
      </c>
    </row>
    <row r="78" spans="1:3" s="17" customFormat="1" ht="12" customHeight="1">
      <c r="A78" s="27" t="s">
        <v>152</v>
      </c>
      <c r="B78" s="19" t="s">
        <v>153</v>
      </c>
      <c r="C78" s="16">
        <f>'[1]Közös Önk.Hiv.'!C78+'[1]Kék Bagoly Bölcsőde'!C78+'[1]Művelődési Ház'!C78+'[1]Önkormányzat'!C78</f>
        <v>0</v>
      </c>
    </row>
    <row r="79" spans="1:3" s="17" customFormat="1" ht="12" customHeight="1">
      <c r="A79" s="28" t="s">
        <v>154</v>
      </c>
      <c r="B79" s="21" t="s">
        <v>155</v>
      </c>
      <c r="C79" s="16">
        <f>'[1]Közös Önk.Hiv.'!C79+'[1]Kék Bagoly Bölcsőde'!C79+'[1]Művelődési Ház'!C79+'[1]Önkormányzat'!C79</f>
        <v>0</v>
      </c>
    </row>
    <row r="80" spans="1:3" s="17" customFormat="1" ht="12" customHeight="1">
      <c r="A80" s="28" t="s">
        <v>156</v>
      </c>
      <c r="B80" s="21" t="s">
        <v>157</v>
      </c>
      <c r="C80" s="16">
        <f>'[1]Közös Önk.Hiv.'!C80+'[1]Kék Bagoly Bölcsőde'!C80+'[1]Művelődési Ház'!C80+'[1]Önkormányzat'!C80</f>
        <v>0</v>
      </c>
    </row>
    <row r="81" spans="1:3" s="17" customFormat="1" ht="12" customHeight="1">
      <c r="A81" s="29" t="s">
        <v>158</v>
      </c>
      <c r="B81" s="23" t="s">
        <v>159</v>
      </c>
      <c r="C81" s="16">
        <f>'[1]Közös Önk.Hiv.'!C81+'[1]Kék Bagoly Bölcsőde'!C81+'[1]Művelődési Ház'!C81+'[1]Önkormányzat'!C81</f>
        <v>0</v>
      </c>
    </row>
    <row r="82" spans="1:3" s="17" customFormat="1" ht="13.5" customHeight="1">
      <c r="A82" s="25" t="s">
        <v>160</v>
      </c>
      <c r="B82" s="24" t="s">
        <v>161</v>
      </c>
      <c r="C82" s="16">
        <f>'[1]Közös Önk.Hiv.'!C82+'[1]Kék Bagoly Bölcsőde'!C82+'[1]Művelődési Ház'!C82+'[1]Önkormányzat'!C82</f>
        <v>0</v>
      </c>
    </row>
    <row r="83" spans="1:3" s="17" customFormat="1" ht="15.75" customHeight="1">
      <c r="A83" s="25" t="s">
        <v>162</v>
      </c>
      <c r="B83" s="30" t="s">
        <v>163</v>
      </c>
      <c r="C83" s="16">
        <f>'[1]Közös Önk.Hiv.'!C83+'[1]Kék Bagoly Bölcsőde'!C83+'[1]Művelődési Ház'!C83+'[1]Önkormányzat'!C83</f>
        <v>204446</v>
      </c>
    </row>
    <row r="84" spans="1:3" s="17" customFormat="1" ht="16.5" customHeight="1">
      <c r="A84" s="31" t="s">
        <v>164</v>
      </c>
      <c r="B84" s="32" t="s">
        <v>165</v>
      </c>
      <c r="C84" s="16">
        <f>'[1]Közös Önk.Hiv.'!C84+'[1]Kék Bagoly Bölcsőde'!C84+'[1]Művelődési Ház'!C84+'[1]Önkormányzat'!C84</f>
        <v>1181663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166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'KÖH 1.2.'!C90+'Bölcsőde 1.3.'!C90+'Művelődési ház 1.4.'!C90+'Önkormányzat1.5.'!C90</f>
        <v>844967</v>
      </c>
    </row>
    <row r="91" spans="1:3" ht="12" customHeight="1">
      <c r="A91" s="45" t="s">
        <v>8</v>
      </c>
      <c r="B91" s="46" t="s">
        <v>170</v>
      </c>
      <c r="C91" s="44">
        <f>'KÖH 1.2.'!C91+'Bölcsőde 1.3.'!C91+'Művelődési ház 1.4.'!C91+'Önkormányzat1.5.'!C91</f>
        <v>268169</v>
      </c>
    </row>
    <row r="92" spans="1:3" ht="12" customHeight="1">
      <c r="A92" s="20" t="s">
        <v>10</v>
      </c>
      <c r="B92" s="47" t="s">
        <v>171</v>
      </c>
      <c r="C92" s="44">
        <f>'KÖH 1.2.'!C92+'Bölcsőde 1.3.'!C92+'Művelődési ház 1.4.'!C92+'Önkormányzat1.5.'!C92</f>
        <v>75797</v>
      </c>
    </row>
    <row r="93" spans="1:3" ht="12" customHeight="1">
      <c r="A93" s="20" t="s">
        <v>12</v>
      </c>
      <c r="B93" s="47" t="s">
        <v>172</v>
      </c>
      <c r="C93" s="44">
        <f>'KÖH 1.2.'!C93+'Bölcsőde 1.3.'!C93+'Művelődési ház 1.4.'!C93+'Önkormányzat1.5.'!C93</f>
        <v>276533</v>
      </c>
    </row>
    <row r="94" spans="1:3" ht="12" customHeight="1">
      <c r="A94" s="20" t="s">
        <v>14</v>
      </c>
      <c r="B94" s="48" t="s">
        <v>173</v>
      </c>
      <c r="C94" s="44">
        <f>'KÖH 1.2.'!C94+'Bölcsőde 1.3.'!C94+'Művelődési ház 1.4.'!C94+'Önkormányzat1.5.'!C94</f>
        <v>12843</v>
      </c>
    </row>
    <row r="95" spans="1:3" ht="12" customHeight="1">
      <c r="A95" s="20" t="s">
        <v>174</v>
      </c>
      <c r="B95" s="49" t="s">
        <v>175</v>
      </c>
      <c r="C95" s="44">
        <f>'KÖH 1.2.'!C95+'Bölcsőde 1.3.'!C95+'Művelődési ház 1.4.'!C95+'Önkormányzat1.5.'!C95</f>
        <v>211625</v>
      </c>
    </row>
    <row r="96" spans="1:3" ht="12" customHeight="1">
      <c r="A96" s="20" t="s">
        <v>18</v>
      </c>
      <c r="B96" s="47" t="s">
        <v>176</v>
      </c>
      <c r="C96" s="44">
        <f>'KÖH 1.2.'!C96+'Bölcsőde 1.3.'!C96+'Művelődési ház 1.4.'!C96+'Önkormányzat1.5.'!C96</f>
        <v>0</v>
      </c>
    </row>
    <row r="97" spans="1:3" ht="12" customHeight="1">
      <c r="A97" s="20" t="s">
        <v>177</v>
      </c>
      <c r="B97" s="50" t="s">
        <v>178</v>
      </c>
      <c r="C97" s="44">
        <f>'KÖH 1.2.'!C97+'Bölcsőde 1.3.'!C97+'Művelődési ház 1.4.'!C97+'Önkormányzat1.5.'!C97</f>
        <v>0</v>
      </c>
    </row>
    <row r="98" spans="1:3" ht="12" customHeight="1">
      <c r="A98" s="20" t="s">
        <v>179</v>
      </c>
      <c r="B98" s="51" t="s">
        <v>180</v>
      </c>
      <c r="C98" s="44">
        <f>'KÖH 1.2.'!C98+'Bölcsőde 1.3.'!C98+'Művelődési ház 1.4.'!C98+'Önkormányzat1.5.'!C98</f>
        <v>0</v>
      </c>
    </row>
    <row r="99" spans="1:3" ht="12" customHeight="1">
      <c r="A99" s="20" t="s">
        <v>181</v>
      </c>
      <c r="B99" s="51" t="s">
        <v>182</v>
      </c>
      <c r="C99" s="44">
        <f>'KÖH 1.2.'!C99+'Bölcsőde 1.3.'!C99+'Művelődési ház 1.4.'!C99+'Önkormányzat1.5.'!C99</f>
        <v>0</v>
      </c>
    </row>
    <row r="100" spans="1:3" ht="12" customHeight="1">
      <c r="A100" s="20" t="s">
        <v>183</v>
      </c>
      <c r="B100" s="50" t="s">
        <v>184</v>
      </c>
      <c r="C100" s="44">
        <f>'KÖH 1.2.'!C100+'Bölcsőde 1.3.'!C100+'Művelődési ház 1.4.'!C100+'Önkormányzat1.5.'!C100</f>
        <v>172625</v>
      </c>
    </row>
    <row r="101" spans="1:3" ht="12" customHeight="1">
      <c r="A101" s="20" t="s">
        <v>185</v>
      </c>
      <c r="B101" s="50" t="s">
        <v>186</v>
      </c>
      <c r="C101" s="44">
        <f>'KÖH 1.2.'!C101+'Bölcsőde 1.3.'!C101+'Művelődési ház 1.4.'!C101+'Önkormányzat1.5.'!C101</f>
        <v>0</v>
      </c>
    </row>
    <row r="102" spans="1:3" ht="12" customHeight="1">
      <c r="A102" s="20" t="s">
        <v>187</v>
      </c>
      <c r="B102" s="51" t="s">
        <v>188</v>
      </c>
      <c r="C102" s="44">
        <f>'KÖH 1.2.'!C102+'Bölcsőde 1.3.'!C102+'Művelődési ház 1.4.'!C102+'Önkormányzat1.5.'!C102</f>
        <v>0</v>
      </c>
    </row>
    <row r="103" spans="1:3" ht="12" customHeight="1">
      <c r="A103" s="52" t="s">
        <v>189</v>
      </c>
      <c r="B103" s="53" t="s">
        <v>190</v>
      </c>
      <c r="C103" s="44">
        <f>'KÖH 1.2.'!C103+'Bölcsőde 1.3.'!C103+'Művelődési ház 1.4.'!C103+'Önkormányzat1.5.'!C103</f>
        <v>0</v>
      </c>
    </row>
    <row r="104" spans="1:3" ht="12" customHeight="1">
      <c r="A104" s="20" t="s">
        <v>191</v>
      </c>
      <c r="B104" s="53" t="s">
        <v>192</v>
      </c>
      <c r="C104" s="44">
        <f>'KÖH 1.2.'!C104+'Bölcsőde 1.3.'!C104+'Művelődési ház 1.4.'!C104+'Önkormányzat1.5.'!C104</f>
        <v>0</v>
      </c>
    </row>
    <row r="105" spans="1:3" ht="12" customHeight="1">
      <c r="A105" s="54" t="s">
        <v>193</v>
      </c>
      <c r="B105" s="55" t="s">
        <v>194</v>
      </c>
      <c r="C105" s="44">
        <f>'KÖH 1.2.'!C105+'Bölcsőde 1.3.'!C105+'Művelődési ház 1.4.'!C105+'Önkormányzat1.5.'!C105</f>
        <v>39000</v>
      </c>
    </row>
    <row r="106" spans="1:3" ht="12" customHeight="1">
      <c r="A106" s="14" t="s">
        <v>20</v>
      </c>
      <c r="B106" s="56" t="s">
        <v>195</v>
      </c>
      <c r="C106" s="44">
        <f>'KÖH 1.2.'!C106+'Bölcsőde 1.3.'!C106+'Művelődési ház 1.4.'!C106+'Önkormányzat1.5.'!C106</f>
        <v>164264</v>
      </c>
    </row>
    <row r="107" spans="1:3" ht="12" customHeight="1">
      <c r="A107" s="18" t="s">
        <v>22</v>
      </c>
      <c r="B107" s="47" t="s">
        <v>196</v>
      </c>
      <c r="C107" s="44">
        <f>'KÖH 1.2.'!C107+'Bölcsőde 1.3.'!C107+'Művelődési ház 1.4.'!C107+'Önkormányzat1.5.'!C107</f>
        <v>90004</v>
      </c>
    </row>
    <row r="108" spans="1:3" ht="12" customHeight="1">
      <c r="A108" s="18" t="s">
        <v>24</v>
      </c>
      <c r="B108" s="57" t="s">
        <v>197</v>
      </c>
      <c r="C108" s="44">
        <f>'KÖH 1.2.'!C108+'Bölcsőde 1.3.'!C108+'Művelődési ház 1.4.'!C108+'Önkormányzat1.5.'!C108</f>
        <v>48673</v>
      </c>
    </row>
    <row r="109" spans="1:3" ht="12" customHeight="1">
      <c r="A109" s="18" t="s">
        <v>26</v>
      </c>
      <c r="B109" s="57" t="s">
        <v>198</v>
      </c>
      <c r="C109" s="44">
        <f>'KÖH 1.2.'!C109+'Bölcsőde 1.3.'!C109+'Művelődési ház 1.4.'!C109+'Önkormányzat1.5.'!C109</f>
        <v>64260</v>
      </c>
    </row>
    <row r="110" spans="1:3" ht="12" customHeight="1">
      <c r="A110" s="18" t="s">
        <v>28</v>
      </c>
      <c r="B110" s="57" t="s">
        <v>199</v>
      </c>
      <c r="C110" s="44">
        <f>'KÖH 1.2.'!C110+'Bölcsőde 1.3.'!C110+'Művelődési ház 1.4.'!C110+'Önkormányzat1.5.'!C110</f>
        <v>0</v>
      </c>
    </row>
    <row r="111" spans="1:3" ht="12" customHeight="1">
      <c r="A111" s="18" t="s">
        <v>30</v>
      </c>
      <c r="B111" s="58" t="s">
        <v>200</v>
      </c>
      <c r="C111" s="44">
        <f>'KÖH 1.2.'!C111+'Bölcsőde 1.3.'!C111+'Művelődési ház 1.4.'!C111+'Önkormányzat1.5.'!C111</f>
        <v>10000</v>
      </c>
    </row>
    <row r="112" spans="1:3" ht="12" customHeight="1">
      <c r="A112" s="18" t="s">
        <v>32</v>
      </c>
      <c r="B112" s="59" t="s">
        <v>201</v>
      </c>
      <c r="C112" s="44">
        <f>'KÖH 1.2.'!C112+'Bölcsőde 1.3.'!C112+'Művelődési ház 1.4.'!C112+'Önkormányzat1.5.'!C112</f>
        <v>0</v>
      </c>
    </row>
    <row r="113" spans="1:3" ht="12" customHeight="1">
      <c r="A113" s="18" t="s">
        <v>202</v>
      </c>
      <c r="B113" s="60" t="s">
        <v>203</v>
      </c>
      <c r="C113" s="44">
        <f>'KÖH 1.2.'!C113+'Bölcsőde 1.3.'!C113+'Művelődési ház 1.4.'!C113+'Önkormányzat1.5.'!C113</f>
        <v>0</v>
      </c>
    </row>
    <row r="114" spans="1:3" ht="16.5" customHeight="1">
      <c r="A114" s="18" t="s">
        <v>204</v>
      </c>
      <c r="B114" s="51" t="s">
        <v>182</v>
      </c>
      <c r="C114" s="44">
        <f>'KÖH 1.2.'!C114+'Bölcsőde 1.3.'!C114+'Művelődési ház 1.4.'!C114+'Önkormányzat1.5.'!C114</f>
        <v>0</v>
      </c>
    </row>
    <row r="115" spans="1:3" ht="12" customHeight="1">
      <c r="A115" s="18" t="s">
        <v>205</v>
      </c>
      <c r="B115" s="51" t="s">
        <v>206</v>
      </c>
      <c r="C115" s="44">
        <f>'KÖH 1.2.'!C115+'Bölcsőde 1.3.'!C115+'Művelődési ház 1.4.'!C115+'Önkormányzat1.5.'!C115</f>
        <v>0</v>
      </c>
    </row>
    <row r="116" spans="1:3" ht="12" customHeight="1">
      <c r="A116" s="18" t="s">
        <v>207</v>
      </c>
      <c r="B116" s="51" t="s">
        <v>208</v>
      </c>
      <c r="C116" s="44">
        <f>'KÖH 1.2.'!C116+'Bölcsőde 1.3.'!C116+'Művelődési ház 1.4.'!C116+'Önkormányzat1.5.'!C116</f>
        <v>0</v>
      </c>
    </row>
    <row r="117" spans="1:3" ht="12" customHeight="1">
      <c r="A117" s="18" t="s">
        <v>209</v>
      </c>
      <c r="B117" s="51" t="s">
        <v>188</v>
      </c>
      <c r="C117" s="44">
        <f>'KÖH 1.2.'!C117+'Bölcsőde 1.3.'!C117+'Művelődési ház 1.4.'!C117+'Önkormányzat1.5.'!C117</f>
        <v>0</v>
      </c>
    </row>
    <row r="118" spans="1:3" ht="12" customHeight="1">
      <c r="A118" s="18" t="s">
        <v>210</v>
      </c>
      <c r="B118" s="51" t="s">
        <v>211</v>
      </c>
      <c r="C118" s="44">
        <f>'KÖH 1.2.'!C118+'Bölcsőde 1.3.'!C118+'Művelődési ház 1.4.'!C118+'Önkormányzat1.5.'!C118</f>
        <v>0</v>
      </c>
    </row>
    <row r="119" spans="1:3" ht="16.5" customHeight="1">
      <c r="A119" s="52" t="s">
        <v>212</v>
      </c>
      <c r="B119" s="51" t="s">
        <v>213</v>
      </c>
      <c r="C119" s="44">
        <f>'KÖH 1.2.'!C119+'Bölcsőde 1.3.'!C119+'Művelődési ház 1.4.'!C119+'Önkormányzat1.5.'!C119</f>
        <v>10000</v>
      </c>
    </row>
    <row r="120" spans="1:3" ht="12" customHeight="1">
      <c r="A120" s="14" t="s">
        <v>34</v>
      </c>
      <c r="B120" s="15" t="s">
        <v>214</v>
      </c>
      <c r="C120" s="44">
        <f>'KÖH 1.2.'!C120+'Bölcsőde 1.3.'!C120+'Művelődési ház 1.4.'!C120+'Önkormányzat1.5.'!C120</f>
        <v>166252</v>
      </c>
    </row>
    <row r="121" spans="1:3" ht="12" customHeight="1">
      <c r="A121" s="18" t="s">
        <v>36</v>
      </c>
      <c r="B121" s="61" t="s">
        <v>215</v>
      </c>
      <c r="C121" s="44">
        <f>'KÖH 1.2.'!C121+'Bölcsőde 1.3.'!C121+'Művelődési ház 1.4.'!C121+'Önkormányzat1.5.'!C121</f>
        <v>85049</v>
      </c>
    </row>
    <row r="122" spans="1:3" ht="12" customHeight="1">
      <c r="A122" s="22" t="s">
        <v>38</v>
      </c>
      <c r="B122" s="57" t="s">
        <v>216</v>
      </c>
      <c r="C122" s="44">
        <f>'KÖH 1.2.'!C122+'Bölcsőde 1.3.'!C122+'Művelődési ház 1.4.'!C122+'Önkormányzat1.5.'!C122</f>
        <v>81203</v>
      </c>
    </row>
    <row r="123" spans="1:3" ht="12" customHeight="1">
      <c r="A123" s="14" t="s">
        <v>217</v>
      </c>
      <c r="B123" s="15" t="s">
        <v>218</v>
      </c>
      <c r="C123" s="44">
        <f>'KÖH 1.2.'!C123+'Bölcsőde 1.3.'!C123+'Művelődési ház 1.4.'!C123+'Önkormányzat1.5.'!C123</f>
        <v>1175483</v>
      </c>
    </row>
    <row r="124" spans="1:3" ht="12" customHeight="1">
      <c r="A124" s="14" t="s">
        <v>62</v>
      </c>
      <c r="B124" s="15" t="s">
        <v>219</v>
      </c>
      <c r="C124" s="44">
        <f>'KÖH 1.2.'!C124+'Bölcsőde 1.3.'!C124+'Művelődési ház 1.4.'!C124+'Önkormányzat1.5.'!C124</f>
        <v>0</v>
      </c>
    </row>
    <row r="125" spans="1:3" ht="12" customHeight="1">
      <c r="A125" s="18" t="s">
        <v>64</v>
      </c>
      <c r="B125" s="61" t="s">
        <v>220</v>
      </c>
      <c r="C125" s="44">
        <f>'KÖH 1.2.'!C125+'Bölcsőde 1.3.'!C125+'Művelődési ház 1.4.'!C125+'Önkormányzat1.5.'!C125</f>
        <v>0</v>
      </c>
    </row>
    <row r="126" spans="1:3" ht="12" customHeight="1">
      <c r="A126" s="18" t="s">
        <v>66</v>
      </c>
      <c r="B126" s="61" t="s">
        <v>221</v>
      </c>
      <c r="C126" s="44">
        <f>'KÖH 1.2.'!C126+'Bölcsőde 1.3.'!C126+'Művelődési ház 1.4.'!C126+'Önkormányzat1.5.'!C126</f>
        <v>0</v>
      </c>
    </row>
    <row r="127" spans="1:3" ht="12" customHeight="1">
      <c r="A127" s="52" t="s">
        <v>68</v>
      </c>
      <c r="B127" s="62" t="s">
        <v>222</v>
      </c>
      <c r="C127" s="44">
        <f>'KÖH 1.2.'!C127+'Bölcsőde 1.3.'!C127+'Művelődési ház 1.4.'!C127+'Önkormányzat1.5.'!C127</f>
        <v>0</v>
      </c>
    </row>
    <row r="128" spans="1:3" ht="12" customHeight="1">
      <c r="A128" s="14" t="s">
        <v>84</v>
      </c>
      <c r="B128" s="15" t="s">
        <v>223</v>
      </c>
      <c r="C128" s="44">
        <f>'KÖH 1.2.'!C128+'Bölcsőde 1.3.'!C128+'Művelődési ház 1.4.'!C128+'Önkormányzat1.5.'!C128</f>
        <v>0</v>
      </c>
    </row>
    <row r="129" spans="1:3" ht="12" customHeight="1">
      <c r="A129" s="18" t="s">
        <v>86</v>
      </c>
      <c r="B129" s="61" t="s">
        <v>224</v>
      </c>
      <c r="C129" s="44">
        <f>'KÖH 1.2.'!C129+'Bölcsőde 1.3.'!C129+'Művelődési ház 1.4.'!C129+'Önkormányzat1.5.'!C129</f>
        <v>0</v>
      </c>
    </row>
    <row r="130" spans="1:3" ht="12" customHeight="1">
      <c r="A130" s="18" t="s">
        <v>88</v>
      </c>
      <c r="B130" s="61" t="s">
        <v>225</v>
      </c>
      <c r="C130" s="44">
        <f>'KÖH 1.2.'!C130+'Bölcsőde 1.3.'!C130+'Művelődési ház 1.4.'!C130+'Önkormányzat1.5.'!C130</f>
        <v>0</v>
      </c>
    </row>
    <row r="131" spans="1:3" ht="12" customHeight="1">
      <c r="A131" s="18" t="s">
        <v>90</v>
      </c>
      <c r="B131" s="61" t="s">
        <v>226</v>
      </c>
      <c r="C131" s="44">
        <f>'KÖH 1.2.'!C131+'Bölcsőde 1.3.'!C131+'Művelődési ház 1.4.'!C131+'Önkormányzat1.5.'!C131</f>
        <v>0</v>
      </c>
    </row>
    <row r="132" spans="1:3" ht="12" customHeight="1">
      <c r="A132" s="52" t="s">
        <v>92</v>
      </c>
      <c r="B132" s="62" t="s">
        <v>227</v>
      </c>
      <c r="C132" s="44">
        <f>'KÖH 1.2.'!C132+'Bölcsőde 1.3.'!C132+'Művelődési ház 1.4.'!C132+'Önkormányzat1.5.'!C132</f>
        <v>0</v>
      </c>
    </row>
    <row r="133" spans="1:3" ht="12" customHeight="1">
      <c r="A133" s="14" t="s">
        <v>228</v>
      </c>
      <c r="B133" s="15" t="s">
        <v>229</v>
      </c>
      <c r="C133" s="44">
        <f>'KÖH 1.2.'!C133+'Bölcsőde 1.3.'!C133+'Művelődési ház 1.4.'!C133+'Önkormányzat1.5.'!C133</f>
        <v>6180</v>
      </c>
    </row>
    <row r="134" spans="1:3" ht="12" customHeight="1">
      <c r="A134" s="18" t="s">
        <v>98</v>
      </c>
      <c r="B134" s="61" t="s">
        <v>230</v>
      </c>
      <c r="C134" s="44">
        <f>'KÖH 1.2.'!C134+'Bölcsőde 1.3.'!C134+'Művelődési ház 1.4.'!C134+'Önkormányzat1.5.'!C134</f>
        <v>0</v>
      </c>
    </row>
    <row r="135" spans="1:3" ht="12" customHeight="1">
      <c r="A135" s="18" t="s">
        <v>100</v>
      </c>
      <c r="B135" s="61" t="s">
        <v>231</v>
      </c>
      <c r="C135" s="44">
        <f>'KÖH 1.2.'!C135+'Bölcsőde 1.3.'!C135+'Művelődési ház 1.4.'!C135+'Önkormányzat1.5.'!C135</f>
        <v>6180</v>
      </c>
    </row>
    <row r="136" spans="1:3" ht="12" customHeight="1">
      <c r="A136" s="18" t="s">
        <v>102</v>
      </c>
      <c r="B136" s="61" t="s">
        <v>232</v>
      </c>
      <c r="C136" s="44">
        <f>'KÖH 1.2.'!C136+'Bölcsőde 1.3.'!C136+'Művelődési ház 1.4.'!C136+'Önkormányzat1.5.'!C136</f>
        <v>0</v>
      </c>
    </row>
    <row r="137" spans="1:3" ht="12" customHeight="1">
      <c r="A137" s="52" t="s">
        <v>104</v>
      </c>
      <c r="B137" s="62" t="s">
        <v>233</v>
      </c>
      <c r="C137" s="44">
        <f>'KÖH 1.2.'!C137+'Bölcsőde 1.3.'!C137+'Művelődési ház 1.4.'!C137+'Önkormányzat1.5.'!C137</f>
        <v>0</v>
      </c>
    </row>
    <row r="138" spans="1:3" ht="12" customHeight="1">
      <c r="A138" s="14" t="s">
        <v>106</v>
      </c>
      <c r="B138" s="15" t="s">
        <v>234</v>
      </c>
      <c r="C138" s="44">
        <f>'KÖH 1.2.'!C138+'Bölcsőde 1.3.'!C138+'Művelődési ház 1.4.'!C138+'Önkormányzat1.5.'!C138</f>
        <v>0</v>
      </c>
    </row>
    <row r="139" spans="1:3" ht="12" customHeight="1">
      <c r="A139" s="18" t="s">
        <v>108</v>
      </c>
      <c r="B139" s="61" t="s">
        <v>235</v>
      </c>
      <c r="C139" s="44">
        <f>'KÖH 1.2.'!C139+'Bölcsőde 1.3.'!C139+'Művelődési ház 1.4.'!C139+'Önkormányzat1.5.'!C139</f>
        <v>0</v>
      </c>
    </row>
    <row r="140" spans="1:3" ht="12" customHeight="1">
      <c r="A140" s="18" t="s">
        <v>110</v>
      </c>
      <c r="B140" s="61" t="s">
        <v>236</v>
      </c>
      <c r="C140" s="44">
        <f>'KÖH 1.2.'!C140+'Bölcsőde 1.3.'!C140+'Művelődési ház 1.4.'!C140+'Önkormányzat1.5.'!C140</f>
        <v>0</v>
      </c>
    </row>
    <row r="141" spans="1:3" ht="12" customHeight="1">
      <c r="A141" s="18" t="s">
        <v>112</v>
      </c>
      <c r="B141" s="61" t="s">
        <v>237</v>
      </c>
      <c r="C141" s="44">
        <f>'KÖH 1.2.'!C141+'Bölcsőde 1.3.'!C141+'Művelődési ház 1.4.'!C141+'Önkormányzat1.5.'!C141</f>
        <v>0</v>
      </c>
    </row>
    <row r="142" spans="1:3" ht="12" customHeight="1">
      <c r="A142" s="18" t="s">
        <v>114</v>
      </c>
      <c r="B142" s="61" t="s">
        <v>238</v>
      </c>
      <c r="C142" s="44">
        <f>'KÖH 1.2.'!C142+'Bölcsőde 1.3.'!C142+'Művelődési ház 1.4.'!C142+'Önkormányzat1.5.'!C142</f>
        <v>0</v>
      </c>
    </row>
    <row r="143" spans="1:9" ht="15" customHeight="1">
      <c r="A143" s="14" t="s">
        <v>116</v>
      </c>
      <c r="B143" s="15" t="s">
        <v>239</v>
      </c>
      <c r="C143" s="44">
        <f>'KÖH 1.2.'!C143+'Bölcsőde 1.3.'!C143+'Művelődési ház 1.4.'!C143+'Önkormányzat1.5.'!C143</f>
        <v>6180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44">
        <f>'KÖH 1.2.'!C144+'Bölcsőde 1.3.'!C144+'Művelődési ház 1.4.'!C144+'Önkormányzat1.5.'!C144</f>
        <v>1181663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-198266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198266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1236111111111111" bottom="0.8659722222222223" header="0.7875" footer="0.5118055555555555"/>
  <pageSetup horizontalDpi="300" verticalDpi="300" orientation="portrait" paperSize="8" scale="96"/>
  <headerFooter alignWithMargins="0">
    <oddHeader>&amp;R&amp;"Times New Roman CE,Félkövér dőlt"&amp;11 1.1. melléklet a ........./2015. (.......) önkormányzati rendelethez</oddHeader>
  </headerFooter>
  <rowBreaks count="1" manualBreakCount="1"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124">
      <selection activeCell="A1" sqref="A1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344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1217</v>
      </c>
    </row>
    <row r="6" spans="1:3" s="17" customFormat="1" ht="12" customHeight="1">
      <c r="A6" s="18" t="s">
        <v>8</v>
      </c>
      <c r="B6" s="19" t="s">
        <v>9</v>
      </c>
      <c r="C6" s="69"/>
    </row>
    <row r="7" spans="1:3" s="17" customFormat="1" ht="12" customHeight="1">
      <c r="A7" s="20" t="s">
        <v>10</v>
      </c>
      <c r="B7" s="21" t="s">
        <v>11</v>
      </c>
      <c r="C7" s="70"/>
    </row>
    <row r="8" spans="1:3" s="17" customFormat="1" ht="12" customHeight="1">
      <c r="A8" s="20" t="s">
        <v>12</v>
      </c>
      <c r="B8" s="21" t="s">
        <v>13</v>
      </c>
      <c r="C8" s="70"/>
    </row>
    <row r="9" spans="1:3" s="17" customFormat="1" ht="12" customHeight="1">
      <c r="A9" s="20" t="s">
        <v>14</v>
      </c>
      <c r="B9" s="21" t="s">
        <v>15</v>
      </c>
      <c r="C9" s="70"/>
    </row>
    <row r="10" spans="1:3" s="17" customFormat="1" ht="12" customHeight="1">
      <c r="A10" s="20" t="s">
        <v>16</v>
      </c>
      <c r="B10" s="21" t="s">
        <v>17</v>
      </c>
      <c r="C10" s="70">
        <v>1217</v>
      </c>
    </row>
    <row r="11" spans="1:3" s="17" customFormat="1" ht="12" customHeight="1">
      <c r="A11" s="22" t="s">
        <v>18</v>
      </c>
      <c r="B11" s="23" t="s">
        <v>19</v>
      </c>
      <c r="C11" s="70"/>
    </row>
    <row r="12" spans="1:3" s="17" customFormat="1" ht="12" customHeight="1">
      <c r="A12" s="14" t="s">
        <v>20</v>
      </c>
      <c r="B12" s="24" t="s">
        <v>21</v>
      </c>
      <c r="C12" s="16">
        <f>+C13+C14+C15+C16+C17</f>
        <v>0</v>
      </c>
    </row>
    <row r="13" spans="1:3" s="17" customFormat="1" ht="12" customHeight="1">
      <c r="A13" s="18" t="s">
        <v>22</v>
      </c>
      <c r="B13" s="19" t="s">
        <v>23</v>
      </c>
      <c r="C13" s="69"/>
    </row>
    <row r="14" spans="1:3" s="17" customFormat="1" ht="12" customHeight="1">
      <c r="A14" s="20" t="s">
        <v>24</v>
      </c>
      <c r="B14" s="21" t="s">
        <v>25</v>
      </c>
      <c r="C14" s="70"/>
    </row>
    <row r="15" spans="1:3" s="17" customFormat="1" ht="12" customHeight="1">
      <c r="A15" s="20" t="s">
        <v>26</v>
      </c>
      <c r="B15" s="21" t="s">
        <v>27</v>
      </c>
      <c r="C15" s="70"/>
    </row>
    <row r="16" spans="1:3" s="17" customFormat="1" ht="12" customHeight="1">
      <c r="A16" s="20" t="s">
        <v>28</v>
      </c>
      <c r="B16" s="21" t="s">
        <v>29</v>
      </c>
      <c r="C16" s="70"/>
    </row>
    <row r="17" spans="1:3" s="17" customFormat="1" ht="12" customHeight="1">
      <c r="A17" s="20" t="s">
        <v>30</v>
      </c>
      <c r="B17" s="21" t="s">
        <v>31</v>
      </c>
      <c r="C17" s="70"/>
    </row>
    <row r="18" spans="1:3" s="17" customFormat="1" ht="12" customHeight="1">
      <c r="A18" s="22" t="s">
        <v>32</v>
      </c>
      <c r="B18" s="23" t="s">
        <v>33</v>
      </c>
      <c r="C18" s="71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0</v>
      </c>
    </row>
    <row r="20" spans="1:3" s="17" customFormat="1" ht="12" customHeight="1">
      <c r="A20" s="18" t="s">
        <v>36</v>
      </c>
      <c r="B20" s="19" t="s">
        <v>37</v>
      </c>
      <c r="C20" s="69"/>
    </row>
    <row r="21" spans="1:3" s="17" customFormat="1" ht="12" customHeight="1">
      <c r="A21" s="20" t="s">
        <v>38</v>
      </c>
      <c r="B21" s="21" t="s">
        <v>39</v>
      </c>
      <c r="C21" s="70"/>
    </row>
    <row r="22" spans="1:3" s="17" customFormat="1" ht="12" customHeight="1">
      <c r="A22" s="20" t="s">
        <v>40</v>
      </c>
      <c r="B22" s="21" t="s">
        <v>41</v>
      </c>
      <c r="C22" s="70"/>
    </row>
    <row r="23" spans="1:3" s="17" customFormat="1" ht="12" customHeight="1">
      <c r="A23" s="20" t="s">
        <v>42</v>
      </c>
      <c r="B23" s="21" t="s">
        <v>43</v>
      </c>
      <c r="C23" s="70"/>
    </row>
    <row r="24" spans="1:3" s="17" customFormat="1" ht="12" customHeight="1">
      <c r="A24" s="20" t="s">
        <v>44</v>
      </c>
      <c r="B24" s="21" t="s">
        <v>45</v>
      </c>
      <c r="C24" s="70"/>
    </row>
    <row r="25" spans="1:3" s="17" customFormat="1" ht="12" customHeight="1">
      <c r="A25" s="22" t="s">
        <v>46</v>
      </c>
      <c r="B25" s="23" t="s">
        <v>47</v>
      </c>
      <c r="C25" s="71"/>
    </row>
    <row r="26" spans="1:3" s="17" customFormat="1" ht="12" customHeight="1">
      <c r="A26" s="14" t="s">
        <v>48</v>
      </c>
      <c r="B26" s="15" t="s">
        <v>49</v>
      </c>
      <c r="C26" s="16">
        <f>+C27+C30+C31+C32</f>
        <v>200</v>
      </c>
    </row>
    <row r="27" spans="1:3" s="17" customFormat="1" ht="12" customHeight="1">
      <c r="A27" s="18" t="s">
        <v>50</v>
      </c>
      <c r="B27" s="19" t="s">
        <v>51</v>
      </c>
      <c r="C27" s="72">
        <f>+C28+C29</f>
        <v>0</v>
      </c>
    </row>
    <row r="28" spans="1:3" s="17" customFormat="1" ht="12" customHeight="1">
      <c r="A28" s="20" t="s">
        <v>52</v>
      </c>
      <c r="B28" s="21" t="s">
        <v>53</v>
      </c>
      <c r="C28" s="70"/>
    </row>
    <row r="29" spans="1:3" s="17" customFormat="1" ht="12" customHeight="1">
      <c r="A29" s="20" t="s">
        <v>54</v>
      </c>
      <c r="B29" s="21" t="s">
        <v>55</v>
      </c>
      <c r="C29" s="70"/>
    </row>
    <row r="30" spans="1:3" s="17" customFormat="1" ht="12" customHeight="1">
      <c r="A30" s="20" t="s">
        <v>56</v>
      </c>
      <c r="B30" s="21" t="s">
        <v>57</v>
      </c>
      <c r="C30" s="70"/>
    </row>
    <row r="31" spans="1:3" s="17" customFormat="1" ht="12" customHeight="1">
      <c r="A31" s="20" t="s">
        <v>58</v>
      </c>
      <c r="B31" s="21" t="s">
        <v>59</v>
      </c>
      <c r="C31" s="70"/>
    </row>
    <row r="32" spans="1:3" s="17" customFormat="1" ht="12" customHeight="1">
      <c r="A32" s="22" t="s">
        <v>60</v>
      </c>
      <c r="B32" s="23" t="s">
        <v>61</v>
      </c>
      <c r="C32" s="71">
        <v>200</v>
      </c>
    </row>
    <row r="33" spans="1:3" s="17" customFormat="1" ht="12" customHeight="1">
      <c r="A33" s="14" t="s">
        <v>62</v>
      </c>
      <c r="B33" s="15" t="s">
        <v>63</v>
      </c>
      <c r="C33" s="16">
        <f>SUM(C34:C43)</f>
        <v>0</v>
      </c>
    </row>
    <row r="34" spans="1:3" s="17" customFormat="1" ht="12" customHeight="1">
      <c r="A34" s="18" t="s">
        <v>64</v>
      </c>
      <c r="B34" s="19" t="s">
        <v>65</v>
      </c>
      <c r="C34" s="69"/>
    </row>
    <row r="35" spans="1:3" s="17" customFormat="1" ht="12" customHeight="1">
      <c r="A35" s="20" t="s">
        <v>66</v>
      </c>
      <c r="B35" s="21" t="s">
        <v>67</v>
      </c>
      <c r="C35" s="70"/>
    </row>
    <row r="36" spans="1:3" s="17" customFormat="1" ht="12" customHeight="1">
      <c r="A36" s="20" t="s">
        <v>68</v>
      </c>
      <c r="B36" s="21" t="s">
        <v>69</v>
      </c>
      <c r="C36" s="70"/>
    </row>
    <row r="37" spans="1:3" s="17" customFormat="1" ht="12" customHeight="1">
      <c r="A37" s="20" t="s">
        <v>70</v>
      </c>
      <c r="B37" s="21" t="s">
        <v>71</v>
      </c>
      <c r="C37" s="70"/>
    </row>
    <row r="38" spans="1:3" s="17" customFormat="1" ht="12" customHeight="1">
      <c r="A38" s="20" t="s">
        <v>72</v>
      </c>
      <c r="B38" s="21" t="s">
        <v>73</v>
      </c>
      <c r="C38" s="70"/>
    </row>
    <row r="39" spans="1:3" s="17" customFormat="1" ht="12" customHeight="1">
      <c r="A39" s="20" t="s">
        <v>74</v>
      </c>
      <c r="B39" s="21" t="s">
        <v>75</v>
      </c>
      <c r="C39" s="70"/>
    </row>
    <row r="40" spans="1:3" s="17" customFormat="1" ht="12" customHeight="1">
      <c r="A40" s="20" t="s">
        <v>76</v>
      </c>
      <c r="B40" s="21" t="s">
        <v>77</v>
      </c>
      <c r="C40" s="70"/>
    </row>
    <row r="41" spans="1:3" s="17" customFormat="1" ht="12" customHeight="1">
      <c r="A41" s="20" t="s">
        <v>78</v>
      </c>
      <c r="B41" s="21" t="s">
        <v>79</v>
      </c>
      <c r="C41" s="70"/>
    </row>
    <row r="42" spans="1:3" s="17" customFormat="1" ht="12" customHeight="1">
      <c r="A42" s="20" t="s">
        <v>80</v>
      </c>
      <c r="B42" s="21" t="s">
        <v>81</v>
      </c>
      <c r="C42" s="70"/>
    </row>
    <row r="43" spans="1:3" s="17" customFormat="1" ht="12" customHeight="1">
      <c r="A43" s="22" t="s">
        <v>82</v>
      </c>
      <c r="B43" s="23" t="s">
        <v>83</v>
      </c>
      <c r="C43" s="71"/>
    </row>
    <row r="44" spans="1:3" s="17" customFormat="1" ht="12" customHeight="1">
      <c r="A44" s="14" t="s">
        <v>84</v>
      </c>
      <c r="B44" s="15" t="s">
        <v>85</v>
      </c>
      <c r="C44" s="16">
        <f>SUM(C45:C49)</f>
        <v>0</v>
      </c>
    </row>
    <row r="45" spans="1:3" s="17" customFormat="1" ht="12" customHeight="1">
      <c r="A45" s="18" t="s">
        <v>86</v>
      </c>
      <c r="B45" s="19" t="s">
        <v>87</v>
      </c>
      <c r="C45" s="69"/>
    </row>
    <row r="46" spans="1:3" s="17" customFormat="1" ht="12" customHeight="1">
      <c r="A46" s="20" t="s">
        <v>88</v>
      </c>
      <c r="B46" s="21" t="s">
        <v>89</v>
      </c>
      <c r="C46" s="70"/>
    </row>
    <row r="47" spans="1:3" s="17" customFormat="1" ht="12" customHeight="1">
      <c r="A47" s="20" t="s">
        <v>90</v>
      </c>
      <c r="B47" s="21" t="s">
        <v>91</v>
      </c>
      <c r="C47" s="70"/>
    </row>
    <row r="48" spans="1:3" s="17" customFormat="1" ht="12" customHeight="1">
      <c r="A48" s="20" t="s">
        <v>92</v>
      </c>
      <c r="B48" s="21" t="s">
        <v>93</v>
      </c>
      <c r="C48" s="70"/>
    </row>
    <row r="49" spans="1:3" s="17" customFormat="1" ht="12" customHeight="1">
      <c r="A49" s="22" t="s">
        <v>94</v>
      </c>
      <c r="B49" s="23" t="s">
        <v>95</v>
      </c>
      <c r="C49" s="71"/>
    </row>
    <row r="50" spans="1:3" s="17" customFormat="1" ht="12" customHeight="1">
      <c r="A50" s="14" t="s">
        <v>96</v>
      </c>
      <c r="B50" s="15" t="s">
        <v>97</v>
      </c>
      <c r="C50" s="16">
        <f>SUM(C51:C53)</f>
        <v>0</v>
      </c>
    </row>
    <row r="51" spans="1:3" s="17" customFormat="1" ht="12" customHeight="1">
      <c r="A51" s="18" t="s">
        <v>98</v>
      </c>
      <c r="B51" s="19" t="s">
        <v>99</v>
      </c>
      <c r="C51" s="69"/>
    </row>
    <row r="52" spans="1:3" s="17" customFormat="1" ht="12" customHeight="1">
      <c r="A52" s="20" t="s">
        <v>100</v>
      </c>
      <c r="B52" s="21" t="s">
        <v>101</v>
      </c>
      <c r="C52" s="70"/>
    </row>
    <row r="53" spans="1:3" s="17" customFormat="1" ht="12" customHeight="1">
      <c r="A53" s="20" t="s">
        <v>102</v>
      </c>
      <c r="B53" s="21" t="s">
        <v>103</v>
      </c>
      <c r="C53" s="70"/>
    </row>
    <row r="54" spans="1:3" s="17" customFormat="1" ht="12" customHeight="1">
      <c r="A54" s="22" t="s">
        <v>104</v>
      </c>
      <c r="B54" s="23" t="s">
        <v>105</v>
      </c>
      <c r="C54" s="71"/>
    </row>
    <row r="55" spans="1:3" s="17" customFormat="1" ht="12" customHeight="1">
      <c r="A55" s="14" t="s">
        <v>106</v>
      </c>
      <c r="B55" s="24" t="s">
        <v>107</v>
      </c>
      <c r="C55" s="16">
        <f>SUM(C56:C58)</f>
        <v>0</v>
      </c>
    </row>
    <row r="56" spans="1:3" s="17" customFormat="1" ht="12" customHeight="1">
      <c r="A56" s="18" t="s">
        <v>108</v>
      </c>
      <c r="B56" s="19" t="s">
        <v>109</v>
      </c>
      <c r="C56" s="70"/>
    </row>
    <row r="57" spans="1:3" s="17" customFormat="1" ht="12" customHeight="1">
      <c r="A57" s="20" t="s">
        <v>110</v>
      </c>
      <c r="B57" s="21" t="s">
        <v>111</v>
      </c>
      <c r="C57" s="70"/>
    </row>
    <row r="58" spans="1:3" s="17" customFormat="1" ht="12" customHeight="1">
      <c r="A58" s="20" t="s">
        <v>112</v>
      </c>
      <c r="B58" s="21" t="s">
        <v>113</v>
      </c>
      <c r="C58" s="70"/>
    </row>
    <row r="59" spans="1:3" s="17" customFormat="1" ht="12" customHeight="1">
      <c r="A59" s="22" t="s">
        <v>114</v>
      </c>
      <c r="B59" s="23" t="s">
        <v>115</v>
      </c>
      <c r="C59" s="70"/>
    </row>
    <row r="60" spans="1:3" s="17" customFormat="1" ht="12" customHeight="1">
      <c r="A60" s="14" t="s">
        <v>116</v>
      </c>
      <c r="B60" s="15" t="s">
        <v>117</v>
      </c>
      <c r="C60" s="16">
        <f>+C5+C12+C19+C26+C33+C44+C50+C55</f>
        <v>1417</v>
      </c>
    </row>
    <row r="61" spans="1:3" s="17" customFormat="1" ht="12" customHeight="1">
      <c r="A61" s="25" t="s">
        <v>118</v>
      </c>
      <c r="B61" s="24" t="s">
        <v>119</v>
      </c>
      <c r="C61" s="16">
        <f>SUM(C62:C64)</f>
        <v>0</v>
      </c>
    </row>
    <row r="62" spans="1:3" s="17" customFormat="1" ht="12" customHeight="1">
      <c r="A62" s="18" t="s">
        <v>120</v>
      </c>
      <c r="B62" s="19" t="s">
        <v>121</v>
      </c>
      <c r="C62" s="70"/>
    </row>
    <row r="63" spans="1:3" s="17" customFormat="1" ht="12" customHeight="1">
      <c r="A63" s="20" t="s">
        <v>122</v>
      </c>
      <c r="B63" s="21" t="s">
        <v>123</v>
      </c>
      <c r="C63" s="70"/>
    </row>
    <row r="64" spans="1:3" s="17" customFormat="1" ht="12" customHeight="1">
      <c r="A64" s="22" t="s">
        <v>124</v>
      </c>
      <c r="B64" s="26" t="s">
        <v>125</v>
      </c>
      <c r="C64" s="70"/>
    </row>
    <row r="65" spans="1:3" s="17" customFormat="1" ht="12" customHeight="1">
      <c r="A65" s="25" t="s">
        <v>126</v>
      </c>
      <c r="B65" s="24" t="s">
        <v>127</v>
      </c>
      <c r="C65" s="16">
        <f>SUM(C66:C69)</f>
        <v>0</v>
      </c>
    </row>
    <row r="66" spans="1:3" s="17" customFormat="1" ht="12" customHeight="1">
      <c r="A66" s="18" t="s">
        <v>128</v>
      </c>
      <c r="B66" s="19" t="s">
        <v>129</v>
      </c>
      <c r="C66" s="70"/>
    </row>
    <row r="67" spans="1:3" s="17" customFormat="1" ht="12" customHeight="1">
      <c r="A67" s="20" t="s">
        <v>130</v>
      </c>
      <c r="B67" s="21" t="s">
        <v>131</v>
      </c>
      <c r="C67" s="70"/>
    </row>
    <row r="68" spans="1:3" s="17" customFormat="1" ht="12" customHeight="1">
      <c r="A68" s="20" t="s">
        <v>132</v>
      </c>
      <c r="B68" s="21" t="s">
        <v>133</v>
      </c>
      <c r="C68" s="70"/>
    </row>
    <row r="69" spans="1:3" s="17" customFormat="1" ht="12" customHeight="1">
      <c r="A69" s="22" t="s">
        <v>134</v>
      </c>
      <c r="B69" s="23" t="s">
        <v>135</v>
      </c>
      <c r="C69" s="70"/>
    </row>
    <row r="70" spans="1:3" s="17" customFormat="1" ht="12" customHeight="1">
      <c r="A70" s="25" t="s">
        <v>136</v>
      </c>
      <c r="B70" s="24" t="s">
        <v>137</v>
      </c>
      <c r="C70" s="16">
        <f>SUM(C71:C72)</f>
        <v>0</v>
      </c>
    </row>
    <row r="71" spans="1:3" s="17" customFormat="1" ht="12" customHeight="1">
      <c r="A71" s="18" t="s">
        <v>138</v>
      </c>
      <c r="B71" s="19" t="s">
        <v>139</v>
      </c>
      <c r="C71" s="70"/>
    </row>
    <row r="72" spans="1:3" s="17" customFormat="1" ht="12" customHeight="1">
      <c r="A72" s="22" t="s">
        <v>140</v>
      </c>
      <c r="B72" s="23" t="s">
        <v>141</v>
      </c>
      <c r="C72" s="70"/>
    </row>
    <row r="73" spans="1:3" s="17" customFormat="1" ht="12" customHeight="1">
      <c r="A73" s="25" t="s">
        <v>142</v>
      </c>
      <c r="B73" s="24" t="s">
        <v>143</v>
      </c>
      <c r="C73" s="16">
        <f>SUM(C74:C76)</f>
        <v>0</v>
      </c>
    </row>
    <row r="74" spans="1:3" s="17" customFormat="1" ht="12" customHeight="1">
      <c r="A74" s="18" t="s">
        <v>144</v>
      </c>
      <c r="B74" s="19" t="s">
        <v>145</v>
      </c>
      <c r="C74" s="70"/>
    </row>
    <row r="75" spans="1:3" s="17" customFormat="1" ht="12" customHeight="1">
      <c r="A75" s="20" t="s">
        <v>146</v>
      </c>
      <c r="B75" s="21" t="s">
        <v>147</v>
      </c>
      <c r="C75" s="70"/>
    </row>
    <row r="76" spans="1:3" s="17" customFormat="1" ht="12" customHeight="1">
      <c r="A76" s="22" t="s">
        <v>148</v>
      </c>
      <c r="B76" s="23" t="s">
        <v>149</v>
      </c>
      <c r="C76" s="70"/>
    </row>
    <row r="77" spans="1:3" s="17" customFormat="1" ht="12" customHeight="1">
      <c r="A77" s="25" t="s">
        <v>150</v>
      </c>
      <c r="B77" s="24" t="s">
        <v>151</v>
      </c>
      <c r="C77" s="16">
        <f>SUM(C78:C81)</f>
        <v>0</v>
      </c>
    </row>
    <row r="78" spans="1:3" s="17" customFormat="1" ht="12" customHeight="1">
      <c r="A78" s="27" t="s">
        <v>152</v>
      </c>
      <c r="B78" s="19" t="s">
        <v>153</v>
      </c>
      <c r="C78" s="70"/>
    </row>
    <row r="79" spans="1:3" s="17" customFormat="1" ht="12" customHeight="1">
      <c r="A79" s="28" t="s">
        <v>154</v>
      </c>
      <c r="B79" s="21" t="s">
        <v>155</v>
      </c>
      <c r="C79" s="70"/>
    </row>
    <row r="80" spans="1:3" s="17" customFormat="1" ht="12" customHeight="1">
      <c r="A80" s="28" t="s">
        <v>156</v>
      </c>
      <c r="B80" s="21" t="s">
        <v>157</v>
      </c>
      <c r="C80" s="70"/>
    </row>
    <row r="81" spans="1:3" s="17" customFormat="1" ht="12" customHeight="1">
      <c r="A81" s="29" t="s">
        <v>158</v>
      </c>
      <c r="B81" s="23" t="s">
        <v>159</v>
      </c>
      <c r="C81" s="70"/>
    </row>
    <row r="82" spans="1:3" s="17" customFormat="1" ht="13.5" customHeight="1">
      <c r="A82" s="25" t="s">
        <v>160</v>
      </c>
      <c r="B82" s="24" t="s">
        <v>161</v>
      </c>
      <c r="C82" s="73"/>
    </row>
    <row r="83" spans="1:3" s="17" customFormat="1" ht="15.75" customHeight="1">
      <c r="A83" s="25" t="s">
        <v>162</v>
      </c>
      <c r="B83" s="30" t="s">
        <v>163</v>
      </c>
      <c r="C83" s="16">
        <f>+C61+C65+C70+C73+C77+C82</f>
        <v>0</v>
      </c>
    </row>
    <row r="84" spans="1:3" s="17" customFormat="1" ht="16.5" customHeight="1">
      <c r="A84" s="31" t="s">
        <v>164</v>
      </c>
      <c r="B84" s="32" t="s">
        <v>165</v>
      </c>
      <c r="C84" s="16">
        <f>+C60+C83</f>
        <v>1417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345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12843</v>
      </c>
    </row>
    <row r="91" spans="1:3" ht="12" customHeight="1">
      <c r="A91" s="45" t="s">
        <v>8</v>
      </c>
      <c r="B91" s="46" t="s">
        <v>170</v>
      </c>
      <c r="C91" s="74"/>
    </row>
    <row r="92" spans="1:3" ht="12" customHeight="1">
      <c r="A92" s="20" t="s">
        <v>10</v>
      </c>
      <c r="B92" s="47" t="s">
        <v>171</v>
      </c>
      <c r="C92" s="70"/>
    </row>
    <row r="93" spans="1:3" ht="12" customHeight="1">
      <c r="A93" s="20" t="s">
        <v>12</v>
      </c>
      <c r="B93" s="47" t="s">
        <v>172</v>
      </c>
      <c r="C93" s="71"/>
    </row>
    <row r="94" spans="1:3" ht="12" customHeight="1">
      <c r="A94" s="20" t="s">
        <v>14</v>
      </c>
      <c r="B94" s="48" t="s">
        <v>173</v>
      </c>
      <c r="C94" s="71">
        <v>12843</v>
      </c>
    </row>
    <row r="95" spans="1:3" ht="12" customHeight="1">
      <c r="A95" s="20" t="s">
        <v>174</v>
      </c>
      <c r="B95" s="49" t="s">
        <v>175</v>
      </c>
      <c r="C95" s="71"/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/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/>
    </row>
    <row r="106" spans="1:3" ht="12" customHeight="1">
      <c r="A106" s="14" t="s">
        <v>20</v>
      </c>
      <c r="B106" s="56" t="s">
        <v>195</v>
      </c>
      <c r="C106" s="16">
        <f>+C107+C109+C111</f>
        <v>0</v>
      </c>
    </row>
    <row r="107" spans="1:3" ht="12" customHeight="1">
      <c r="A107" s="18" t="s">
        <v>22</v>
      </c>
      <c r="B107" s="47" t="s">
        <v>196</v>
      </c>
      <c r="C107" s="69"/>
    </row>
    <row r="108" spans="1:3" ht="12" customHeight="1">
      <c r="A108" s="18" t="s">
        <v>24</v>
      </c>
      <c r="B108" s="57" t="s">
        <v>197</v>
      </c>
      <c r="C108" s="69"/>
    </row>
    <row r="109" spans="1:3" ht="12" customHeight="1">
      <c r="A109" s="18" t="s">
        <v>26</v>
      </c>
      <c r="B109" s="57" t="s">
        <v>198</v>
      </c>
      <c r="C109" s="70"/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/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/>
    </row>
    <row r="120" spans="1:3" ht="12" customHeight="1">
      <c r="A120" s="14" t="s">
        <v>34</v>
      </c>
      <c r="B120" s="15" t="s">
        <v>214</v>
      </c>
      <c r="C120" s="16">
        <f>+C121+C122</f>
        <v>0</v>
      </c>
    </row>
    <row r="121" spans="1:3" ht="12" customHeight="1">
      <c r="A121" s="18" t="s">
        <v>36</v>
      </c>
      <c r="B121" s="61" t="s">
        <v>215</v>
      </c>
      <c r="C121" s="69"/>
    </row>
    <row r="122" spans="1:3" ht="12" customHeight="1">
      <c r="A122" s="22" t="s">
        <v>38</v>
      </c>
      <c r="B122" s="57" t="s">
        <v>216</v>
      </c>
      <c r="C122" s="71"/>
    </row>
    <row r="123" spans="1:3" ht="12" customHeight="1">
      <c r="A123" s="14" t="s">
        <v>217</v>
      </c>
      <c r="B123" s="15" t="s">
        <v>218</v>
      </c>
      <c r="C123" s="16">
        <f>+C90+C106+C120</f>
        <v>12843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/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12843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-11426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0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708333333333332" bottom="0.8659722222222223" header="0.7875" footer="0.5118055555555555"/>
  <pageSetup horizontalDpi="300" verticalDpi="300" orientation="portrait" paperSize="8" scale="96"/>
  <headerFooter alignWithMargins="0">
    <oddHeader>&amp;C&amp;"Times New Roman CE,Félkövér"&amp;12 2015. ÉVI KÖLTSÉGVETÉS
ÁLLAMI (ÁLLAMIGAZGATÁSI) FELADATAI&amp;R&amp;"Times New Roman CE,Félkövér dőlt"&amp;11 2.3. melléklet a ........./2015. (.......) önkormányzati rendelethez</oddHeader>
  </headerFooter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E86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.75"/>
  <cols>
    <col min="1" max="1" width="91.625" style="0" customWidth="1"/>
    <col min="2" max="2" width="17.125" style="0" customWidth="1"/>
    <col min="3" max="3" width="20.00390625" style="0" customWidth="1"/>
    <col min="4" max="4" width="18.125" style="0" customWidth="1"/>
    <col min="5" max="5" width="20.00390625" style="0" customWidth="1"/>
  </cols>
  <sheetData>
    <row r="2" spans="1:5" ht="18">
      <c r="A2" s="130" t="s">
        <v>347</v>
      </c>
      <c r="B2" s="130"/>
      <c r="C2" s="130"/>
      <c r="D2" s="130"/>
      <c r="E2" s="130"/>
    </row>
    <row r="3" spans="1:5" ht="15.75">
      <c r="A3" s="131"/>
      <c r="B3" s="131"/>
      <c r="C3" s="131"/>
      <c r="D3" s="131"/>
      <c r="E3" s="131"/>
    </row>
    <row r="4" spans="1:5" ht="15.75">
      <c r="A4" s="131"/>
      <c r="B4" s="131"/>
      <c r="C4" s="131"/>
      <c r="D4" s="131"/>
      <c r="E4" s="131"/>
    </row>
    <row r="5" spans="1:5" ht="15.75">
      <c r="A5" s="131"/>
      <c r="B5" s="131"/>
      <c r="C5" s="131"/>
      <c r="D5" s="131"/>
      <c r="E5" s="131"/>
    </row>
    <row r="6" ht="13.5"/>
    <row r="7" spans="1:5" ht="15" customHeight="1">
      <c r="A7" s="132" t="s">
        <v>348</v>
      </c>
      <c r="B7" s="133" t="s">
        <v>349</v>
      </c>
      <c r="C7" s="134" t="s">
        <v>350</v>
      </c>
      <c r="D7" s="134"/>
      <c r="E7" s="134"/>
    </row>
    <row r="8" spans="1:5" ht="15.75">
      <c r="A8" s="132"/>
      <c r="B8" s="135" t="s">
        <v>351</v>
      </c>
      <c r="C8" s="135" t="s">
        <v>352</v>
      </c>
      <c r="D8" s="135" t="s">
        <v>353</v>
      </c>
      <c r="E8" s="135" t="s">
        <v>354</v>
      </c>
    </row>
    <row r="9" spans="1:5" ht="12.75">
      <c r="A9" s="136"/>
      <c r="B9" s="137"/>
      <c r="C9" s="138"/>
      <c r="D9" s="139"/>
      <c r="E9" s="140"/>
    </row>
    <row r="10" spans="1:5" ht="15.75">
      <c r="A10" s="141" t="s">
        <v>355</v>
      </c>
      <c r="B10" s="142"/>
      <c r="C10" s="143"/>
      <c r="D10" s="144"/>
      <c r="E10" s="145"/>
    </row>
    <row r="11" spans="1:5" ht="12.75">
      <c r="A11" s="146" t="s">
        <v>356</v>
      </c>
      <c r="B11" s="147"/>
      <c r="C11" s="148"/>
      <c r="D11" s="149"/>
      <c r="E11" s="150"/>
    </row>
    <row r="12" spans="1:5" ht="12.75">
      <c r="A12" s="151" t="s">
        <v>357</v>
      </c>
      <c r="B12" s="147" t="s">
        <v>358</v>
      </c>
      <c r="C12" s="148">
        <v>500000</v>
      </c>
      <c r="D12" s="149">
        <v>135000</v>
      </c>
      <c r="E12" s="150">
        <f>SUM(C12:D12)</f>
        <v>635000</v>
      </c>
    </row>
    <row r="13" spans="1:5" ht="12.75">
      <c r="A13" s="151" t="s">
        <v>359</v>
      </c>
      <c r="B13" s="147" t="s">
        <v>358</v>
      </c>
      <c r="C13" s="148">
        <v>400000</v>
      </c>
      <c r="D13" s="149">
        <v>108000</v>
      </c>
      <c r="E13" s="150">
        <f>SUM(C13:D13)</f>
        <v>508000</v>
      </c>
    </row>
    <row r="14" spans="1:5" ht="12.75">
      <c r="A14" s="151" t="s">
        <v>360</v>
      </c>
      <c r="B14" s="147" t="s">
        <v>358</v>
      </c>
      <c r="C14" s="148">
        <v>240000</v>
      </c>
      <c r="D14" s="149">
        <v>65000</v>
      </c>
      <c r="E14" s="150">
        <f>SUM(C14:D14)</f>
        <v>305000</v>
      </c>
    </row>
    <row r="15" spans="1:5" ht="12.75">
      <c r="A15" s="151" t="s">
        <v>361</v>
      </c>
      <c r="B15" s="147" t="s">
        <v>358</v>
      </c>
      <c r="C15" s="148">
        <v>150000</v>
      </c>
      <c r="D15" s="149">
        <v>40500</v>
      </c>
      <c r="E15" s="150">
        <f>SUM(C15:D15)</f>
        <v>190500</v>
      </c>
    </row>
    <row r="16" spans="1:5" ht="15.75">
      <c r="A16" s="152" t="s">
        <v>362</v>
      </c>
      <c r="B16" s="153"/>
      <c r="C16" s="154">
        <f>SUM(C12:C15)</f>
        <v>1290000</v>
      </c>
      <c r="D16" s="154">
        <f>SUM(D12:D15)</f>
        <v>348500</v>
      </c>
      <c r="E16" s="155">
        <f>SUM(E12:E15)</f>
        <v>1638500</v>
      </c>
    </row>
    <row r="17" spans="1:5" ht="12.75">
      <c r="A17" s="156" t="s">
        <v>363</v>
      </c>
      <c r="B17" s="157"/>
      <c r="C17" s="143"/>
      <c r="D17" s="144"/>
      <c r="E17" s="145">
        <f aca="true" t="shared" si="0" ref="E17:E34">SUM(C17:D17)</f>
        <v>0</v>
      </c>
    </row>
    <row r="18" spans="1:5" ht="12.75">
      <c r="A18" s="158" t="s">
        <v>364</v>
      </c>
      <c r="B18" s="159" t="s">
        <v>358</v>
      </c>
      <c r="C18" s="160">
        <v>79000</v>
      </c>
      <c r="D18" s="161">
        <v>21000</v>
      </c>
      <c r="E18" s="162">
        <f t="shared" si="0"/>
        <v>100000</v>
      </c>
    </row>
    <row r="19" spans="1:5" ht="12.75">
      <c r="A19" s="163" t="s">
        <v>365</v>
      </c>
      <c r="B19" s="159" t="s">
        <v>358</v>
      </c>
      <c r="C19" s="160">
        <v>63000</v>
      </c>
      <c r="D19" s="161">
        <v>17000</v>
      </c>
      <c r="E19" s="162">
        <f t="shared" si="0"/>
        <v>80000</v>
      </c>
    </row>
    <row r="20" spans="1:5" ht="12.75">
      <c r="A20" s="163" t="s">
        <v>366</v>
      </c>
      <c r="B20" s="159" t="s">
        <v>358</v>
      </c>
      <c r="C20" s="160">
        <v>39000</v>
      </c>
      <c r="D20" s="161">
        <v>11000</v>
      </c>
      <c r="E20" s="162">
        <f t="shared" si="0"/>
        <v>50000</v>
      </c>
    </row>
    <row r="21" spans="1:5" ht="12.75">
      <c r="A21" s="163" t="s">
        <v>367</v>
      </c>
      <c r="B21" s="159" t="s">
        <v>358</v>
      </c>
      <c r="C21" s="160">
        <v>236000</v>
      </c>
      <c r="D21" s="161">
        <v>64000</v>
      </c>
      <c r="E21" s="162">
        <f t="shared" si="0"/>
        <v>300000</v>
      </c>
    </row>
    <row r="22" spans="1:5" ht="12.75">
      <c r="A22" s="158" t="s">
        <v>368</v>
      </c>
      <c r="B22" s="159" t="s">
        <v>358</v>
      </c>
      <c r="C22" s="160">
        <v>168000</v>
      </c>
      <c r="D22" s="161">
        <v>45000</v>
      </c>
      <c r="E22" s="162">
        <f t="shared" si="0"/>
        <v>213000</v>
      </c>
    </row>
    <row r="23" spans="1:5" ht="12.75">
      <c r="A23" s="164" t="s">
        <v>369</v>
      </c>
      <c r="B23" s="165" t="s">
        <v>358</v>
      </c>
      <c r="C23" s="166">
        <v>236000</v>
      </c>
      <c r="D23" s="167">
        <v>64000</v>
      </c>
      <c r="E23" s="168">
        <f t="shared" si="0"/>
        <v>300000</v>
      </c>
    </row>
    <row r="24" spans="1:5" ht="12.75">
      <c r="A24" s="169" t="s">
        <v>370</v>
      </c>
      <c r="B24" s="165" t="s">
        <v>358</v>
      </c>
      <c r="C24" s="166">
        <v>7000000</v>
      </c>
      <c r="D24" s="167"/>
      <c r="E24" s="168">
        <f t="shared" si="0"/>
        <v>7000000</v>
      </c>
    </row>
    <row r="25" spans="1:5" ht="12.75">
      <c r="A25" s="169" t="s">
        <v>371</v>
      </c>
      <c r="B25" s="165" t="s">
        <v>358</v>
      </c>
      <c r="C25" s="166">
        <v>4500000</v>
      </c>
      <c r="D25" s="167">
        <v>1215000</v>
      </c>
      <c r="E25" s="168">
        <f t="shared" si="0"/>
        <v>5715000</v>
      </c>
    </row>
    <row r="26" spans="1:5" ht="12.75">
      <c r="A26" s="169" t="s">
        <v>372</v>
      </c>
      <c r="B26" s="165" t="s">
        <v>358</v>
      </c>
      <c r="C26" s="166">
        <v>1500000</v>
      </c>
      <c r="D26" s="167">
        <v>405000</v>
      </c>
      <c r="E26" s="168">
        <f t="shared" si="0"/>
        <v>1905000</v>
      </c>
    </row>
    <row r="27" spans="1:5" ht="12.75">
      <c r="A27" s="169" t="s">
        <v>373</v>
      </c>
      <c r="B27" s="165" t="s">
        <v>358</v>
      </c>
      <c r="C27" s="166">
        <v>3630000</v>
      </c>
      <c r="D27" s="167">
        <v>980000</v>
      </c>
      <c r="E27" s="168">
        <f t="shared" si="0"/>
        <v>4610000</v>
      </c>
    </row>
    <row r="28" spans="1:5" ht="12.75">
      <c r="A28" s="169" t="s">
        <v>374</v>
      </c>
      <c r="B28" s="165" t="s">
        <v>358</v>
      </c>
      <c r="C28" s="166">
        <v>168000</v>
      </c>
      <c r="D28" s="167">
        <v>45000</v>
      </c>
      <c r="E28" s="168">
        <f t="shared" si="0"/>
        <v>213000</v>
      </c>
    </row>
    <row r="29" spans="1:5" ht="12.75">
      <c r="A29" s="169" t="s">
        <v>375</v>
      </c>
      <c r="B29" s="165" t="s">
        <v>358</v>
      </c>
      <c r="C29" s="166">
        <v>800000</v>
      </c>
      <c r="D29" s="167">
        <v>216000</v>
      </c>
      <c r="E29" s="168">
        <f t="shared" si="0"/>
        <v>1016000</v>
      </c>
    </row>
    <row r="30" spans="1:5" ht="12.75">
      <c r="A30" s="169" t="s">
        <v>376</v>
      </c>
      <c r="B30" s="165" t="s">
        <v>358</v>
      </c>
      <c r="C30" s="166">
        <v>800000</v>
      </c>
      <c r="D30" s="167">
        <v>216000</v>
      </c>
      <c r="E30" s="168">
        <f t="shared" si="0"/>
        <v>1016000</v>
      </c>
    </row>
    <row r="31" spans="1:5" ht="12.75">
      <c r="A31" s="169" t="s">
        <v>377</v>
      </c>
      <c r="B31" s="165" t="s">
        <v>358</v>
      </c>
      <c r="C31" s="166">
        <v>2100000</v>
      </c>
      <c r="D31" s="167">
        <v>567000</v>
      </c>
      <c r="E31" s="168">
        <f t="shared" si="0"/>
        <v>2667000</v>
      </c>
    </row>
    <row r="32" spans="1:5" ht="12.75">
      <c r="A32" s="169" t="s">
        <v>378</v>
      </c>
      <c r="B32" s="165" t="s">
        <v>358</v>
      </c>
      <c r="C32" s="166">
        <v>5000000</v>
      </c>
      <c r="D32" s="167">
        <v>1350000</v>
      </c>
      <c r="E32" s="168">
        <f t="shared" si="0"/>
        <v>6350000</v>
      </c>
    </row>
    <row r="33" spans="1:5" ht="12.75">
      <c r="A33" s="169" t="s">
        <v>379</v>
      </c>
      <c r="B33" s="165" t="s">
        <v>358</v>
      </c>
      <c r="C33" s="166">
        <v>150000</v>
      </c>
      <c r="D33" s="167">
        <v>41000</v>
      </c>
      <c r="E33" s="168">
        <f t="shared" si="0"/>
        <v>191000</v>
      </c>
    </row>
    <row r="34" spans="1:5" ht="12.75">
      <c r="A34" s="169" t="s">
        <v>380</v>
      </c>
      <c r="B34" s="165" t="s">
        <v>358</v>
      </c>
      <c r="C34" s="166">
        <v>1000000</v>
      </c>
      <c r="D34" s="167">
        <v>270000</v>
      </c>
      <c r="E34" s="168">
        <f t="shared" si="0"/>
        <v>1270000</v>
      </c>
    </row>
    <row r="35" spans="1:5" ht="12.75">
      <c r="A35" s="156" t="s">
        <v>381</v>
      </c>
      <c r="B35" s="170"/>
      <c r="C35" s="171">
        <v>300000</v>
      </c>
      <c r="D35" s="172">
        <v>81000</v>
      </c>
      <c r="E35" s="145">
        <f>SUM(C35:D35)</f>
        <v>381000</v>
      </c>
    </row>
    <row r="36" spans="1:5" ht="12.75">
      <c r="A36" s="173" t="s">
        <v>382</v>
      </c>
      <c r="B36" s="170" t="s">
        <v>358</v>
      </c>
      <c r="C36" s="143">
        <v>38325000</v>
      </c>
      <c r="D36" s="174">
        <v>10348000</v>
      </c>
      <c r="E36" s="175">
        <f>SUM(C36:D36)</f>
        <v>48673000</v>
      </c>
    </row>
    <row r="37" spans="1:5" ht="12.75">
      <c r="A37" s="173" t="s">
        <v>383</v>
      </c>
      <c r="B37" s="170"/>
      <c r="C37" s="143">
        <v>1025000</v>
      </c>
      <c r="D37" s="144">
        <v>277000</v>
      </c>
      <c r="E37" s="145">
        <f>SUM(C37:D37)</f>
        <v>1302000</v>
      </c>
    </row>
    <row r="38" spans="1:5" ht="15.75">
      <c r="A38" s="176" t="s">
        <v>384</v>
      </c>
      <c r="B38" s="177"/>
      <c r="C38" s="178">
        <f>SUM(C18:C37)</f>
        <v>67119000</v>
      </c>
      <c r="D38" s="178">
        <f>SUM(D18:D37)</f>
        <v>16233000</v>
      </c>
      <c r="E38" s="179">
        <f>SUM(E18:E37)</f>
        <v>83352000</v>
      </c>
    </row>
    <row r="39" spans="1:5" ht="12.75">
      <c r="A39" s="156" t="s">
        <v>385</v>
      </c>
      <c r="B39" s="170"/>
      <c r="C39" s="143"/>
      <c r="D39" s="144"/>
      <c r="E39" s="145"/>
    </row>
    <row r="40" spans="1:5" ht="12.75">
      <c r="A40" s="180" t="s">
        <v>386</v>
      </c>
      <c r="B40" s="170" t="s">
        <v>358</v>
      </c>
      <c r="C40" s="143">
        <v>100000</v>
      </c>
      <c r="D40" s="144">
        <v>27000</v>
      </c>
      <c r="E40" s="145">
        <f>SUM(C40:D40)</f>
        <v>127000</v>
      </c>
    </row>
    <row r="41" spans="1:5" ht="12.75">
      <c r="A41" s="180" t="s">
        <v>387</v>
      </c>
      <c r="B41" s="170" t="s">
        <v>358</v>
      </c>
      <c r="C41" s="143">
        <v>50000</v>
      </c>
      <c r="D41" s="144">
        <v>13500</v>
      </c>
      <c r="E41" s="145">
        <f>SUM(C41:D41)</f>
        <v>63500</v>
      </c>
    </row>
    <row r="42" spans="1:5" ht="12.75">
      <c r="A42" s="180" t="s">
        <v>388</v>
      </c>
      <c r="B42" s="170" t="s">
        <v>358</v>
      </c>
      <c r="C42" s="143">
        <v>100000</v>
      </c>
      <c r="D42" s="144">
        <v>27000</v>
      </c>
      <c r="E42" s="145">
        <f>SUM(C42:D42)</f>
        <v>127000</v>
      </c>
    </row>
    <row r="43" spans="1:5" ht="15.75">
      <c r="A43" s="176" t="s">
        <v>389</v>
      </c>
      <c r="B43" s="177"/>
      <c r="C43" s="178">
        <f>SUM(C40:C42)</f>
        <v>250000</v>
      </c>
      <c r="D43" s="178">
        <f>SUM(D40:D42)</f>
        <v>67500</v>
      </c>
      <c r="E43" s="179">
        <f>SUM(E40:E42)</f>
        <v>317500</v>
      </c>
    </row>
    <row r="44" spans="1:5" ht="12.75">
      <c r="A44" s="181" t="s">
        <v>390</v>
      </c>
      <c r="B44" s="182"/>
      <c r="C44" s="143"/>
      <c r="D44" s="144"/>
      <c r="E44" s="145"/>
    </row>
    <row r="45" spans="1:5" ht="12.75">
      <c r="A45" s="183" t="s">
        <v>391</v>
      </c>
      <c r="B45" s="170" t="s">
        <v>358</v>
      </c>
      <c r="C45" s="143">
        <v>197000</v>
      </c>
      <c r="D45" s="144">
        <v>53000</v>
      </c>
      <c r="E45" s="145">
        <f>SUM(C45:D45)</f>
        <v>250000</v>
      </c>
    </row>
    <row r="46" spans="1:5" ht="12.75">
      <c r="A46" s="183" t="s">
        <v>392</v>
      </c>
      <c r="B46" s="170" t="s">
        <v>358</v>
      </c>
      <c r="C46" s="143">
        <v>118000</v>
      </c>
      <c r="D46" s="144">
        <v>32000</v>
      </c>
      <c r="E46" s="145">
        <f aca="true" t="shared" si="1" ref="E46:E55">SUM(C46:D46)</f>
        <v>150000</v>
      </c>
    </row>
    <row r="47" spans="1:5" ht="12.75">
      <c r="A47" s="183" t="s">
        <v>393</v>
      </c>
      <c r="B47" s="170" t="s">
        <v>358</v>
      </c>
      <c r="C47" s="143">
        <v>115000</v>
      </c>
      <c r="D47" s="144">
        <v>31000</v>
      </c>
      <c r="E47" s="145">
        <f t="shared" si="1"/>
        <v>146000</v>
      </c>
    </row>
    <row r="48" spans="1:5" ht="12.75">
      <c r="A48" s="183" t="s">
        <v>394</v>
      </c>
      <c r="B48" s="170" t="s">
        <v>358</v>
      </c>
      <c r="C48" s="143">
        <v>100000</v>
      </c>
      <c r="D48" s="144">
        <v>27000</v>
      </c>
      <c r="E48" s="145">
        <f t="shared" si="1"/>
        <v>127000</v>
      </c>
    </row>
    <row r="49" spans="1:5" ht="12.75">
      <c r="A49" s="183" t="s">
        <v>395</v>
      </c>
      <c r="B49" s="170" t="s">
        <v>358</v>
      </c>
      <c r="C49" s="143">
        <v>1150000</v>
      </c>
      <c r="D49" s="144">
        <v>311000</v>
      </c>
      <c r="E49" s="145">
        <f t="shared" si="1"/>
        <v>1461000</v>
      </c>
    </row>
    <row r="50" spans="1:5" ht="12.75">
      <c r="A50" s="183" t="s">
        <v>396</v>
      </c>
      <c r="B50" s="170" t="s">
        <v>358</v>
      </c>
      <c r="C50" s="143">
        <v>450000</v>
      </c>
      <c r="D50" s="144">
        <v>121000</v>
      </c>
      <c r="E50" s="145">
        <f t="shared" si="1"/>
        <v>571000</v>
      </c>
    </row>
    <row r="51" spans="1:5" ht="12.75">
      <c r="A51" s="183" t="s">
        <v>397</v>
      </c>
      <c r="B51" s="170" t="s">
        <v>358</v>
      </c>
      <c r="C51" s="143">
        <v>700000</v>
      </c>
      <c r="D51" s="144">
        <v>189000</v>
      </c>
      <c r="E51" s="145">
        <f t="shared" si="1"/>
        <v>889000</v>
      </c>
    </row>
    <row r="52" spans="1:5" ht="12.75">
      <c r="A52" s="183" t="s">
        <v>398</v>
      </c>
      <c r="B52" s="170" t="s">
        <v>358</v>
      </c>
      <c r="C52" s="143">
        <v>400000</v>
      </c>
      <c r="D52" s="144">
        <v>108000</v>
      </c>
      <c r="E52" s="145">
        <f t="shared" si="1"/>
        <v>508000</v>
      </c>
    </row>
    <row r="53" spans="1:5" ht="12.75">
      <c r="A53" s="184" t="s">
        <v>399</v>
      </c>
      <c r="B53" s="170" t="s">
        <v>358</v>
      </c>
      <c r="C53" s="185">
        <v>220000</v>
      </c>
      <c r="D53" s="186">
        <v>59000</v>
      </c>
      <c r="E53" s="187">
        <f t="shared" si="1"/>
        <v>279000</v>
      </c>
    </row>
    <row r="54" spans="1:5" ht="12.75">
      <c r="A54" s="184" t="s">
        <v>400</v>
      </c>
      <c r="B54" s="170" t="s">
        <v>358</v>
      </c>
      <c r="C54" s="185">
        <v>188000</v>
      </c>
      <c r="D54" s="186">
        <v>51000</v>
      </c>
      <c r="E54" s="187">
        <f t="shared" si="1"/>
        <v>239000</v>
      </c>
    </row>
    <row r="55" spans="1:5" ht="12.75">
      <c r="A55" s="184" t="s">
        <v>401</v>
      </c>
      <c r="B55" s="170" t="s">
        <v>358</v>
      </c>
      <c r="C55" s="185">
        <v>60000</v>
      </c>
      <c r="D55" s="186">
        <v>16000</v>
      </c>
      <c r="E55" s="187">
        <f t="shared" si="1"/>
        <v>76000</v>
      </c>
    </row>
    <row r="56" spans="1:5" ht="16.5">
      <c r="A56" s="188" t="s">
        <v>402</v>
      </c>
      <c r="B56" s="189" t="s">
        <v>358</v>
      </c>
      <c r="C56" s="190">
        <f>SUM(C45:C55)</f>
        <v>3698000</v>
      </c>
      <c r="D56" s="190">
        <f>SUM(D45:D55)</f>
        <v>998000</v>
      </c>
      <c r="E56" s="191">
        <f>SUM(E45:E55)</f>
        <v>4696000</v>
      </c>
    </row>
    <row r="57" spans="1:5" ht="18.75">
      <c r="A57" s="192" t="s">
        <v>403</v>
      </c>
      <c r="B57" s="193"/>
      <c r="C57" s="194">
        <f>C16+C38+C43+C56</f>
        <v>72357000</v>
      </c>
      <c r="D57" s="194">
        <f>D16+D38+D43+D56</f>
        <v>17647000</v>
      </c>
      <c r="E57" s="194">
        <f>E16+E38+E43+E56</f>
        <v>90004000</v>
      </c>
    </row>
    <row r="58" spans="1:5" ht="15.75">
      <c r="A58" s="195" t="s">
        <v>404</v>
      </c>
      <c r="B58" s="157"/>
      <c r="C58" s="138"/>
      <c r="D58" s="139"/>
      <c r="E58" s="140"/>
    </row>
    <row r="59" spans="1:5" ht="12.75">
      <c r="A59" s="196" t="s">
        <v>405</v>
      </c>
      <c r="B59" s="157"/>
      <c r="C59" s="143"/>
      <c r="D59" s="144"/>
      <c r="E59" s="145"/>
    </row>
    <row r="60" spans="1:5" ht="12.75">
      <c r="A60" s="197" t="s">
        <v>406</v>
      </c>
      <c r="B60" s="170" t="s">
        <v>358</v>
      </c>
      <c r="C60" s="143">
        <v>476000</v>
      </c>
      <c r="D60" s="144">
        <v>129000</v>
      </c>
      <c r="E60" s="145">
        <f>SUM(C60:D60)</f>
        <v>605000</v>
      </c>
    </row>
    <row r="61" spans="1:5" ht="12.75">
      <c r="A61" s="198" t="s">
        <v>407</v>
      </c>
      <c r="B61" s="170" t="s">
        <v>358</v>
      </c>
      <c r="C61" s="166">
        <v>1575000</v>
      </c>
      <c r="D61" s="167">
        <v>425000</v>
      </c>
      <c r="E61" s="168">
        <f aca="true" t="shared" si="2" ref="E61:E69">SUM(C61:D61)</f>
        <v>2000000</v>
      </c>
    </row>
    <row r="62" spans="1:5" ht="12.75">
      <c r="A62" s="198" t="s">
        <v>408</v>
      </c>
      <c r="B62" s="170" t="s">
        <v>358</v>
      </c>
      <c r="C62" s="166">
        <v>0</v>
      </c>
      <c r="D62" s="167">
        <v>0</v>
      </c>
      <c r="E62" s="168">
        <f t="shared" si="2"/>
        <v>0</v>
      </c>
    </row>
    <row r="63" spans="1:5" ht="12.75">
      <c r="A63" s="198" t="s">
        <v>409</v>
      </c>
      <c r="B63" s="170" t="s">
        <v>358</v>
      </c>
      <c r="C63" s="166">
        <v>2200000</v>
      </c>
      <c r="D63" s="167">
        <v>594000</v>
      </c>
      <c r="E63" s="168">
        <f t="shared" si="2"/>
        <v>2794000</v>
      </c>
    </row>
    <row r="64" spans="1:5" ht="12.75">
      <c r="A64" s="198" t="s">
        <v>410</v>
      </c>
      <c r="B64" s="170" t="s">
        <v>358</v>
      </c>
      <c r="C64" s="166">
        <v>2756000</v>
      </c>
      <c r="D64" s="167">
        <v>744000</v>
      </c>
      <c r="E64" s="168">
        <f t="shared" si="2"/>
        <v>3500000</v>
      </c>
    </row>
    <row r="65" spans="1:5" ht="12.75">
      <c r="A65" s="198" t="s">
        <v>411</v>
      </c>
      <c r="B65" s="170" t="s">
        <v>358</v>
      </c>
      <c r="C65" s="166">
        <v>4192600</v>
      </c>
      <c r="D65" s="167">
        <v>1132400</v>
      </c>
      <c r="E65" s="168">
        <f t="shared" si="2"/>
        <v>5325000</v>
      </c>
    </row>
    <row r="66" spans="1:5" ht="12.75">
      <c r="A66" s="198" t="s">
        <v>412</v>
      </c>
      <c r="B66" s="170" t="s">
        <v>358</v>
      </c>
      <c r="C66" s="166">
        <v>7874000</v>
      </c>
      <c r="D66" s="167">
        <v>2126000</v>
      </c>
      <c r="E66" s="168">
        <f t="shared" si="2"/>
        <v>10000000</v>
      </c>
    </row>
    <row r="67" spans="1:5" ht="12.75">
      <c r="A67" s="198" t="s">
        <v>413</v>
      </c>
      <c r="B67" s="170" t="s">
        <v>358</v>
      </c>
      <c r="C67" s="166">
        <v>3000000</v>
      </c>
      <c r="D67" s="167">
        <v>810000</v>
      </c>
      <c r="E67" s="168">
        <f t="shared" si="2"/>
        <v>3810000</v>
      </c>
    </row>
    <row r="68" spans="1:5" ht="12.75">
      <c r="A68" s="198" t="s">
        <v>414</v>
      </c>
      <c r="B68" s="170" t="s">
        <v>358</v>
      </c>
      <c r="C68" s="166">
        <v>1600000</v>
      </c>
      <c r="D68" s="167">
        <v>432000</v>
      </c>
      <c r="E68" s="168">
        <f t="shared" si="2"/>
        <v>2032000</v>
      </c>
    </row>
    <row r="69" spans="1:5" ht="12.75">
      <c r="A69" s="198" t="s">
        <v>415</v>
      </c>
      <c r="B69" s="170" t="s">
        <v>358</v>
      </c>
      <c r="C69" s="166">
        <v>6800000</v>
      </c>
      <c r="D69" s="167">
        <v>1836000</v>
      </c>
      <c r="E69" s="168">
        <f t="shared" si="2"/>
        <v>8636000</v>
      </c>
    </row>
    <row r="70" spans="1:5" ht="12.75">
      <c r="A70" s="199" t="s">
        <v>416</v>
      </c>
      <c r="B70" s="170" t="s">
        <v>358</v>
      </c>
      <c r="C70" s="200">
        <v>1575000</v>
      </c>
      <c r="D70" s="172">
        <v>425000</v>
      </c>
      <c r="E70" s="201">
        <f aca="true" t="shared" si="3" ref="E70:E78">SUM(C70:D70)</f>
        <v>2000000</v>
      </c>
    </row>
    <row r="71" spans="1:5" ht="12.75">
      <c r="A71" s="173" t="s">
        <v>417</v>
      </c>
      <c r="B71" s="170" t="s">
        <v>358</v>
      </c>
      <c r="C71" s="143">
        <v>4000000</v>
      </c>
      <c r="D71" s="144">
        <v>1080000</v>
      </c>
      <c r="E71" s="145">
        <f t="shared" si="3"/>
        <v>5080000</v>
      </c>
    </row>
    <row r="72" spans="1:5" ht="12.75">
      <c r="A72" s="173" t="s">
        <v>418</v>
      </c>
      <c r="B72" s="170" t="s">
        <v>358</v>
      </c>
      <c r="C72" s="143">
        <v>4800000</v>
      </c>
      <c r="D72" s="174">
        <v>1296000</v>
      </c>
      <c r="E72" s="145">
        <f t="shared" si="3"/>
        <v>6096000</v>
      </c>
    </row>
    <row r="73" spans="1:5" ht="12.75">
      <c r="A73" s="173" t="s">
        <v>419</v>
      </c>
      <c r="B73" s="170" t="s">
        <v>358</v>
      </c>
      <c r="C73" s="143">
        <v>3000000</v>
      </c>
      <c r="D73" s="174">
        <v>810000</v>
      </c>
      <c r="E73" s="175">
        <f t="shared" si="3"/>
        <v>3810000</v>
      </c>
    </row>
    <row r="74" spans="1:5" ht="12.75">
      <c r="A74" s="173" t="s">
        <v>420</v>
      </c>
      <c r="B74" s="170" t="s">
        <v>358</v>
      </c>
      <c r="C74" s="143">
        <v>550000</v>
      </c>
      <c r="D74" s="174">
        <v>148500</v>
      </c>
      <c r="E74" s="175">
        <f t="shared" si="3"/>
        <v>698500</v>
      </c>
    </row>
    <row r="75" spans="1:5" ht="12.75">
      <c r="A75" s="173" t="s">
        <v>421</v>
      </c>
      <c r="B75" s="170" t="s">
        <v>358</v>
      </c>
      <c r="C75" s="143">
        <v>550000</v>
      </c>
      <c r="D75" s="174">
        <v>148500</v>
      </c>
      <c r="E75" s="175">
        <f t="shared" si="3"/>
        <v>698500</v>
      </c>
    </row>
    <row r="76" spans="1:5" ht="15.75">
      <c r="A76" s="202" t="s">
        <v>422</v>
      </c>
      <c r="B76" s="189" t="s">
        <v>358</v>
      </c>
      <c r="C76" s="178">
        <f>SUM(C60:C75)</f>
        <v>44948600</v>
      </c>
      <c r="D76" s="178">
        <f>SUM(D60:D75)</f>
        <v>12136400</v>
      </c>
      <c r="E76" s="179">
        <f>SUM(E60:E75)</f>
        <v>57085000</v>
      </c>
    </row>
    <row r="77" spans="1:5" ht="12.75">
      <c r="A77" s="156" t="s">
        <v>385</v>
      </c>
      <c r="B77" s="170" t="s">
        <v>358</v>
      </c>
      <c r="C77" s="143"/>
      <c r="D77" s="144"/>
      <c r="E77" s="145">
        <f t="shared" si="3"/>
        <v>0</v>
      </c>
    </row>
    <row r="78" spans="1:5" ht="12.75">
      <c r="A78" s="183" t="s">
        <v>423</v>
      </c>
      <c r="B78" s="170" t="s">
        <v>358</v>
      </c>
      <c r="C78" s="200">
        <v>3150000</v>
      </c>
      <c r="D78" s="172">
        <v>850000</v>
      </c>
      <c r="E78" s="201">
        <f t="shared" si="3"/>
        <v>4000000</v>
      </c>
    </row>
    <row r="79" spans="1:5" ht="12.75">
      <c r="A79" s="183" t="s">
        <v>424</v>
      </c>
      <c r="B79" s="170" t="s">
        <v>358</v>
      </c>
      <c r="C79" s="200">
        <v>500000</v>
      </c>
      <c r="D79" s="172">
        <v>135000</v>
      </c>
      <c r="E79" s="201">
        <f>SUM(C79:D79)</f>
        <v>635000</v>
      </c>
    </row>
    <row r="80" spans="1:5" ht="15.75">
      <c r="A80" s="176" t="s">
        <v>389</v>
      </c>
      <c r="B80" s="170"/>
      <c r="C80" s="203">
        <f>SUM(C78:C79)</f>
        <v>3650000</v>
      </c>
      <c r="D80" s="204">
        <f>SUM(D78:D79)</f>
        <v>985000</v>
      </c>
      <c r="E80" s="205">
        <f>SUM(E78:E79)</f>
        <v>4635000</v>
      </c>
    </row>
    <row r="81" spans="1:5" ht="12.75">
      <c r="A81" s="181" t="s">
        <v>390</v>
      </c>
      <c r="B81" s="170" t="s">
        <v>358</v>
      </c>
      <c r="C81" s="200"/>
      <c r="D81" s="172"/>
      <c r="E81" s="201">
        <f>SUM(C81:D81)</f>
        <v>0</v>
      </c>
    </row>
    <row r="82" spans="1:5" ht="12.75">
      <c r="A82" s="183" t="s">
        <v>425</v>
      </c>
      <c r="B82" s="170" t="s">
        <v>358</v>
      </c>
      <c r="C82" s="200">
        <v>400000</v>
      </c>
      <c r="D82" s="172">
        <v>108000</v>
      </c>
      <c r="E82" s="201">
        <f>SUM(C82:D82)</f>
        <v>508000</v>
      </c>
    </row>
    <row r="83" spans="1:5" ht="12.75">
      <c r="A83" s="183" t="s">
        <v>426</v>
      </c>
      <c r="B83" s="170" t="s">
        <v>358</v>
      </c>
      <c r="C83" s="200">
        <v>350000</v>
      </c>
      <c r="D83" s="172">
        <v>94000</v>
      </c>
      <c r="E83" s="201">
        <f>SUM(C83:D83)</f>
        <v>444000</v>
      </c>
    </row>
    <row r="84" spans="1:5" ht="12.75">
      <c r="A84" s="183" t="s">
        <v>427</v>
      </c>
      <c r="B84" s="170" t="s">
        <v>358</v>
      </c>
      <c r="C84" s="200">
        <v>1250000</v>
      </c>
      <c r="D84" s="172">
        <v>338000</v>
      </c>
      <c r="E84" s="201">
        <f>SUM(C84:D84)</f>
        <v>1588000</v>
      </c>
    </row>
    <row r="85" spans="1:5" ht="16.5">
      <c r="A85" s="188" t="s">
        <v>402</v>
      </c>
      <c r="B85" s="206"/>
      <c r="C85" s="190">
        <f>SUM(C82:C84)</f>
        <v>2000000</v>
      </c>
      <c r="D85" s="190">
        <f>SUM(D82:D84)</f>
        <v>540000</v>
      </c>
      <c r="E85" s="191">
        <f>SUM(E82:E84)</f>
        <v>2540000</v>
      </c>
    </row>
    <row r="86" spans="1:5" ht="18.75">
      <c r="A86" s="192" t="s">
        <v>428</v>
      </c>
      <c r="B86" s="194">
        <f>SUM(B70:B80)</f>
        <v>0</v>
      </c>
      <c r="C86" s="194">
        <f>C76+C80+C85</f>
        <v>50598600</v>
      </c>
      <c r="D86" s="194">
        <f>D76+D80+D85</f>
        <v>13661400</v>
      </c>
      <c r="E86" s="207">
        <f>E76+E80+E85</f>
        <v>64260000</v>
      </c>
    </row>
  </sheetData>
  <sheetProtection selectLockedCells="1" selectUnlockedCells="1"/>
  <mergeCells count="3">
    <mergeCell ref="A2:E2"/>
    <mergeCell ref="A7:A8"/>
    <mergeCell ref="C7:E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8" scale="85"/>
  <headerFooter alignWithMargins="0">
    <oddHeader>&amp;R3.sz.melléklet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35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.75"/>
  <sheetData>
    <row r="1" spans="1:10" ht="15">
      <c r="A1" s="208" t="s">
        <v>429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5">
      <c r="A2" s="210"/>
      <c r="B2" s="210"/>
      <c r="C2" s="210"/>
      <c r="D2" s="210"/>
      <c r="E2" s="210"/>
      <c r="F2" s="210"/>
      <c r="G2" s="210"/>
      <c r="H2" s="210"/>
      <c r="I2" s="210"/>
      <c r="J2" s="209"/>
    </row>
    <row r="3" spans="1:10" ht="12.75">
      <c r="A3" s="211" t="s">
        <v>430</v>
      </c>
      <c r="B3" s="211" t="s">
        <v>431</v>
      </c>
      <c r="C3" s="212" t="s">
        <v>432</v>
      </c>
      <c r="D3" s="212"/>
      <c r="E3" s="211" t="s">
        <v>433</v>
      </c>
      <c r="F3" s="211"/>
      <c r="G3" s="209"/>
      <c r="H3" s="209"/>
      <c r="I3" s="209"/>
      <c r="J3" s="209"/>
    </row>
    <row r="4" spans="1:10" ht="12.75">
      <c r="A4" s="213"/>
      <c r="B4" s="213"/>
      <c r="C4" s="214"/>
      <c r="D4" s="214"/>
      <c r="E4" s="215"/>
      <c r="F4" s="215"/>
      <c r="G4" s="214"/>
      <c r="H4" s="214"/>
      <c r="I4" s="209"/>
      <c r="J4" s="216"/>
    </row>
    <row r="5" spans="1:10" ht="12.75">
      <c r="A5" s="214" t="s">
        <v>6</v>
      </c>
      <c r="B5" s="217"/>
      <c r="C5" s="214" t="s">
        <v>434</v>
      </c>
      <c r="H5" s="214"/>
      <c r="I5" s="209"/>
      <c r="J5" s="216"/>
    </row>
    <row r="6" spans="1:10" ht="12.75">
      <c r="A6" s="214"/>
      <c r="B6" s="217" t="s">
        <v>435</v>
      </c>
      <c r="E6" s="215" t="s">
        <v>436</v>
      </c>
      <c r="H6" s="214"/>
      <c r="I6" s="209"/>
      <c r="J6" s="216"/>
    </row>
    <row r="7" spans="1:10" ht="12.75">
      <c r="A7" s="214"/>
      <c r="B7" s="217" t="s">
        <v>437</v>
      </c>
      <c r="E7" s="215" t="s">
        <v>438</v>
      </c>
      <c r="H7" s="214"/>
      <c r="I7" s="209"/>
      <c r="J7" s="216"/>
    </row>
    <row r="8" spans="1:10" ht="12.75">
      <c r="A8" s="214"/>
      <c r="B8" s="217" t="s">
        <v>439</v>
      </c>
      <c r="E8" s="215" t="s">
        <v>440</v>
      </c>
      <c r="H8" s="214"/>
      <c r="I8" s="209"/>
      <c r="J8" s="215"/>
    </row>
    <row r="9" spans="1:10" ht="12.75">
      <c r="A9" s="214" t="s">
        <v>20</v>
      </c>
      <c r="B9" s="215"/>
      <c r="C9" s="214" t="s">
        <v>441</v>
      </c>
      <c r="D9" s="214"/>
      <c r="E9" s="215"/>
      <c r="F9" s="215"/>
      <c r="G9" s="215"/>
      <c r="H9" s="215"/>
      <c r="I9" s="216"/>
      <c r="J9" s="216"/>
    </row>
    <row r="10" spans="1:10" ht="12.75">
      <c r="A10" s="215"/>
      <c r="B10" s="217" t="s">
        <v>442</v>
      </c>
      <c r="C10" s="215"/>
      <c r="D10" s="215"/>
      <c r="E10" s="215" t="s">
        <v>443</v>
      </c>
      <c r="F10" s="215"/>
      <c r="G10" s="215"/>
      <c r="H10" s="215"/>
      <c r="I10" s="216"/>
      <c r="J10" s="216"/>
    </row>
    <row r="11" spans="1:10" ht="12.75">
      <c r="A11" s="215"/>
      <c r="B11" s="215" t="s">
        <v>444</v>
      </c>
      <c r="C11" s="215"/>
      <c r="D11" s="215"/>
      <c r="E11" s="215" t="s">
        <v>445</v>
      </c>
      <c r="F11" s="215"/>
      <c r="G11" s="215"/>
      <c r="H11" s="215"/>
      <c r="I11" s="216"/>
      <c r="J11" s="216"/>
    </row>
    <row r="12" spans="1:10" ht="12.75">
      <c r="A12" s="215"/>
      <c r="B12" s="215" t="s">
        <v>446</v>
      </c>
      <c r="C12" s="215"/>
      <c r="D12" s="215"/>
      <c r="E12" s="215" t="s">
        <v>447</v>
      </c>
      <c r="F12" s="215"/>
      <c r="G12" s="215"/>
      <c r="H12" s="215"/>
      <c r="I12" s="216"/>
      <c r="J12" s="216"/>
    </row>
    <row r="13" spans="1:10" ht="12.75">
      <c r="A13" s="215"/>
      <c r="B13" s="215" t="s">
        <v>448</v>
      </c>
      <c r="C13" s="215"/>
      <c r="D13" s="215"/>
      <c r="E13" s="215" t="s">
        <v>449</v>
      </c>
      <c r="F13" s="215"/>
      <c r="G13" s="215"/>
      <c r="H13" s="215"/>
      <c r="I13" s="216"/>
      <c r="J13" s="216"/>
    </row>
    <row r="14" spans="1:10" ht="12.75">
      <c r="A14" s="215"/>
      <c r="B14" s="215" t="s">
        <v>450</v>
      </c>
      <c r="C14" s="215"/>
      <c r="D14" s="215"/>
      <c r="E14" s="215" t="s">
        <v>451</v>
      </c>
      <c r="F14" s="215"/>
      <c r="G14" s="215"/>
      <c r="H14" s="215"/>
      <c r="I14" s="216"/>
      <c r="J14" s="216"/>
    </row>
    <row r="15" spans="1:10" ht="12.75">
      <c r="A15" s="215"/>
      <c r="B15" s="215" t="s">
        <v>452</v>
      </c>
      <c r="C15" s="215"/>
      <c r="D15" s="215"/>
      <c r="E15" s="215" t="s">
        <v>453</v>
      </c>
      <c r="F15" s="215"/>
      <c r="G15" s="215"/>
      <c r="H15" s="215"/>
      <c r="I15" s="216"/>
      <c r="J15" s="216"/>
    </row>
    <row r="16" spans="1:10" ht="12.75">
      <c r="A16" s="215"/>
      <c r="B16" s="215" t="s">
        <v>454</v>
      </c>
      <c r="C16" s="215"/>
      <c r="D16" s="215"/>
      <c r="E16" s="215" t="s">
        <v>455</v>
      </c>
      <c r="F16" s="215"/>
      <c r="G16" s="215"/>
      <c r="H16" s="215"/>
      <c r="I16" s="216"/>
      <c r="J16" s="216"/>
    </row>
    <row r="17" spans="1:10" ht="12.75">
      <c r="A17" s="215"/>
      <c r="B17" s="215" t="s">
        <v>456</v>
      </c>
      <c r="C17" s="215"/>
      <c r="D17" s="215"/>
      <c r="E17" s="215" t="s">
        <v>457</v>
      </c>
      <c r="F17" s="215"/>
      <c r="G17" s="215"/>
      <c r="H17" s="215"/>
      <c r="I17" s="216"/>
      <c r="J17" s="216"/>
    </row>
    <row r="18" spans="1:10" ht="12.75">
      <c r="A18" s="215"/>
      <c r="B18" s="215" t="s">
        <v>458</v>
      </c>
      <c r="C18" s="215"/>
      <c r="D18" s="215"/>
      <c r="E18" s="215" t="s">
        <v>459</v>
      </c>
      <c r="F18" s="215"/>
      <c r="G18" s="215"/>
      <c r="H18" s="215"/>
      <c r="I18" s="216"/>
      <c r="J18" s="216"/>
    </row>
    <row r="19" spans="1:10" ht="12.75">
      <c r="A19" s="215"/>
      <c r="B19" s="215" t="s">
        <v>460</v>
      </c>
      <c r="C19" s="215"/>
      <c r="D19" s="215"/>
      <c r="E19" s="215" t="s">
        <v>461</v>
      </c>
      <c r="F19" s="215"/>
      <c r="G19" s="215"/>
      <c r="H19" s="215"/>
      <c r="I19" s="216"/>
      <c r="J19" s="216"/>
    </row>
    <row r="20" spans="1:10" ht="12.75">
      <c r="A20" s="215"/>
      <c r="B20" s="215" t="s">
        <v>462</v>
      </c>
      <c r="C20" s="215"/>
      <c r="D20" s="215"/>
      <c r="E20" s="215" t="s">
        <v>463</v>
      </c>
      <c r="F20" s="215"/>
      <c r="G20" s="215"/>
      <c r="H20" s="215"/>
      <c r="I20" s="216"/>
      <c r="J20" s="216"/>
    </row>
    <row r="21" spans="1:10" ht="12.75">
      <c r="A21" s="215"/>
      <c r="B21" s="215" t="s">
        <v>464</v>
      </c>
      <c r="C21" s="215"/>
      <c r="D21" s="215"/>
      <c r="E21" s="215" t="s">
        <v>465</v>
      </c>
      <c r="F21" s="215"/>
      <c r="G21" s="215"/>
      <c r="H21" s="215"/>
      <c r="I21" s="216"/>
      <c r="J21" s="216"/>
    </row>
    <row r="22" spans="1:10" ht="12.75">
      <c r="A22" s="215"/>
      <c r="B22" s="215" t="s">
        <v>466</v>
      </c>
      <c r="C22" s="215"/>
      <c r="D22" s="215"/>
      <c r="E22" s="215" t="s">
        <v>467</v>
      </c>
      <c r="F22" s="215"/>
      <c r="G22" s="215"/>
      <c r="H22" s="215"/>
      <c r="I22" s="216"/>
      <c r="J22" s="216"/>
    </row>
    <row r="23" spans="1:10" ht="12.75">
      <c r="A23" s="215"/>
      <c r="B23" s="215" t="s">
        <v>468</v>
      </c>
      <c r="C23" s="215"/>
      <c r="D23" s="215"/>
      <c r="E23" s="215" t="s">
        <v>469</v>
      </c>
      <c r="F23" s="215"/>
      <c r="G23" s="215"/>
      <c r="H23" s="215"/>
      <c r="I23" s="216"/>
      <c r="J23" s="216"/>
    </row>
    <row r="24" spans="1:10" ht="12.75">
      <c r="A24" s="215"/>
      <c r="B24" s="215" t="s">
        <v>470</v>
      </c>
      <c r="C24" s="215"/>
      <c r="D24" s="215"/>
      <c r="E24" s="215" t="s">
        <v>471</v>
      </c>
      <c r="F24" s="215"/>
      <c r="G24" s="215"/>
      <c r="H24" s="215"/>
      <c r="I24" s="216"/>
      <c r="J24" s="216"/>
    </row>
    <row r="25" spans="1:10" ht="12.75">
      <c r="A25" s="215"/>
      <c r="B25" s="215" t="s">
        <v>472</v>
      </c>
      <c r="C25" s="215"/>
      <c r="D25" s="215"/>
      <c r="E25" s="215" t="s">
        <v>473</v>
      </c>
      <c r="F25" s="215"/>
      <c r="G25" s="215"/>
      <c r="H25" s="215"/>
      <c r="I25" s="216"/>
      <c r="J25" s="216"/>
    </row>
    <row r="26" spans="1:10" ht="12.75">
      <c r="A26" s="215"/>
      <c r="B26" s="215" t="s">
        <v>474</v>
      </c>
      <c r="C26" s="215"/>
      <c r="D26" s="215"/>
      <c r="E26" s="215" t="s">
        <v>475</v>
      </c>
      <c r="F26" s="215"/>
      <c r="G26" s="215"/>
      <c r="H26" s="215"/>
      <c r="I26" s="216"/>
      <c r="J26" s="216"/>
    </row>
    <row r="27" spans="1:10" ht="12.75">
      <c r="A27" s="215"/>
      <c r="B27" s="215" t="s">
        <v>476</v>
      </c>
      <c r="C27" s="215"/>
      <c r="D27" s="215"/>
      <c r="E27" s="215" t="s">
        <v>477</v>
      </c>
      <c r="F27" s="215"/>
      <c r="G27" s="215"/>
      <c r="H27" s="215"/>
      <c r="I27" s="216"/>
      <c r="J27" s="216"/>
    </row>
    <row r="28" spans="1:10" ht="12.75">
      <c r="A28" s="215"/>
      <c r="B28" s="215" t="s">
        <v>478</v>
      </c>
      <c r="C28" s="215"/>
      <c r="D28" s="215"/>
      <c r="E28" s="215" t="s">
        <v>479</v>
      </c>
      <c r="F28" s="215"/>
      <c r="G28" s="215"/>
      <c r="H28" s="215"/>
      <c r="I28" s="216"/>
      <c r="J28" s="216"/>
    </row>
    <row r="29" spans="1:10" ht="12.75">
      <c r="A29" s="214" t="s">
        <v>34</v>
      </c>
      <c r="B29" s="214" t="s">
        <v>34</v>
      </c>
      <c r="C29" s="214" t="s">
        <v>480</v>
      </c>
      <c r="D29" s="215"/>
      <c r="E29" s="214"/>
      <c r="F29" s="214"/>
      <c r="G29" s="214"/>
      <c r="H29" s="215"/>
      <c r="I29" s="216"/>
      <c r="J29" s="216"/>
    </row>
    <row r="30" spans="1:10" ht="12.75">
      <c r="A30" s="215"/>
      <c r="B30" s="215" t="s">
        <v>481</v>
      </c>
      <c r="C30" s="215"/>
      <c r="D30" s="215"/>
      <c r="E30" s="215" t="s">
        <v>482</v>
      </c>
      <c r="F30" s="215"/>
      <c r="G30" s="215"/>
      <c r="H30" s="215"/>
      <c r="I30" s="216"/>
      <c r="J30" s="216"/>
    </row>
    <row r="31" spans="1:10" ht="12.75">
      <c r="A31" s="215"/>
      <c r="B31" s="215" t="s">
        <v>483</v>
      </c>
      <c r="C31" s="215"/>
      <c r="D31" s="215"/>
      <c r="E31" s="215" t="s">
        <v>484</v>
      </c>
      <c r="F31" s="215"/>
      <c r="G31" s="215"/>
      <c r="H31" s="215"/>
      <c r="I31" s="216"/>
      <c r="J31" s="216"/>
    </row>
    <row r="32" spans="1:10" ht="12.75">
      <c r="A32" s="214" t="s">
        <v>217</v>
      </c>
      <c r="B32" s="214" t="s">
        <v>217</v>
      </c>
      <c r="C32" s="214" t="s">
        <v>485</v>
      </c>
      <c r="D32" s="214"/>
      <c r="E32" s="214"/>
      <c r="F32" s="215"/>
      <c r="G32" s="215"/>
      <c r="H32" s="215"/>
      <c r="I32" s="216"/>
      <c r="J32" s="216"/>
    </row>
    <row r="33" spans="1:10" ht="12.75">
      <c r="A33" s="214"/>
      <c r="B33" s="215" t="s">
        <v>486</v>
      </c>
      <c r="C33" s="215"/>
      <c r="D33" s="215"/>
      <c r="E33" s="215" t="s">
        <v>487</v>
      </c>
      <c r="F33" s="215"/>
      <c r="G33" s="215"/>
      <c r="H33" s="215"/>
      <c r="I33" s="216"/>
      <c r="J33" s="216"/>
    </row>
    <row r="34" spans="1:10" ht="12.75">
      <c r="A34" s="214"/>
      <c r="B34" s="215" t="s">
        <v>488</v>
      </c>
      <c r="C34" s="215"/>
      <c r="D34" s="215"/>
      <c r="E34" s="218" t="s">
        <v>489</v>
      </c>
      <c r="F34" s="215"/>
      <c r="G34" s="215"/>
      <c r="H34" s="215"/>
      <c r="I34" s="216"/>
      <c r="J34" s="216"/>
    </row>
    <row r="35" spans="1:10" ht="12.75">
      <c r="A35" s="215"/>
      <c r="B35" s="215" t="s">
        <v>490</v>
      </c>
      <c r="C35" s="215"/>
      <c r="D35" s="215"/>
      <c r="E35" s="215" t="s">
        <v>491</v>
      </c>
      <c r="F35" s="215"/>
      <c r="G35" s="215"/>
      <c r="H35" s="215"/>
      <c r="I35" s="216"/>
      <c r="J35" s="216"/>
    </row>
  </sheetData>
  <sheetProtection selectLockedCells="1" selectUnlockedCells="1"/>
  <mergeCells count="1">
    <mergeCell ref="A1:I1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&amp;R4.sz.melléklet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27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.75"/>
  <cols>
    <col min="8" max="8" width="9.625" style="0" customWidth="1"/>
    <col min="9" max="9" width="12.625" style="0" customWidth="1"/>
    <col min="10" max="10" width="9.625" style="0" customWidth="1"/>
    <col min="11" max="11" width="10.875" style="0" customWidth="1"/>
    <col min="12" max="12" width="12.625" style="0" customWidth="1"/>
    <col min="13" max="13" width="8.125" style="0" customWidth="1"/>
  </cols>
  <sheetData>
    <row r="1" spans="1:13" ht="18">
      <c r="A1" s="130" t="s">
        <v>492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>
      <c r="A2" s="208" t="s">
        <v>493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 customHeight="1">
      <c r="A3" s="219" t="s">
        <v>494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5.75">
      <c r="A4" s="220"/>
      <c r="B4" s="221"/>
      <c r="C4" s="221"/>
      <c r="D4" s="221"/>
      <c r="E4" s="221"/>
      <c r="F4" s="221"/>
      <c r="G4" s="222"/>
      <c r="H4" s="132" t="s">
        <v>495</v>
      </c>
      <c r="I4" s="132"/>
      <c r="J4" s="132"/>
      <c r="K4" s="132" t="s">
        <v>496</v>
      </c>
      <c r="L4" s="132"/>
      <c r="M4" s="132"/>
    </row>
    <row r="5" spans="1:13" ht="13.5">
      <c r="A5" s="220"/>
      <c r="B5" s="221"/>
      <c r="C5" s="221"/>
      <c r="D5" s="221"/>
      <c r="E5" s="221"/>
      <c r="F5" s="221"/>
      <c r="G5" s="221"/>
      <c r="H5" s="223" t="s">
        <v>497</v>
      </c>
      <c r="I5" s="224" t="s">
        <v>498</v>
      </c>
      <c r="J5" s="224" t="s">
        <v>499</v>
      </c>
      <c r="K5" s="224" t="s">
        <v>497</v>
      </c>
      <c r="L5" s="224" t="s">
        <v>498</v>
      </c>
      <c r="M5" s="225" t="s">
        <v>499</v>
      </c>
    </row>
    <row r="6" spans="1:13" ht="16.5">
      <c r="A6" s="226" t="s">
        <v>6</v>
      </c>
      <c r="B6" s="227"/>
      <c r="C6" s="228" t="s">
        <v>500</v>
      </c>
      <c r="D6" s="229"/>
      <c r="E6" s="229"/>
      <c r="F6" s="230"/>
      <c r="G6" s="231"/>
      <c r="H6" s="232">
        <f aca="true" t="shared" si="0" ref="H6:M6">SUM(H7:H9)</f>
        <v>25</v>
      </c>
      <c r="I6" s="232">
        <f t="shared" si="0"/>
        <v>0</v>
      </c>
      <c r="J6" s="232">
        <f t="shared" si="0"/>
        <v>25</v>
      </c>
      <c r="K6" s="232">
        <f t="shared" si="0"/>
        <v>23.5</v>
      </c>
      <c r="L6" s="232">
        <f t="shared" si="0"/>
        <v>0</v>
      </c>
      <c r="M6" s="232">
        <f t="shared" si="0"/>
        <v>23.5</v>
      </c>
    </row>
    <row r="7" spans="1:13" ht="14.25">
      <c r="A7" s="233"/>
      <c r="B7" s="234" t="s">
        <v>501</v>
      </c>
      <c r="C7" s="235" t="s">
        <v>502</v>
      </c>
      <c r="D7" s="234"/>
      <c r="E7" s="234"/>
      <c r="F7" s="234"/>
      <c r="G7" s="234"/>
      <c r="H7" s="236">
        <v>19</v>
      </c>
      <c r="I7" s="237"/>
      <c r="J7" s="238">
        <f>SUM(H7:I7)</f>
        <v>19</v>
      </c>
      <c r="K7" s="239">
        <v>18</v>
      </c>
      <c r="L7" s="239"/>
      <c r="M7" s="240">
        <f>SUM(K7:L7)</f>
        <v>18</v>
      </c>
    </row>
    <row r="8" spans="1:13" ht="14.25">
      <c r="A8" s="233"/>
      <c r="B8" s="234" t="s">
        <v>503</v>
      </c>
      <c r="C8" s="235" t="s">
        <v>504</v>
      </c>
      <c r="D8" s="234"/>
      <c r="E8" s="234"/>
      <c r="F8" s="234"/>
      <c r="G8" s="234"/>
      <c r="H8" s="236">
        <v>2</v>
      </c>
      <c r="I8" s="237"/>
      <c r="J8" s="238">
        <f>SUM(H8:I8)</f>
        <v>2</v>
      </c>
      <c r="K8" s="239">
        <v>2</v>
      </c>
      <c r="L8" s="239"/>
      <c r="M8" s="240">
        <f>SUM(K8:L8)</f>
        <v>2</v>
      </c>
    </row>
    <row r="9" spans="1:13" ht="15">
      <c r="A9" s="233"/>
      <c r="B9" s="234" t="s">
        <v>505</v>
      </c>
      <c r="C9" s="235" t="s">
        <v>506</v>
      </c>
      <c r="D9" s="234"/>
      <c r="E9" s="234"/>
      <c r="F9" s="234"/>
      <c r="G9" s="234"/>
      <c r="H9" s="241">
        <v>4</v>
      </c>
      <c r="I9" s="242"/>
      <c r="J9" s="238">
        <f>SUM(H9:I9)</f>
        <v>4</v>
      </c>
      <c r="K9" s="243">
        <v>3.5</v>
      </c>
      <c r="L9" s="243"/>
      <c r="M9" s="240">
        <f>SUM(K9:L9)</f>
        <v>3.5</v>
      </c>
    </row>
    <row r="10" spans="1:13" ht="16.5">
      <c r="A10" s="226" t="s">
        <v>20</v>
      </c>
      <c r="B10" s="227"/>
      <c r="C10" s="229" t="s">
        <v>507</v>
      </c>
      <c r="D10" s="229"/>
      <c r="E10" s="229"/>
      <c r="F10" s="230"/>
      <c r="G10" s="231"/>
      <c r="H10" s="232">
        <f aca="true" t="shared" si="1" ref="H10:M10">SUM(H12:H19)</f>
        <v>17</v>
      </c>
      <c r="I10" s="232">
        <f t="shared" si="1"/>
        <v>46</v>
      </c>
      <c r="J10" s="232">
        <f t="shared" si="1"/>
        <v>63</v>
      </c>
      <c r="K10" s="232">
        <f t="shared" si="1"/>
        <v>15.25</v>
      </c>
      <c r="L10" s="232">
        <f t="shared" si="1"/>
        <v>40.775</v>
      </c>
      <c r="M10" s="232">
        <f t="shared" si="1"/>
        <v>56.025</v>
      </c>
    </row>
    <row r="11" spans="1:13" ht="15.75">
      <c r="A11" s="244"/>
      <c r="B11" s="234" t="s">
        <v>508</v>
      </c>
      <c r="C11" s="234" t="s">
        <v>509</v>
      </c>
      <c r="D11" s="245"/>
      <c r="E11" s="245"/>
      <c r="F11" s="246"/>
      <c r="G11" s="246"/>
      <c r="H11" s="247">
        <v>1</v>
      </c>
      <c r="I11" s="248"/>
      <c r="J11" s="249">
        <f aca="true" t="shared" si="2" ref="J11:J26">SUM(H11:I11)</f>
        <v>1</v>
      </c>
      <c r="K11" s="250">
        <v>1</v>
      </c>
      <c r="L11" s="248"/>
      <c r="M11" s="251">
        <f aca="true" t="shared" si="3" ref="M11:M25">SUM(K11:L11)</f>
        <v>1</v>
      </c>
    </row>
    <row r="12" spans="1:13" ht="14.25">
      <c r="A12" s="233"/>
      <c r="B12" s="234" t="s">
        <v>508</v>
      </c>
      <c r="C12" s="252" t="s">
        <v>449</v>
      </c>
      <c r="D12" s="234"/>
      <c r="E12" s="234"/>
      <c r="F12" s="234"/>
      <c r="G12" s="234"/>
      <c r="H12" s="253"/>
      <c r="I12" s="254">
        <v>8</v>
      </c>
      <c r="J12" s="249">
        <f t="shared" si="2"/>
        <v>8</v>
      </c>
      <c r="K12" s="255"/>
      <c r="L12" s="255">
        <v>4</v>
      </c>
      <c r="M12" s="251">
        <f t="shared" si="3"/>
        <v>4</v>
      </c>
    </row>
    <row r="13" spans="1:13" ht="14.25">
      <c r="A13" s="233"/>
      <c r="B13" s="234" t="s">
        <v>508</v>
      </c>
      <c r="C13" s="252" t="s">
        <v>510</v>
      </c>
      <c r="D13" s="234"/>
      <c r="E13" s="234"/>
      <c r="F13" s="234"/>
      <c r="G13" s="234"/>
      <c r="H13" s="253"/>
      <c r="I13" s="254">
        <v>29</v>
      </c>
      <c r="J13" s="249">
        <f t="shared" si="2"/>
        <v>29</v>
      </c>
      <c r="K13" s="255"/>
      <c r="L13" s="256">
        <v>27.775</v>
      </c>
      <c r="M13" s="251">
        <f t="shared" si="3"/>
        <v>27.775</v>
      </c>
    </row>
    <row r="14" spans="1:13" ht="14.25">
      <c r="A14" s="233"/>
      <c r="B14" s="234" t="s">
        <v>508</v>
      </c>
      <c r="C14" s="234" t="s">
        <v>511</v>
      </c>
      <c r="D14" s="234"/>
      <c r="E14" s="234"/>
      <c r="F14" s="234"/>
      <c r="G14" s="234"/>
      <c r="H14" s="253"/>
      <c r="I14" s="254">
        <v>1</v>
      </c>
      <c r="J14" s="249">
        <f t="shared" si="2"/>
        <v>1</v>
      </c>
      <c r="K14" s="255"/>
      <c r="L14" s="255">
        <v>1</v>
      </c>
      <c r="M14" s="251">
        <f t="shared" si="3"/>
        <v>1</v>
      </c>
    </row>
    <row r="15" spans="1:13" ht="14.25">
      <c r="A15" s="233"/>
      <c r="B15" s="234" t="s">
        <v>508</v>
      </c>
      <c r="C15" s="234" t="s">
        <v>469</v>
      </c>
      <c r="D15" s="234"/>
      <c r="E15" s="234"/>
      <c r="F15" s="234"/>
      <c r="G15" s="234"/>
      <c r="H15" s="253">
        <v>3</v>
      </c>
      <c r="I15" s="254"/>
      <c r="J15" s="249">
        <f t="shared" si="2"/>
        <v>3</v>
      </c>
      <c r="K15" s="255">
        <v>2</v>
      </c>
      <c r="L15" s="255"/>
      <c r="M15" s="251">
        <f t="shared" si="3"/>
        <v>2</v>
      </c>
    </row>
    <row r="16" spans="1:13" ht="14.25">
      <c r="A16" s="233"/>
      <c r="B16" s="234" t="s">
        <v>508</v>
      </c>
      <c r="C16" s="252" t="s">
        <v>512</v>
      </c>
      <c r="D16" s="234"/>
      <c r="E16" s="234"/>
      <c r="F16" s="234"/>
      <c r="G16" s="257"/>
      <c r="H16" s="253">
        <v>1</v>
      </c>
      <c r="I16" s="254"/>
      <c r="J16" s="249">
        <f t="shared" si="2"/>
        <v>1</v>
      </c>
      <c r="K16" s="255">
        <v>1</v>
      </c>
      <c r="L16" s="255"/>
      <c r="M16" s="251">
        <f t="shared" si="3"/>
        <v>1</v>
      </c>
    </row>
    <row r="17" spans="1:13" ht="14.25">
      <c r="A17" s="233"/>
      <c r="B17" s="234" t="s">
        <v>508</v>
      </c>
      <c r="C17" s="252" t="s">
        <v>513</v>
      </c>
      <c r="D17" s="234"/>
      <c r="E17" s="234"/>
      <c r="F17" s="234"/>
      <c r="G17" s="234"/>
      <c r="H17" s="253">
        <v>12</v>
      </c>
      <c r="I17" s="254"/>
      <c r="J17" s="249">
        <f t="shared" si="2"/>
        <v>12</v>
      </c>
      <c r="K17" s="255">
        <v>11.25</v>
      </c>
      <c r="L17" s="255"/>
      <c r="M17" s="251">
        <f t="shared" si="3"/>
        <v>11.25</v>
      </c>
    </row>
    <row r="18" spans="1:13" ht="14.25">
      <c r="A18" s="233"/>
      <c r="B18" s="234" t="s">
        <v>508</v>
      </c>
      <c r="C18" s="252" t="s">
        <v>514</v>
      </c>
      <c r="D18" s="234"/>
      <c r="E18" s="234"/>
      <c r="F18" s="234"/>
      <c r="G18" s="234"/>
      <c r="H18" s="253">
        <v>1</v>
      </c>
      <c r="I18" s="254">
        <v>7</v>
      </c>
      <c r="J18" s="249">
        <f t="shared" si="2"/>
        <v>8</v>
      </c>
      <c r="K18" s="255">
        <v>1</v>
      </c>
      <c r="L18" s="255">
        <v>7</v>
      </c>
      <c r="M18" s="251">
        <f t="shared" si="3"/>
        <v>8</v>
      </c>
    </row>
    <row r="19" spans="1:13" ht="15">
      <c r="A19" s="233"/>
      <c r="B19" s="234" t="s">
        <v>508</v>
      </c>
      <c r="C19" s="252" t="s">
        <v>515</v>
      </c>
      <c r="D19" s="234"/>
      <c r="E19" s="234"/>
      <c r="F19" s="234"/>
      <c r="G19" s="234"/>
      <c r="H19" s="258"/>
      <c r="I19" s="259">
        <v>1</v>
      </c>
      <c r="J19" s="249">
        <f t="shared" si="2"/>
        <v>1</v>
      </c>
      <c r="K19" s="260"/>
      <c r="L19" s="260">
        <v>1</v>
      </c>
      <c r="M19" s="251">
        <f t="shared" si="3"/>
        <v>1</v>
      </c>
    </row>
    <row r="20" spans="1:13" ht="15.75">
      <c r="A20" s="261" t="s">
        <v>34</v>
      </c>
      <c r="B20" s="262"/>
      <c r="C20" s="262" t="s">
        <v>516</v>
      </c>
      <c r="D20" s="262"/>
      <c r="E20" s="262"/>
      <c r="F20" s="263"/>
      <c r="G20" s="264"/>
      <c r="H20" s="265">
        <f aca="true" t="shared" si="4" ref="H20:M20">SUM(H21:H22)</f>
        <v>10</v>
      </c>
      <c r="I20" s="265">
        <f t="shared" si="4"/>
        <v>0</v>
      </c>
      <c r="J20" s="265">
        <f t="shared" si="4"/>
        <v>10</v>
      </c>
      <c r="K20" s="265">
        <f t="shared" si="4"/>
        <v>10</v>
      </c>
      <c r="L20" s="265">
        <f t="shared" si="4"/>
        <v>0</v>
      </c>
      <c r="M20" s="265">
        <f t="shared" si="4"/>
        <v>10</v>
      </c>
    </row>
    <row r="21" spans="1:13" ht="15">
      <c r="A21" s="266"/>
      <c r="B21" s="267" t="s">
        <v>517</v>
      </c>
      <c r="C21" s="268" t="s">
        <v>482</v>
      </c>
      <c r="D21" s="267"/>
      <c r="E21" s="267"/>
      <c r="F21" s="267"/>
      <c r="G21" s="267"/>
      <c r="H21" s="269">
        <v>8</v>
      </c>
      <c r="I21" s="270"/>
      <c r="J21" s="270">
        <f t="shared" si="2"/>
        <v>8</v>
      </c>
      <c r="K21" s="271">
        <v>8</v>
      </c>
      <c r="L21" s="271"/>
      <c r="M21" s="272">
        <f t="shared" si="3"/>
        <v>8</v>
      </c>
    </row>
    <row r="22" spans="1:13" ht="15.75">
      <c r="A22" s="273"/>
      <c r="B22" s="274" t="s">
        <v>518</v>
      </c>
      <c r="C22" s="275" t="s">
        <v>484</v>
      </c>
      <c r="D22" s="274"/>
      <c r="E22" s="274"/>
      <c r="F22" s="274"/>
      <c r="G22" s="274"/>
      <c r="H22" s="276">
        <v>2</v>
      </c>
      <c r="I22" s="277"/>
      <c r="J22" s="277">
        <f t="shared" si="2"/>
        <v>2</v>
      </c>
      <c r="K22" s="278">
        <v>2</v>
      </c>
      <c r="L22" s="278"/>
      <c r="M22" s="279">
        <f t="shared" si="3"/>
        <v>2</v>
      </c>
    </row>
    <row r="23" spans="1:13" ht="15.75">
      <c r="A23" s="261" t="s">
        <v>62</v>
      </c>
      <c r="B23" s="262"/>
      <c r="C23" s="262" t="s">
        <v>519</v>
      </c>
      <c r="D23" s="262"/>
      <c r="E23" s="262"/>
      <c r="F23" s="263"/>
      <c r="G23" s="264"/>
      <c r="H23" s="265">
        <f aca="true" t="shared" si="5" ref="H23:M23">SUM(H24:H26)</f>
        <v>5</v>
      </c>
      <c r="I23" s="265">
        <f t="shared" si="5"/>
        <v>1</v>
      </c>
      <c r="J23" s="265">
        <f t="shared" si="5"/>
        <v>6</v>
      </c>
      <c r="K23" s="265">
        <f t="shared" si="5"/>
        <v>5</v>
      </c>
      <c r="L23" s="265">
        <f t="shared" si="5"/>
        <v>1</v>
      </c>
      <c r="M23" s="265">
        <f t="shared" si="5"/>
        <v>6</v>
      </c>
    </row>
    <row r="24" spans="1:13" ht="14.25">
      <c r="A24" s="233"/>
      <c r="B24" s="234" t="s">
        <v>520</v>
      </c>
      <c r="C24" s="280" t="s">
        <v>519</v>
      </c>
      <c r="D24" s="234"/>
      <c r="E24" s="234"/>
      <c r="F24" s="234"/>
      <c r="G24" s="234"/>
      <c r="H24" s="281">
        <v>3</v>
      </c>
      <c r="I24" s="282">
        <v>1</v>
      </c>
      <c r="J24" s="283">
        <f t="shared" si="2"/>
        <v>4</v>
      </c>
      <c r="K24" s="282">
        <v>3</v>
      </c>
      <c r="L24" s="282">
        <v>1</v>
      </c>
      <c r="M24" s="284">
        <f t="shared" si="3"/>
        <v>4</v>
      </c>
    </row>
    <row r="25" spans="1:13" ht="14.25">
      <c r="A25" s="233"/>
      <c r="B25" s="234" t="s">
        <v>521</v>
      </c>
      <c r="C25" s="280" t="s">
        <v>522</v>
      </c>
      <c r="D25" s="234"/>
      <c r="E25" s="234"/>
      <c r="F25" s="234"/>
      <c r="G25" s="234"/>
      <c r="H25" s="285">
        <v>1</v>
      </c>
      <c r="I25" s="255"/>
      <c r="J25" s="249">
        <f t="shared" si="2"/>
        <v>1</v>
      </c>
      <c r="K25" s="255">
        <v>1</v>
      </c>
      <c r="L25" s="255"/>
      <c r="M25" s="251">
        <f t="shared" si="3"/>
        <v>1</v>
      </c>
    </row>
    <row r="26" spans="1:13" ht="15">
      <c r="A26" s="233"/>
      <c r="B26" s="234" t="s">
        <v>523</v>
      </c>
      <c r="C26" s="280" t="s">
        <v>491</v>
      </c>
      <c r="D26" s="234"/>
      <c r="E26" s="234"/>
      <c r="F26" s="234"/>
      <c r="G26" s="234"/>
      <c r="H26" s="286">
        <v>1</v>
      </c>
      <c r="I26" s="260"/>
      <c r="J26" s="287">
        <f t="shared" si="2"/>
        <v>1</v>
      </c>
      <c r="K26" s="260">
        <v>1</v>
      </c>
      <c r="L26" s="260"/>
      <c r="M26" s="288">
        <f>SUM(K26:L26)</f>
        <v>1</v>
      </c>
    </row>
    <row r="27" spans="1:13" ht="16.5">
      <c r="A27" s="289"/>
      <c r="B27" s="229" t="s">
        <v>524</v>
      </c>
      <c r="C27" s="229"/>
      <c r="D27" s="229"/>
      <c r="E27" s="229"/>
      <c r="F27" s="229"/>
      <c r="G27" s="290"/>
      <c r="H27" s="232">
        <f aca="true" t="shared" si="6" ref="H27:M27">H6+H10+H20+H23</f>
        <v>57</v>
      </c>
      <c r="I27" s="232">
        <f t="shared" si="6"/>
        <v>47</v>
      </c>
      <c r="J27" s="232">
        <f t="shared" si="6"/>
        <v>104</v>
      </c>
      <c r="K27" s="232">
        <f t="shared" si="6"/>
        <v>53.75</v>
      </c>
      <c r="L27" s="232">
        <f t="shared" si="6"/>
        <v>41.775</v>
      </c>
      <c r="M27" s="232">
        <f t="shared" si="6"/>
        <v>95.525</v>
      </c>
    </row>
  </sheetData>
  <sheetProtection selectLockedCells="1" selectUnlockedCells="1"/>
  <mergeCells count="5">
    <mergeCell ref="A1:M1"/>
    <mergeCell ref="A2:M2"/>
    <mergeCell ref="A3:M3"/>
    <mergeCell ref="H4:J4"/>
    <mergeCell ref="K4:M4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75"/>
  <headerFooter alignWithMargins="0">
    <oddHeader>&amp;R5.sz.melléklet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O20"/>
  <sheetViews>
    <sheetView zoomScale="120" zoomScaleNormal="120" zoomScaleSheetLayoutView="100" workbookViewId="0" topLeftCell="A1">
      <selection activeCell="A25" sqref="A25"/>
    </sheetView>
  </sheetViews>
  <sheetFormatPr defaultColWidth="9.00390625" defaultRowHeight="12.75"/>
  <cols>
    <col min="7" max="7" width="16.50390625" style="0" customWidth="1"/>
    <col min="14" max="14" width="12.625" style="0" customWidth="1"/>
    <col min="15" max="15" width="15.00390625" style="0" customWidth="1"/>
  </cols>
  <sheetData>
    <row r="1" spans="1:14" ht="15.75" customHeight="1">
      <c r="A1" s="291" t="s">
        <v>525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5.75">
      <c r="A2" s="292" t="s">
        <v>526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5" ht="15.75" customHeight="1">
      <c r="A3" s="291" t="s">
        <v>527</v>
      </c>
      <c r="B3" s="291"/>
      <c r="C3" s="291"/>
      <c r="D3" s="291"/>
      <c r="E3" s="291"/>
      <c r="F3" s="291"/>
      <c r="G3" s="291"/>
      <c r="H3" s="293"/>
      <c r="J3" s="291" t="s">
        <v>528</v>
      </c>
      <c r="K3" s="291"/>
      <c r="L3" s="291"/>
      <c r="M3" s="291"/>
      <c r="N3" s="291"/>
      <c r="O3" s="294"/>
    </row>
    <row r="4" spans="1:15" ht="16.5">
      <c r="A4" s="131"/>
      <c r="B4" s="131"/>
      <c r="C4" s="131"/>
      <c r="D4" s="131"/>
      <c r="E4" s="131"/>
      <c r="F4" s="131"/>
      <c r="G4" s="131"/>
      <c r="H4" s="131"/>
      <c r="J4" s="295"/>
      <c r="K4" s="295"/>
      <c r="L4" s="295"/>
      <c r="M4" s="295"/>
      <c r="N4" s="295"/>
      <c r="O4" s="295"/>
    </row>
    <row r="5" spans="2:15" ht="12.75">
      <c r="B5" s="296" t="s">
        <v>6</v>
      </c>
      <c r="C5" s="297" t="s">
        <v>529</v>
      </c>
      <c r="D5" s="298"/>
      <c r="E5" s="298"/>
      <c r="F5" s="299"/>
      <c r="G5" s="300">
        <v>1000000</v>
      </c>
      <c r="J5" s="296" t="s">
        <v>6</v>
      </c>
      <c r="K5" s="296" t="s">
        <v>530</v>
      </c>
      <c r="L5" s="298"/>
      <c r="M5" s="298"/>
      <c r="N5" s="301"/>
      <c r="O5" s="302">
        <v>2000000</v>
      </c>
    </row>
    <row r="6" spans="2:15" ht="12.75">
      <c r="B6" s="303" t="s">
        <v>20</v>
      </c>
      <c r="C6" s="304" t="s">
        <v>531</v>
      </c>
      <c r="D6" s="305"/>
      <c r="E6" s="305"/>
      <c r="F6" s="306"/>
      <c r="G6" s="307">
        <v>6000000</v>
      </c>
      <c r="J6" s="303" t="s">
        <v>20</v>
      </c>
      <c r="K6" s="303" t="s">
        <v>532</v>
      </c>
      <c r="L6" s="305"/>
      <c r="M6" s="305"/>
      <c r="N6" s="308"/>
      <c r="O6" s="309">
        <v>28300000</v>
      </c>
    </row>
    <row r="7" spans="2:15" ht="12.75">
      <c r="B7" s="303" t="s">
        <v>34</v>
      </c>
      <c r="C7" s="310" t="s">
        <v>533</v>
      </c>
      <c r="D7" s="305"/>
      <c r="E7" s="305"/>
      <c r="F7" s="306"/>
      <c r="G7" s="201">
        <v>1400000</v>
      </c>
      <c r="J7" s="303" t="s">
        <v>34</v>
      </c>
      <c r="K7" s="303" t="s">
        <v>534</v>
      </c>
      <c r="L7" s="305"/>
      <c r="M7" s="305"/>
      <c r="N7" s="308"/>
      <c r="O7" s="309">
        <v>3000000</v>
      </c>
    </row>
    <row r="8" spans="2:15" ht="12.75">
      <c r="B8" s="303" t="s">
        <v>217</v>
      </c>
      <c r="C8" s="304" t="s">
        <v>535</v>
      </c>
      <c r="D8" s="305"/>
      <c r="E8" s="305"/>
      <c r="F8" s="306"/>
      <c r="G8" s="311">
        <v>49200</v>
      </c>
      <c r="J8" s="303" t="s">
        <v>217</v>
      </c>
      <c r="K8" s="303" t="s">
        <v>536</v>
      </c>
      <c r="L8" s="305"/>
      <c r="M8" s="305"/>
      <c r="N8" s="308"/>
      <c r="O8" s="309">
        <v>400000</v>
      </c>
    </row>
    <row r="9" spans="2:15" ht="14.25">
      <c r="B9" s="303" t="s">
        <v>62</v>
      </c>
      <c r="C9" s="304" t="s">
        <v>537</v>
      </c>
      <c r="D9" s="305"/>
      <c r="E9" s="305"/>
      <c r="F9" s="306"/>
      <c r="G9" s="307">
        <v>158664000</v>
      </c>
      <c r="J9" s="303" t="s">
        <v>62</v>
      </c>
      <c r="K9" s="312" t="s">
        <v>538</v>
      </c>
      <c r="L9" s="305"/>
      <c r="M9" s="305"/>
      <c r="N9" s="308"/>
      <c r="O9" s="309">
        <v>3000000</v>
      </c>
    </row>
    <row r="10" spans="2:15" ht="12.75">
      <c r="B10" s="303" t="s">
        <v>84</v>
      </c>
      <c r="C10" s="304" t="s">
        <v>539</v>
      </c>
      <c r="D10" s="305"/>
      <c r="E10" s="305"/>
      <c r="F10" s="306"/>
      <c r="G10" s="307">
        <v>62000</v>
      </c>
      <c r="J10" s="303" t="s">
        <v>84</v>
      </c>
      <c r="K10" s="312" t="s">
        <v>540</v>
      </c>
      <c r="L10" s="305"/>
      <c r="M10" s="305"/>
      <c r="N10" s="308"/>
      <c r="O10" s="309">
        <v>2000000</v>
      </c>
    </row>
    <row r="11" spans="2:15" ht="12.75">
      <c r="B11" s="303" t="s">
        <v>228</v>
      </c>
      <c r="C11" s="304" t="s">
        <v>541</v>
      </c>
      <c r="D11" s="305"/>
      <c r="E11" s="305"/>
      <c r="F11" s="306"/>
      <c r="G11" s="307">
        <v>950000</v>
      </c>
      <c r="J11" s="303"/>
      <c r="K11" s="312"/>
      <c r="L11" s="305"/>
      <c r="M11" s="305"/>
      <c r="N11" s="308"/>
      <c r="O11" s="309"/>
    </row>
    <row r="12" spans="2:15" ht="13.5">
      <c r="B12" s="303" t="s">
        <v>106</v>
      </c>
      <c r="C12" s="304" t="s">
        <v>542</v>
      </c>
      <c r="D12" s="305"/>
      <c r="E12" s="305"/>
      <c r="F12" s="306"/>
      <c r="G12" s="307">
        <v>4500000</v>
      </c>
      <c r="J12" s="303" t="s">
        <v>228</v>
      </c>
      <c r="K12" s="303" t="s">
        <v>543</v>
      </c>
      <c r="L12" s="305"/>
      <c r="M12" s="305"/>
      <c r="N12" s="308"/>
      <c r="O12" s="309">
        <v>300000</v>
      </c>
    </row>
    <row r="13" spans="2:15" ht="16.5" customHeight="1">
      <c r="B13" s="289" t="s">
        <v>524</v>
      </c>
      <c r="C13" s="227"/>
      <c r="D13" s="227"/>
      <c r="E13" s="227"/>
      <c r="F13" s="227"/>
      <c r="G13" s="313">
        <f>SUM(G5:G12)</f>
        <v>172625200</v>
      </c>
      <c r="J13" s="289" t="s">
        <v>524</v>
      </c>
      <c r="K13" s="227"/>
      <c r="L13" s="227"/>
      <c r="M13" s="227"/>
      <c r="N13" s="227"/>
      <c r="O13" s="313">
        <f>SUM(O5:O12)</f>
        <v>39000000</v>
      </c>
    </row>
    <row r="14" ht="12.75">
      <c r="G14" s="314"/>
    </row>
    <row r="15" spans="1:14" ht="15.75" customHeight="1">
      <c r="A15" s="292" t="s">
        <v>544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4" ht="16.5" customHeight="1">
      <c r="A16" s="291" t="s">
        <v>545</v>
      </c>
      <c r="B16" s="291"/>
      <c r="C16" s="291"/>
      <c r="D16" s="291"/>
      <c r="E16" s="291"/>
      <c r="F16" s="291"/>
      <c r="G16" s="291"/>
      <c r="H16" s="291"/>
      <c r="J16" s="315" t="s">
        <v>546</v>
      </c>
      <c r="K16" s="315"/>
      <c r="L16" s="315"/>
      <c r="M16" s="315"/>
      <c r="N16" s="315"/>
    </row>
    <row r="17" spans="2:15" ht="13.5">
      <c r="B17" s="136" t="s">
        <v>6</v>
      </c>
      <c r="C17" s="298"/>
      <c r="D17" s="298"/>
      <c r="E17" s="298"/>
      <c r="F17" s="298"/>
      <c r="G17" s="316"/>
      <c r="J17" s="136" t="s">
        <v>6</v>
      </c>
      <c r="K17" s="298" t="s">
        <v>547</v>
      </c>
      <c r="L17" s="298"/>
      <c r="M17" s="298"/>
      <c r="N17" s="298"/>
      <c r="O17" s="316">
        <v>10000000</v>
      </c>
    </row>
    <row r="18" spans="2:15" ht="16.5">
      <c r="B18" s="289" t="s">
        <v>524</v>
      </c>
      <c r="C18" s="317"/>
      <c r="D18" s="317"/>
      <c r="E18" s="317"/>
      <c r="F18" s="317"/>
      <c r="G18" s="313">
        <f>SUM(G17:G17)</f>
        <v>0</v>
      </c>
      <c r="J18" s="289" t="s">
        <v>524</v>
      </c>
      <c r="K18" s="317"/>
      <c r="L18" s="317"/>
      <c r="M18" s="317"/>
      <c r="N18" s="317"/>
      <c r="O18" s="313">
        <f>SUM(O17:O17)</f>
        <v>10000000</v>
      </c>
    </row>
    <row r="19" ht="13.5">
      <c r="G19" s="314"/>
    </row>
    <row r="20" spans="2:15" ht="16.5">
      <c r="B20" s="289" t="s">
        <v>548</v>
      </c>
      <c r="C20" s="227"/>
      <c r="D20" s="227"/>
      <c r="E20" s="227"/>
      <c r="F20" s="227"/>
      <c r="G20" s="313">
        <f>G13+G18</f>
        <v>172625200</v>
      </c>
      <c r="J20" s="289" t="s">
        <v>549</v>
      </c>
      <c r="K20" s="227"/>
      <c r="L20" s="227"/>
      <c r="M20" s="227"/>
      <c r="N20" s="227"/>
      <c r="O20" s="313">
        <f>O13+O18</f>
        <v>49000000</v>
      </c>
    </row>
  </sheetData>
  <sheetProtection selectLockedCells="1" selectUnlockedCells="1"/>
  <mergeCells count="7">
    <mergeCell ref="A1:N1"/>
    <mergeCell ref="A2:N2"/>
    <mergeCell ref="A3:G3"/>
    <mergeCell ref="J3:N3"/>
    <mergeCell ref="A15:N15"/>
    <mergeCell ref="A16:H16"/>
    <mergeCell ref="J16:N16"/>
  </mergeCells>
  <printOptions horizontalCentered="1"/>
  <pageMargins left="0.7083333333333334" right="0.7083333333333334" top="0.7486111111111111" bottom="0.7479166666666667" header="0.31527777777777777" footer="0.5118055555555555"/>
  <pageSetup horizontalDpi="300" verticalDpi="300" orientation="landscape" paperSize="9" scale="64"/>
  <headerFooter alignWithMargins="0">
    <oddHeader>&amp;R6.sz.melléklet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workbookViewId="0" topLeftCell="B10">
      <selection activeCell="I25" sqref="I25"/>
    </sheetView>
  </sheetViews>
  <sheetFormatPr defaultColWidth="9.00390625" defaultRowHeight="12.75"/>
  <cols>
    <col min="1" max="1" width="5.875" style="318" customWidth="1"/>
    <col min="2" max="2" width="54.875" style="319" customWidth="1"/>
    <col min="3" max="4" width="17.625" style="319" customWidth="1"/>
    <col min="5" max="16384" width="9.375" style="319" customWidth="1"/>
  </cols>
  <sheetData>
    <row r="1" spans="2:4" ht="31.5" customHeight="1">
      <c r="B1" s="320" t="s">
        <v>550</v>
      </c>
      <c r="C1" s="320"/>
      <c r="D1" s="320"/>
    </row>
    <row r="2" spans="1:4" s="323" customFormat="1" ht="16.5">
      <c r="A2" s="321"/>
      <c r="B2" s="322"/>
      <c r="D2" s="324" t="s">
        <v>257</v>
      </c>
    </row>
    <row r="3" spans="1:4" s="328" customFormat="1" ht="48" customHeight="1">
      <c r="A3" s="325" t="s">
        <v>551</v>
      </c>
      <c r="B3" s="326" t="s">
        <v>4</v>
      </c>
      <c r="C3" s="326" t="s">
        <v>552</v>
      </c>
      <c r="D3" s="327" t="s">
        <v>553</v>
      </c>
    </row>
    <row r="4" spans="1:4" s="328" customFormat="1" ht="13.5" customHeight="1">
      <c r="A4" s="329">
        <v>1</v>
      </c>
      <c r="B4" s="330">
        <v>2</v>
      </c>
      <c r="C4" s="330">
        <v>3</v>
      </c>
      <c r="D4" s="331">
        <v>4</v>
      </c>
    </row>
    <row r="5" spans="1:4" ht="18" customHeight="1">
      <c r="A5" s="332" t="s">
        <v>6</v>
      </c>
      <c r="B5" s="333" t="s">
        <v>554</v>
      </c>
      <c r="C5" s="334"/>
      <c r="D5" s="96"/>
    </row>
    <row r="6" spans="1:4" ht="18" customHeight="1">
      <c r="A6" s="335" t="s">
        <v>20</v>
      </c>
      <c r="B6" s="336" t="s">
        <v>555</v>
      </c>
      <c r="C6" s="337"/>
      <c r="D6" s="100"/>
    </row>
    <row r="7" spans="1:4" ht="18" customHeight="1">
      <c r="A7" s="335" t="s">
        <v>34</v>
      </c>
      <c r="B7" s="336" t="s">
        <v>556</v>
      </c>
      <c r="C7" s="337"/>
      <c r="D7" s="100"/>
    </row>
    <row r="8" spans="1:4" ht="18" customHeight="1">
      <c r="A8" s="335" t="s">
        <v>217</v>
      </c>
      <c r="B8" s="336" t="s">
        <v>557</v>
      </c>
      <c r="C8" s="337"/>
      <c r="D8" s="100"/>
    </row>
    <row r="9" spans="1:4" ht="18" customHeight="1">
      <c r="A9" s="335" t="s">
        <v>62</v>
      </c>
      <c r="B9" s="336" t="s">
        <v>558</v>
      </c>
      <c r="C9" s="337"/>
      <c r="D9" s="100"/>
    </row>
    <row r="10" spans="1:4" ht="18" customHeight="1">
      <c r="A10" s="335" t="s">
        <v>84</v>
      </c>
      <c r="B10" s="336" t="s">
        <v>559</v>
      </c>
      <c r="C10" s="337"/>
      <c r="D10" s="100"/>
    </row>
    <row r="11" spans="1:4" ht="18" customHeight="1">
      <c r="A11" s="335" t="s">
        <v>228</v>
      </c>
      <c r="B11" s="338" t="s">
        <v>560</v>
      </c>
      <c r="C11" s="337"/>
      <c r="D11" s="100"/>
    </row>
    <row r="12" spans="1:4" ht="18" customHeight="1">
      <c r="A12" s="335" t="s">
        <v>116</v>
      </c>
      <c r="B12" s="338" t="s">
        <v>561</v>
      </c>
      <c r="C12" s="337"/>
      <c r="D12" s="100"/>
    </row>
    <row r="13" spans="1:4" ht="18" customHeight="1">
      <c r="A13" s="335" t="s">
        <v>240</v>
      </c>
      <c r="B13" s="338" t="s">
        <v>562</v>
      </c>
      <c r="C13" s="337"/>
      <c r="D13" s="100"/>
    </row>
    <row r="14" spans="1:4" ht="18" customHeight="1">
      <c r="A14" s="335" t="s">
        <v>271</v>
      </c>
      <c r="B14" s="338" t="s">
        <v>563</v>
      </c>
      <c r="C14" s="337"/>
      <c r="D14" s="100"/>
    </row>
    <row r="15" spans="1:4" ht="22.5" customHeight="1">
      <c r="A15" s="335" t="s">
        <v>272</v>
      </c>
      <c r="B15" s="338" t="s">
        <v>564</v>
      </c>
      <c r="C15" s="337"/>
      <c r="D15" s="100"/>
    </row>
    <row r="16" spans="1:4" ht="18" customHeight="1">
      <c r="A16" s="335" t="s">
        <v>273</v>
      </c>
      <c r="B16" s="336" t="s">
        <v>565</v>
      </c>
      <c r="C16" s="337">
        <v>19325000</v>
      </c>
      <c r="D16" s="100">
        <v>325000</v>
      </c>
    </row>
    <row r="17" spans="1:4" ht="18" customHeight="1">
      <c r="A17" s="335" t="s">
        <v>276</v>
      </c>
      <c r="B17" s="336" t="s">
        <v>566</v>
      </c>
      <c r="C17" s="337"/>
      <c r="D17" s="100"/>
    </row>
    <row r="18" spans="1:4" ht="18" customHeight="1">
      <c r="A18" s="335" t="s">
        <v>279</v>
      </c>
      <c r="B18" s="336" t="s">
        <v>567</v>
      </c>
      <c r="C18" s="337"/>
      <c r="D18" s="100"/>
    </row>
    <row r="19" spans="1:4" ht="18" customHeight="1">
      <c r="A19" s="335" t="s">
        <v>282</v>
      </c>
      <c r="B19" s="336" t="s">
        <v>568</v>
      </c>
      <c r="C19" s="337"/>
      <c r="D19" s="100"/>
    </row>
    <row r="20" spans="1:4" ht="18" customHeight="1">
      <c r="A20" s="335" t="s">
        <v>285</v>
      </c>
      <c r="B20" s="336" t="s">
        <v>569</v>
      </c>
      <c r="C20" s="337"/>
      <c r="D20" s="100"/>
    </row>
    <row r="21" spans="1:4" ht="18" customHeight="1">
      <c r="A21" s="335" t="s">
        <v>288</v>
      </c>
      <c r="B21" s="339" t="s">
        <v>570</v>
      </c>
      <c r="C21" s="99">
        <v>39994221</v>
      </c>
      <c r="D21" s="100">
        <f>1180300+1383800+1813000+3996000+185000</f>
        <v>8558100</v>
      </c>
    </row>
    <row r="22" spans="1:4" ht="18" customHeight="1">
      <c r="A22" s="335" t="s">
        <v>291</v>
      </c>
      <c r="B22" s="340"/>
      <c r="C22" s="99"/>
      <c r="D22" s="100"/>
    </row>
    <row r="23" spans="1:4" ht="18" customHeight="1">
      <c r="A23" s="335" t="s">
        <v>294</v>
      </c>
      <c r="B23" s="340"/>
      <c r="C23" s="99"/>
      <c r="D23" s="100"/>
    </row>
    <row r="24" spans="1:4" ht="18" customHeight="1">
      <c r="A24" s="335" t="s">
        <v>297</v>
      </c>
      <c r="B24" s="340"/>
      <c r="C24" s="99"/>
      <c r="D24" s="100"/>
    </row>
    <row r="25" spans="1:4" ht="18" customHeight="1">
      <c r="A25" s="335" t="s">
        <v>299</v>
      </c>
      <c r="B25" s="340"/>
      <c r="C25" s="99"/>
      <c r="D25" s="100"/>
    </row>
    <row r="26" spans="1:4" ht="18" customHeight="1">
      <c r="A26" s="335" t="s">
        <v>302</v>
      </c>
      <c r="B26" s="340"/>
      <c r="C26" s="99"/>
      <c r="D26" s="100"/>
    </row>
    <row r="27" spans="1:4" ht="18" customHeight="1">
      <c r="A27" s="335" t="s">
        <v>305</v>
      </c>
      <c r="B27" s="340"/>
      <c r="C27" s="99"/>
      <c r="D27" s="100"/>
    </row>
    <row r="28" spans="1:4" ht="18" customHeight="1">
      <c r="A28" s="335" t="s">
        <v>308</v>
      </c>
      <c r="B28" s="340"/>
      <c r="C28" s="99"/>
      <c r="D28" s="100"/>
    </row>
    <row r="29" spans="1:4" ht="18" customHeight="1">
      <c r="A29" s="341" t="s">
        <v>339</v>
      </c>
      <c r="B29" s="342"/>
      <c r="C29" s="343"/>
      <c r="D29" s="344"/>
    </row>
    <row r="30" spans="1:4" ht="18" customHeight="1">
      <c r="A30" s="329" t="s">
        <v>342</v>
      </c>
      <c r="B30" s="345" t="s">
        <v>571</v>
      </c>
      <c r="C30" s="346">
        <f>+C5+C6+C7+C8+C9+C16+C17+C18+C19+C20+C21+C22+C23+C24+C25+C26+C27+C28+C29</f>
        <v>59319221</v>
      </c>
      <c r="D30" s="347">
        <f>+D5+D6+D7+D8+D9+D16+D17+D18+D19+D20+D21+D22+D23+D24+D25+D26+D27+D28+D29</f>
        <v>8883100</v>
      </c>
    </row>
    <row r="31" spans="1:4" ht="8.25" customHeight="1">
      <c r="A31" s="348"/>
      <c r="B31" s="349"/>
      <c r="C31" s="349"/>
      <c r="D31" s="349"/>
    </row>
  </sheetData>
  <sheetProtection sheet="1" objects="1" scenarios="1"/>
  <mergeCells count="2">
    <mergeCell ref="B1:D1"/>
    <mergeCell ref="B31:D31"/>
  </mergeCells>
  <printOptions horizontalCentered="1"/>
  <pageMargins left="0.7875" right="0.7875" top="1.0631944444444446" bottom="0.9840277777777777" header="0.7875" footer="0.5118055555555555"/>
  <pageSetup horizontalDpi="300" verticalDpi="300" orientation="portrait" paperSize="9" scale="95"/>
  <headerFooter alignWithMargins="0">
    <oddHeader>&amp;R&amp;"Times New Roman CE,Dőlt"&amp;11 1. &amp;"Times New Roman CE,Félkövér dőlt"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127">
      <selection activeCell="C93" sqref="C93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246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0</v>
      </c>
    </row>
    <row r="6" spans="1:3" s="17" customFormat="1" ht="12" customHeight="1">
      <c r="A6" s="18" t="s">
        <v>8</v>
      </c>
      <c r="B6" s="19" t="s">
        <v>9</v>
      </c>
      <c r="C6" s="69"/>
    </row>
    <row r="7" spans="1:3" s="17" customFormat="1" ht="12" customHeight="1">
      <c r="A7" s="20" t="s">
        <v>10</v>
      </c>
      <c r="B7" s="21" t="s">
        <v>11</v>
      </c>
      <c r="C7" s="70"/>
    </row>
    <row r="8" spans="1:3" s="17" customFormat="1" ht="12" customHeight="1">
      <c r="A8" s="20" t="s">
        <v>12</v>
      </c>
      <c r="B8" s="21" t="s">
        <v>13</v>
      </c>
      <c r="C8" s="70"/>
    </row>
    <row r="9" spans="1:3" s="17" customFormat="1" ht="12" customHeight="1">
      <c r="A9" s="20" t="s">
        <v>14</v>
      </c>
      <c r="B9" s="21" t="s">
        <v>15</v>
      </c>
      <c r="C9" s="70"/>
    </row>
    <row r="10" spans="1:3" s="17" customFormat="1" ht="12" customHeight="1">
      <c r="A10" s="20" t="s">
        <v>16</v>
      </c>
      <c r="B10" s="21" t="s">
        <v>17</v>
      </c>
      <c r="C10" s="70"/>
    </row>
    <row r="11" spans="1:3" s="17" customFormat="1" ht="12" customHeight="1">
      <c r="A11" s="22" t="s">
        <v>18</v>
      </c>
      <c r="B11" s="23" t="s">
        <v>19</v>
      </c>
      <c r="C11" s="70"/>
    </row>
    <row r="12" spans="1:3" s="17" customFormat="1" ht="12" customHeight="1">
      <c r="A12" s="14" t="s">
        <v>20</v>
      </c>
      <c r="B12" s="24" t="s">
        <v>21</v>
      </c>
      <c r="C12" s="16">
        <f>+C13+C14+C15+C16+C17</f>
        <v>0</v>
      </c>
    </row>
    <row r="13" spans="1:3" s="17" customFormat="1" ht="12" customHeight="1">
      <c r="A13" s="18" t="s">
        <v>22</v>
      </c>
      <c r="B13" s="19" t="s">
        <v>23</v>
      </c>
      <c r="C13" s="69"/>
    </row>
    <row r="14" spans="1:3" s="17" customFormat="1" ht="12" customHeight="1">
      <c r="A14" s="20" t="s">
        <v>24</v>
      </c>
      <c r="B14" s="21" t="s">
        <v>25</v>
      </c>
      <c r="C14" s="70"/>
    </row>
    <row r="15" spans="1:3" s="17" customFormat="1" ht="12" customHeight="1">
      <c r="A15" s="20" t="s">
        <v>26</v>
      </c>
      <c r="B15" s="21" t="s">
        <v>27</v>
      </c>
      <c r="C15" s="70"/>
    </row>
    <row r="16" spans="1:3" s="17" customFormat="1" ht="12" customHeight="1">
      <c r="A16" s="20" t="s">
        <v>28</v>
      </c>
      <c r="B16" s="21" t="s">
        <v>29</v>
      </c>
      <c r="C16" s="70"/>
    </row>
    <row r="17" spans="1:3" s="17" customFormat="1" ht="12" customHeight="1">
      <c r="A17" s="20" t="s">
        <v>30</v>
      </c>
      <c r="B17" s="21" t="s">
        <v>31</v>
      </c>
      <c r="C17" s="70"/>
    </row>
    <row r="18" spans="1:3" s="17" customFormat="1" ht="12" customHeight="1">
      <c r="A18" s="22" t="s">
        <v>32</v>
      </c>
      <c r="B18" s="23" t="s">
        <v>33</v>
      </c>
      <c r="C18" s="71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0</v>
      </c>
    </row>
    <row r="20" spans="1:3" s="17" customFormat="1" ht="12" customHeight="1">
      <c r="A20" s="18" t="s">
        <v>36</v>
      </c>
      <c r="B20" s="19" t="s">
        <v>37</v>
      </c>
      <c r="C20" s="69"/>
    </row>
    <row r="21" spans="1:3" s="17" customFormat="1" ht="12" customHeight="1">
      <c r="A21" s="20" t="s">
        <v>38</v>
      </c>
      <c r="B21" s="21" t="s">
        <v>39</v>
      </c>
      <c r="C21" s="70"/>
    </row>
    <row r="22" spans="1:3" s="17" customFormat="1" ht="12" customHeight="1">
      <c r="A22" s="20" t="s">
        <v>40</v>
      </c>
      <c r="B22" s="21" t="s">
        <v>41</v>
      </c>
      <c r="C22" s="70"/>
    </row>
    <row r="23" spans="1:3" s="17" customFormat="1" ht="12" customHeight="1">
      <c r="A23" s="20" t="s">
        <v>42</v>
      </c>
      <c r="B23" s="21" t="s">
        <v>43</v>
      </c>
      <c r="C23" s="70"/>
    </row>
    <row r="24" spans="1:3" s="17" customFormat="1" ht="12" customHeight="1">
      <c r="A24" s="20" t="s">
        <v>44</v>
      </c>
      <c r="B24" s="21" t="s">
        <v>45</v>
      </c>
      <c r="C24" s="70"/>
    </row>
    <row r="25" spans="1:3" s="17" customFormat="1" ht="12" customHeight="1">
      <c r="A25" s="22" t="s">
        <v>46</v>
      </c>
      <c r="B25" s="23" t="s">
        <v>47</v>
      </c>
      <c r="C25" s="71"/>
    </row>
    <row r="26" spans="1:3" s="17" customFormat="1" ht="12" customHeight="1">
      <c r="A26" s="14" t="s">
        <v>48</v>
      </c>
      <c r="B26" s="15" t="s">
        <v>49</v>
      </c>
      <c r="C26" s="16">
        <f>+C27+C30+C31+C32</f>
        <v>0</v>
      </c>
    </row>
    <row r="27" spans="1:3" s="17" customFormat="1" ht="12" customHeight="1">
      <c r="A27" s="18" t="s">
        <v>50</v>
      </c>
      <c r="B27" s="19" t="s">
        <v>51</v>
      </c>
      <c r="C27" s="72">
        <f>+C28+C29</f>
        <v>0</v>
      </c>
    </row>
    <row r="28" spans="1:3" s="17" customFormat="1" ht="12" customHeight="1">
      <c r="A28" s="20" t="s">
        <v>52</v>
      </c>
      <c r="B28" s="21" t="s">
        <v>53</v>
      </c>
      <c r="C28" s="70"/>
    </row>
    <row r="29" spans="1:3" s="17" customFormat="1" ht="12" customHeight="1">
      <c r="A29" s="20" t="s">
        <v>54</v>
      </c>
      <c r="B29" s="21" t="s">
        <v>55</v>
      </c>
      <c r="C29" s="70"/>
    </row>
    <row r="30" spans="1:3" s="17" customFormat="1" ht="12" customHeight="1">
      <c r="A30" s="20" t="s">
        <v>56</v>
      </c>
      <c r="B30" s="21" t="s">
        <v>57</v>
      </c>
      <c r="C30" s="70"/>
    </row>
    <row r="31" spans="1:3" s="17" customFormat="1" ht="12" customHeight="1">
      <c r="A31" s="20" t="s">
        <v>58</v>
      </c>
      <c r="B31" s="21" t="s">
        <v>59</v>
      </c>
      <c r="C31" s="70"/>
    </row>
    <row r="32" spans="1:3" s="17" customFormat="1" ht="12" customHeight="1">
      <c r="A32" s="22" t="s">
        <v>60</v>
      </c>
      <c r="B32" s="23" t="s">
        <v>61</v>
      </c>
      <c r="C32" s="71"/>
    </row>
    <row r="33" spans="1:3" s="17" customFormat="1" ht="12" customHeight="1">
      <c r="A33" s="14" t="s">
        <v>62</v>
      </c>
      <c r="B33" s="15" t="s">
        <v>63</v>
      </c>
      <c r="C33" s="16">
        <f>SUM(C34:C43)</f>
        <v>991</v>
      </c>
    </row>
    <row r="34" spans="1:3" s="17" customFormat="1" ht="12" customHeight="1">
      <c r="A34" s="18" t="s">
        <v>64</v>
      </c>
      <c r="B34" s="19" t="s">
        <v>65</v>
      </c>
      <c r="C34" s="69"/>
    </row>
    <row r="35" spans="1:3" s="17" customFormat="1" ht="12" customHeight="1">
      <c r="A35" s="20" t="s">
        <v>66</v>
      </c>
      <c r="B35" s="21" t="s">
        <v>67</v>
      </c>
      <c r="C35" s="70">
        <v>330</v>
      </c>
    </row>
    <row r="36" spans="1:3" s="17" customFormat="1" ht="12" customHeight="1">
      <c r="A36" s="20" t="s">
        <v>68</v>
      </c>
      <c r="B36" s="21" t="s">
        <v>69</v>
      </c>
      <c r="C36" s="70">
        <v>661</v>
      </c>
    </row>
    <row r="37" spans="1:3" s="17" customFormat="1" ht="12" customHeight="1">
      <c r="A37" s="20" t="s">
        <v>70</v>
      </c>
      <c r="B37" s="21" t="s">
        <v>71</v>
      </c>
      <c r="C37" s="70"/>
    </row>
    <row r="38" spans="1:3" s="17" customFormat="1" ht="12" customHeight="1">
      <c r="A38" s="20" t="s">
        <v>72</v>
      </c>
      <c r="B38" s="21" t="s">
        <v>73</v>
      </c>
      <c r="C38" s="70"/>
    </row>
    <row r="39" spans="1:3" s="17" customFormat="1" ht="12" customHeight="1">
      <c r="A39" s="20" t="s">
        <v>74</v>
      </c>
      <c r="B39" s="21" t="s">
        <v>75</v>
      </c>
      <c r="C39" s="70"/>
    </row>
    <row r="40" spans="1:3" s="17" customFormat="1" ht="12" customHeight="1">
      <c r="A40" s="20" t="s">
        <v>76</v>
      </c>
      <c r="B40" s="21" t="s">
        <v>77</v>
      </c>
      <c r="C40" s="70"/>
    </row>
    <row r="41" spans="1:3" s="17" customFormat="1" ht="12" customHeight="1">
      <c r="A41" s="20" t="s">
        <v>78</v>
      </c>
      <c r="B41" s="21" t="s">
        <v>79</v>
      </c>
      <c r="C41" s="70"/>
    </row>
    <row r="42" spans="1:3" s="17" customFormat="1" ht="12" customHeight="1">
      <c r="A42" s="20" t="s">
        <v>80</v>
      </c>
      <c r="B42" s="21" t="s">
        <v>81</v>
      </c>
      <c r="C42" s="70"/>
    </row>
    <row r="43" spans="1:3" s="17" customFormat="1" ht="12" customHeight="1">
      <c r="A43" s="22" t="s">
        <v>82</v>
      </c>
      <c r="B43" s="23" t="s">
        <v>83</v>
      </c>
      <c r="C43" s="71"/>
    </row>
    <row r="44" spans="1:3" s="17" customFormat="1" ht="12" customHeight="1">
      <c r="A44" s="14" t="s">
        <v>84</v>
      </c>
      <c r="B44" s="15" t="s">
        <v>85</v>
      </c>
      <c r="C44" s="16">
        <f>SUM(C45:C49)</f>
        <v>0</v>
      </c>
    </row>
    <row r="45" spans="1:3" s="17" customFormat="1" ht="12" customHeight="1">
      <c r="A45" s="18" t="s">
        <v>86</v>
      </c>
      <c r="B45" s="19" t="s">
        <v>87</v>
      </c>
      <c r="C45" s="69"/>
    </row>
    <row r="46" spans="1:3" s="17" customFormat="1" ht="12" customHeight="1">
      <c r="A46" s="20" t="s">
        <v>88</v>
      </c>
      <c r="B46" s="21" t="s">
        <v>89</v>
      </c>
      <c r="C46" s="70"/>
    </row>
    <row r="47" spans="1:3" s="17" customFormat="1" ht="12" customHeight="1">
      <c r="A47" s="20" t="s">
        <v>90</v>
      </c>
      <c r="B47" s="21" t="s">
        <v>91</v>
      </c>
      <c r="C47" s="70"/>
    </row>
    <row r="48" spans="1:3" s="17" customFormat="1" ht="12" customHeight="1">
      <c r="A48" s="20" t="s">
        <v>92</v>
      </c>
      <c r="B48" s="21" t="s">
        <v>93</v>
      </c>
      <c r="C48" s="70"/>
    </row>
    <row r="49" spans="1:3" s="17" customFormat="1" ht="12" customHeight="1">
      <c r="A49" s="22" t="s">
        <v>94</v>
      </c>
      <c r="B49" s="23" t="s">
        <v>95</v>
      </c>
      <c r="C49" s="71"/>
    </row>
    <row r="50" spans="1:3" s="17" customFormat="1" ht="12" customHeight="1">
      <c r="A50" s="14" t="s">
        <v>96</v>
      </c>
      <c r="B50" s="15" t="s">
        <v>97</v>
      </c>
      <c r="C50" s="16">
        <f>SUM(C51:C53)</f>
        <v>0</v>
      </c>
    </row>
    <row r="51" spans="1:3" s="17" customFormat="1" ht="12" customHeight="1">
      <c r="A51" s="18" t="s">
        <v>98</v>
      </c>
      <c r="B51" s="19" t="s">
        <v>99</v>
      </c>
      <c r="C51" s="69"/>
    </row>
    <row r="52" spans="1:3" s="17" customFormat="1" ht="12" customHeight="1">
      <c r="A52" s="20" t="s">
        <v>100</v>
      </c>
      <c r="B52" s="21" t="s">
        <v>247</v>
      </c>
      <c r="C52" s="70"/>
    </row>
    <row r="53" spans="1:3" s="17" customFormat="1" ht="12" customHeight="1">
      <c r="A53" s="20" t="s">
        <v>102</v>
      </c>
      <c r="B53" s="21" t="s">
        <v>103</v>
      </c>
      <c r="C53" s="70"/>
    </row>
    <row r="54" spans="1:3" s="17" customFormat="1" ht="12" customHeight="1">
      <c r="A54" s="22" t="s">
        <v>104</v>
      </c>
      <c r="B54" s="23" t="s">
        <v>105</v>
      </c>
      <c r="C54" s="71"/>
    </row>
    <row r="55" spans="1:3" s="17" customFormat="1" ht="12" customHeight="1">
      <c r="A55" s="14" t="s">
        <v>106</v>
      </c>
      <c r="B55" s="24" t="s">
        <v>107</v>
      </c>
      <c r="C55" s="16">
        <f>SUM(C56:C58)</f>
        <v>0</v>
      </c>
    </row>
    <row r="56" spans="1:3" s="17" customFormat="1" ht="12" customHeight="1">
      <c r="A56" s="18" t="s">
        <v>108</v>
      </c>
      <c r="B56" s="19" t="s">
        <v>109</v>
      </c>
      <c r="C56" s="70"/>
    </row>
    <row r="57" spans="1:3" s="17" customFormat="1" ht="12" customHeight="1">
      <c r="A57" s="20" t="s">
        <v>110</v>
      </c>
      <c r="B57" s="21" t="s">
        <v>111</v>
      </c>
      <c r="C57" s="70"/>
    </row>
    <row r="58" spans="1:3" s="17" customFormat="1" ht="12" customHeight="1">
      <c r="A58" s="20" t="s">
        <v>112</v>
      </c>
      <c r="B58" s="21" t="s">
        <v>113</v>
      </c>
      <c r="C58" s="70"/>
    </row>
    <row r="59" spans="1:3" s="17" customFormat="1" ht="12" customHeight="1">
      <c r="A59" s="22" t="s">
        <v>114</v>
      </c>
      <c r="B59" s="23" t="s">
        <v>115</v>
      </c>
      <c r="C59" s="70"/>
    </row>
    <row r="60" spans="1:3" s="17" customFormat="1" ht="12" customHeight="1">
      <c r="A60" s="14" t="s">
        <v>116</v>
      </c>
      <c r="B60" s="15" t="s">
        <v>117</v>
      </c>
      <c r="C60" s="16">
        <f>+C5+C12+C19+C26+C33+C44+C50+C55</f>
        <v>991</v>
      </c>
    </row>
    <row r="61" spans="1:3" s="17" customFormat="1" ht="12" customHeight="1">
      <c r="A61" s="25" t="s">
        <v>118</v>
      </c>
      <c r="B61" s="24" t="s">
        <v>119</v>
      </c>
      <c r="C61" s="16">
        <f>SUM(C62:C64)</f>
        <v>0</v>
      </c>
    </row>
    <row r="62" spans="1:3" s="17" customFormat="1" ht="12" customHeight="1">
      <c r="A62" s="18" t="s">
        <v>120</v>
      </c>
      <c r="B62" s="19" t="s">
        <v>121</v>
      </c>
      <c r="C62" s="70"/>
    </row>
    <row r="63" spans="1:3" s="17" customFormat="1" ht="12" customHeight="1">
      <c r="A63" s="20" t="s">
        <v>122</v>
      </c>
      <c r="B63" s="21" t="s">
        <v>123</v>
      </c>
      <c r="C63" s="70"/>
    </row>
    <row r="64" spans="1:3" s="17" customFormat="1" ht="12" customHeight="1">
      <c r="A64" s="22" t="s">
        <v>124</v>
      </c>
      <c r="B64" s="26" t="s">
        <v>125</v>
      </c>
      <c r="C64" s="70"/>
    </row>
    <row r="65" spans="1:3" s="17" customFormat="1" ht="12" customHeight="1">
      <c r="A65" s="25" t="s">
        <v>126</v>
      </c>
      <c r="B65" s="24" t="s">
        <v>127</v>
      </c>
      <c r="C65" s="16">
        <f>SUM(C66:C69)</f>
        <v>0</v>
      </c>
    </row>
    <row r="66" spans="1:3" s="17" customFormat="1" ht="12" customHeight="1">
      <c r="A66" s="18" t="s">
        <v>128</v>
      </c>
      <c r="B66" s="19" t="s">
        <v>129</v>
      </c>
      <c r="C66" s="70"/>
    </row>
    <row r="67" spans="1:3" s="17" customFormat="1" ht="12" customHeight="1">
      <c r="A67" s="20" t="s">
        <v>130</v>
      </c>
      <c r="B67" s="21" t="s">
        <v>131</v>
      </c>
      <c r="C67" s="70"/>
    </row>
    <row r="68" spans="1:3" s="17" customFormat="1" ht="12" customHeight="1">
      <c r="A68" s="20" t="s">
        <v>132</v>
      </c>
      <c r="B68" s="21" t="s">
        <v>133</v>
      </c>
      <c r="C68" s="70"/>
    </row>
    <row r="69" spans="1:3" s="17" customFormat="1" ht="12" customHeight="1">
      <c r="A69" s="22" t="s">
        <v>134</v>
      </c>
      <c r="B69" s="23" t="s">
        <v>135</v>
      </c>
      <c r="C69" s="70"/>
    </row>
    <row r="70" spans="1:3" s="17" customFormat="1" ht="12" customHeight="1">
      <c r="A70" s="25" t="s">
        <v>136</v>
      </c>
      <c r="B70" s="24" t="s">
        <v>137</v>
      </c>
      <c r="C70" s="16">
        <f>SUM(C71:C72)</f>
        <v>114</v>
      </c>
    </row>
    <row r="71" spans="1:3" s="17" customFormat="1" ht="12" customHeight="1">
      <c r="A71" s="18" t="s">
        <v>138</v>
      </c>
      <c r="B71" s="19" t="s">
        <v>139</v>
      </c>
      <c r="C71" s="70">
        <v>114</v>
      </c>
    </row>
    <row r="72" spans="1:3" s="17" customFormat="1" ht="12" customHeight="1">
      <c r="A72" s="22" t="s">
        <v>140</v>
      </c>
      <c r="B72" s="23" t="s">
        <v>141</v>
      </c>
      <c r="C72" s="70"/>
    </row>
    <row r="73" spans="1:3" s="17" customFormat="1" ht="12" customHeight="1">
      <c r="A73" s="25" t="s">
        <v>142</v>
      </c>
      <c r="B73" s="24" t="s">
        <v>143</v>
      </c>
      <c r="C73" s="16">
        <f>SUM(C74:C76)</f>
        <v>0</v>
      </c>
    </row>
    <row r="74" spans="1:3" s="17" customFormat="1" ht="12" customHeight="1">
      <c r="A74" s="18" t="s">
        <v>144</v>
      </c>
      <c r="B74" s="19" t="s">
        <v>145</v>
      </c>
      <c r="C74" s="70"/>
    </row>
    <row r="75" spans="1:3" s="17" customFormat="1" ht="12" customHeight="1">
      <c r="A75" s="20" t="s">
        <v>146</v>
      </c>
      <c r="B75" s="21" t="s">
        <v>147</v>
      </c>
      <c r="C75" s="70"/>
    </row>
    <row r="76" spans="1:3" s="17" customFormat="1" ht="12" customHeight="1">
      <c r="A76" s="22" t="s">
        <v>148</v>
      </c>
      <c r="B76" s="23" t="s">
        <v>149</v>
      </c>
      <c r="C76" s="70"/>
    </row>
    <row r="77" spans="1:3" s="17" customFormat="1" ht="12" customHeight="1">
      <c r="A77" s="25" t="s">
        <v>150</v>
      </c>
      <c r="B77" s="24" t="s">
        <v>151</v>
      </c>
      <c r="C77" s="16">
        <f>SUM(C78:C81)</f>
        <v>0</v>
      </c>
    </row>
    <row r="78" spans="1:3" s="17" customFormat="1" ht="12" customHeight="1">
      <c r="A78" s="27" t="s">
        <v>152</v>
      </c>
      <c r="B78" s="19" t="s">
        <v>153</v>
      </c>
      <c r="C78" s="70"/>
    </row>
    <row r="79" spans="1:3" s="17" customFormat="1" ht="12" customHeight="1">
      <c r="A79" s="28" t="s">
        <v>154</v>
      </c>
      <c r="B79" s="21" t="s">
        <v>155</v>
      </c>
      <c r="C79" s="70"/>
    </row>
    <row r="80" spans="1:3" s="17" customFormat="1" ht="12" customHeight="1">
      <c r="A80" s="28" t="s">
        <v>156</v>
      </c>
      <c r="B80" s="21" t="s">
        <v>157</v>
      </c>
      <c r="C80" s="70"/>
    </row>
    <row r="81" spans="1:3" s="17" customFormat="1" ht="12" customHeight="1">
      <c r="A81" s="29" t="s">
        <v>158</v>
      </c>
      <c r="B81" s="23" t="s">
        <v>159</v>
      </c>
      <c r="C81" s="70"/>
    </row>
    <row r="82" spans="1:3" s="17" customFormat="1" ht="13.5" customHeight="1">
      <c r="A82" s="25" t="s">
        <v>160</v>
      </c>
      <c r="B82" s="24" t="s">
        <v>161</v>
      </c>
      <c r="C82" s="73"/>
    </row>
    <row r="83" spans="1:3" s="17" customFormat="1" ht="15.75" customHeight="1">
      <c r="A83" s="25" t="s">
        <v>162</v>
      </c>
      <c r="B83" s="30" t="s">
        <v>163</v>
      </c>
      <c r="C83" s="16">
        <f>+C61+C65+C70+C73+C77+C82</f>
        <v>114</v>
      </c>
    </row>
    <row r="84" spans="1:3" s="17" customFormat="1" ht="16.5" customHeight="1">
      <c r="A84" s="31" t="s">
        <v>164</v>
      </c>
      <c r="B84" s="32" t="s">
        <v>165</v>
      </c>
      <c r="C84" s="16">
        <f>+C60+C83</f>
        <v>1105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248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120588</v>
      </c>
    </row>
    <row r="91" spans="1:3" ht="12" customHeight="1">
      <c r="A91" s="45" t="s">
        <v>8</v>
      </c>
      <c r="B91" s="46" t="s">
        <v>170</v>
      </c>
      <c r="C91" s="74">
        <v>78376</v>
      </c>
    </row>
    <row r="92" spans="1:3" ht="12" customHeight="1">
      <c r="A92" s="20" t="s">
        <v>10</v>
      </c>
      <c r="B92" s="47" t="s">
        <v>171</v>
      </c>
      <c r="C92" s="70">
        <v>21562</v>
      </c>
    </row>
    <row r="93" spans="1:3" ht="12" customHeight="1">
      <c r="A93" s="20" t="s">
        <v>12</v>
      </c>
      <c r="B93" s="47" t="s">
        <v>172</v>
      </c>
      <c r="C93" s="71">
        <v>17807</v>
      </c>
    </row>
    <row r="94" spans="1:3" ht="12" customHeight="1">
      <c r="A94" s="20" t="s">
        <v>14</v>
      </c>
      <c r="B94" s="48" t="s">
        <v>173</v>
      </c>
      <c r="C94" s="71">
        <v>2843</v>
      </c>
    </row>
    <row r="95" spans="1:3" ht="12" customHeight="1">
      <c r="A95" s="20" t="s">
        <v>174</v>
      </c>
      <c r="B95" s="49" t="s">
        <v>175</v>
      </c>
      <c r="C95" s="71"/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/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/>
    </row>
    <row r="106" spans="1:3" ht="12" customHeight="1">
      <c r="A106" s="14" t="s">
        <v>20</v>
      </c>
      <c r="B106" s="56" t="s">
        <v>195</v>
      </c>
      <c r="C106" s="16">
        <f>+C107+C109+C111</f>
        <v>1639</v>
      </c>
    </row>
    <row r="107" spans="1:3" ht="12" customHeight="1">
      <c r="A107" s="18" t="s">
        <v>22</v>
      </c>
      <c r="B107" s="47" t="s">
        <v>196</v>
      </c>
      <c r="C107" s="69">
        <v>1639</v>
      </c>
    </row>
    <row r="108" spans="1:3" ht="12" customHeight="1">
      <c r="A108" s="18" t="s">
        <v>24</v>
      </c>
      <c r="B108" s="57" t="s">
        <v>197</v>
      </c>
      <c r="C108" s="69"/>
    </row>
    <row r="109" spans="1:3" ht="12" customHeight="1">
      <c r="A109" s="18" t="s">
        <v>26</v>
      </c>
      <c r="B109" s="57" t="s">
        <v>198</v>
      </c>
      <c r="C109" s="70"/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/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/>
    </row>
    <row r="120" spans="1:3" ht="12" customHeight="1">
      <c r="A120" s="14" t="s">
        <v>34</v>
      </c>
      <c r="B120" s="15" t="s">
        <v>214</v>
      </c>
      <c r="C120" s="16">
        <f>+C121+C122</f>
        <v>0</v>
      </c>
    </row>
    <row r="121" spans="1:3" ht="12" customHeight="1">
      <c r="A121" s="18" t="s">
        <v>36</v>
      </c>
      <c r="B121" s="61" t="s">
        <v>215</v>
      </c>
      <c r="C121" s="69"/>
    </row>
    <row r="122" spans="1:3" ht="12" customHeight="1">
      <c r="A122" s="22" t="s">
        <v>38</v>
      </c>
      <c r="B122" s="57" t="s">
        <v>216</v>
      </c>
      <c r="C122" s="71"/>
    </row>
    <row r="123" spans="1:3" ht="12" customHeight="1">
      <c r="A123" s="14" t="s">
        <v>217</v>
      </c>
      <c r="B123" s="15" t="s">
        <v>218</v>
      </c>
      <c r="C123" s="16">
        <f>+C90+C106+C120</f>
        <v>122227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/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122227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-121236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114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2902777777777779" bottom="0.8659722222222223" header="0.7875" footer="0.5118055555555555"/>
  <pageSetup horizontalDpi="300" verticalDpi="300" orientation="portrait" paperSize="8" scale="96"/>
  <headerFooter alignWithMargins="0">
    <oddHeader>&amp;R&amp;"Times New Roman CE,Félkövér dőlt"&amp;11 1.2. melléklet a ........./2015. (.......) önkormányzati rendelethez</oddHeader>
  </headerFooter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85">
      <selection activeCell="C94" sqref="C94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249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0</v>
      </c>
    </row>
    <row r="6" spans="1:3" s="17" customFormat="1" ht="12" customHeight="1">
      <c r="A6" s="18" t="s">
        <v>8</v>
      </c>
      <c r="B6" s="19" t="s">
        <v>9</v>
      </c>
      <c r="C6" s="69"/>
    </row>
    <row r="7" spans="1:3" s="17" customFormat="1" ht="12" customHeight="1">
      <c r="A7" s="20" t="s">
        <v>10</v>
      </c>
      <c r="B7" s="21" t="s">
        <v>11</v>
      </c>
      <c r="C7" s="70"/>
    </row>
    <row r="8" spans="1:3" s="17" customFormat="1" ht="12" customHeight="1">
      <c r="A8" s="20" t="s">
        <v>12</v>
      </c>
      <c r="B8" s="21" t="s">
        <v>13</v>
      </c>
      <c r="C8" s="70"/>
    </row>
    <row r="9" spans="1:3" s="17" customFormat="1" ht="12" customHeight="1">
      <c r="A9" s="20" t="s">
        <v>14</v>
      </c>
      <c r="B9" s="21" t="s">
        <v>15</v>
      </c>
      <c r="C9" s="70"/>
    </row>
    <row r="10" spans="1:3" s="17" customFormat="1" ht="12" customHeight="1">
      <c r="A10" s="20" t="s">
        <v>16</v>
      </c>
      <c r="B10" s="21" t="s">
        <v>17</v>
      </c>
      <c r="C10" s="70"/>
    </row>
    <row r="11" spans="1:3" s="17" customFormat="1" ht="12" customHeight="1">
      <c r="A11" s="22" t="s">
        <v>18</v>
      </c>
      <c r="B11" s="23" t="s">
        <v>19</v>
      </c>
      <c r="C11" s="70"/>
    </row>
    <row r="12" spans="1:3" s="17" customFormat="1" ht="12" customHeight="1">
      <c r="A12" s="14" t="s">
        <v>20</v>
      </c>
      <c r="B12" s="24" t="s">
        <v>21</v>
      </c>
      <c r="C12" s="16">
        <f>+C13+C14+C15+C16+C17</f>
        <v>0</v>
      </c>
    </row>
    <row r="13" spans="1:3" s="17" customFormat="1" ht="12" customHeight="1">
      <c r="A13" s="18" t="s">
        <v>22</v>
      </c>
      <c r="B13" s="19" t="s">
        <v>23</v>
      </c>
      <c r="C13" s="69"/>
    </row>
    <row r="14" spans="1:3" s="17" customFormat="1" ht="12" customHeight="1">
      <c r="A14" s="20" t="s">
        <v>24</v>
      </c>
      <c r="B14" s="21" t="s">
        <v>25</v>
      </c>
      <c r="C14" s="70"/>
    </row>
    <row r="15" spans="1:3" s="17" customFormat="1" ht="12" customHeight="1">
      <c r="A15" s="20" t="s">
        <v>26</v>
      </c>
      <c r="B15" s="21" t="s">
        <v>27</v>
      </c>
      <c r="C15" s="70"/>
    </row>
    <row r="16" spans="1:3" s="17" customFormat="1" ht="12" customHeight="1">
      <c r="A16" s="20" t="s">
        <v>28</v>
      </c>
      <c r="B16" s="21" t="s">
        <v>29</v>
      </c>
      <c r="C16" s="70"/>
    </row>
    <row r="17" spans="1:3" s="17" customFormat="1" ht="12" customHeight="1">
      <c r="A17" s="20" t="s">
        <v>30</v>
      </c>
      <c r="B17" s="21" t="s">
        <v>31</v>
      </c>
      <c r="C17" s="70"/>
    </row>
    <row r="18" spans="1:3" s="17" customFormat="1" ht="12" customHeight="1">
      <c r="A18" s="22" t="s">
        <v>32</v>
      </c>
      <c r="B18" s="23" t="s">
        <v>33</v>
      </c>
      <c r="C18" s="71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0</v>
      </c>
    </row>
    <row r="20" spans="1:3" s="17" customFormat="1" ht="12" customHeight="1">
      <c r="A20" s="18" t="s">
        <v>36</v>
      </c>
      <c r="B20" s="19" t="s">
        <v>37</v>
      </c>
      <c r="C20" s="69"/>
    </row>
    <row r="21" spans="1:3" s="17" customFormat="1" ht="12" customHeight="1">
      <c r="A21" s="20" t="s">
        <v>38</v>
      </c>
      <c r="B21" s="21" t="s">
        <v>39</v>
      </c>
      <c r="C21" s="70"/>
    </row>
    <row r="22" spans="1:3" s="17" customFormat="1" ht="12" customHeight="1">
      <c r="A22" s="20" t="s">
        <v>40</v>
      </c>
      <c r="B22" s="21" t="s">
        <v>41</v>
      </c>
      <c r="C22" s="70"/>
    </row>
    <row r="23" spans="1:3" s="17" customFormat="1" ht="12" customHeight="1">
      <c r="A23" s="20" t="s">
        <v>42</v>
      </c>
      <c r="B23" s="21" t="s">
        <v>43</v>
      </c>
      <c r="C23" s="70"/>
    </row>
    <row r="24" spans="1:3" s="17" customFormat="1" ht="12" customHeight="1">
      <c r="A24" s="20" t="s">
        <v>44</v>
      </c>
      <c r="B24" s="21" t="s">
        <v>45</v>
      </c>
      <c r="C24" s="70"/>
    </row>
    <row r="25" spans="1:3" s="17" customFormat="1" ht="12" customHeight="1">
      <c r="A25" s="22" t="s">
        <v>46</v>
      </c>
      <c r="B25" s="23" t="s">
        <v>47</v>
      </c>
      <c r="C25" s="71"/>
    </row>
    <row r="26" spans="1:3" s="17" customFormat="1" ht="12" customHeight="1">
      <c r="A26" s="14" t="s">
        <v>48</v>
      </c>
      <c r="B26" s="15" t="s">
        <v>49</v>
      </c>
      <c r="C26" s="16">
        <f>+C27+C30+C31+C32</f>
        <v>0</v>
      </c>
    </row>
    <row r="27" spans="1:3" s="17" customFormat="1" ht="12" customHeight="1">
      <c r="A27" s="18" t="s">
        <v>50</v>
      </c>
      <c r="B27" s="19" t="s">
        <v>51</v>
      </c>
      <c r="C27" s="72">
        <f>+C28+C29</f>
        <v>0</v>
      </c>
    </row>
    <row r="28" spans="1:3" s="17" customFormat="1" ht="12" customHeight="1">
      <c r="A28" s="20" t="s">
        <v>52</v>
      </c>
      <c r="B28" s="21" t="s">
        <v>53</v>
      </c>
      <c r="C28" s="70"/>
    </row>
    <row r="29" spans="1:3" s="17" customFormat="1" ht="12" customHeight="1">
      <c r="A29" s="20" t="s">
        <v>54</v>
      </c>
      <c r="B29" s="21" t="s">
        <v>55</v>
      </c>
      <c r="C29" s="70"/>
    </row>
    <row r="30" spans="1:3" s="17" customFormat="1" ht="12" customHeight="1">
      <c r="A30" s="20" t="s">
        <v>56</v>
      </c>
      <c r="B30" s="21" t="s">
        <v>57</v>
      </c>
      <c r="C30" s="70"/>
    </row>
    <row r="31" spans="1:3" s="17" customFormat="1" ht="12" customHeight="1">
      <c r="A31" s="20" t="s">
        <v>58</v>
      </c>
      <c r="B31" s="21" t="s">
        <v>59</v>
      </c>
      <c r="C31" s="70"/>
    </row>
    <row r="32" spans="1:3" s="17" customFormat="1" ht="12" customHeight="1">
      <c r="A32" s="22" t="s">
        <v>60</v>
      </c>
      <c r="B32" s="23" t="s">
        <v>61</v>
      </c>
      <c r="C32" s="71"/>
    </row>
    <row r="33" spans="1:3" s="17" customFormat="1" ht="12" customHeight="1">
      <c r="A33" s="14" t="s">
        <v>62</v>
      </c>
      <c r="B33" s="15" t="s">
        <v>63</v>
      </c>
      <c r="C33" s="16">
        <f>SUM(C34:C43)</f>
        <v>2665</v>
      </c>
    </row>
    <row r="34" spans="1:3" s="17" customFormat="1" ht="12" customHeight="1">
      <c r="A34" s="18" t="s">
        <v>64</v>
      </c>
      <c r="B34" s="19" t="s">
        <v>65</v>
      </c>
      <c r="C34" s="69"/>
    </row>
    <row r="35" spans="1:3" s="17" customFormat="1" ht="12" customHeight="1">
      <c r="A35" s="20" t="s">
        <v>66</v>
      </c>
      <c r="B35" s="21" t="s">
        <v>67</v>
      </c>
      <c r="C35" s="70"/>
    </row>
    <row r="36" spans="1:3" s="17" customFormat="1" ht="12" customHeight="1">
      <c r="A36" s="20" t="s">
        <v>68</v>
      </c>
      <c r="B36" s="21" t="s">
        <v>69</v>
      </c>
      <c r="C36" s="70"/>
    </row>
    <row r="37" spans="1:3" s="17" customFormat="1" ht="12" customHeight="1">
      <c r="A37" s="20" t="s">
        <v>70</v>
      </c>
      <c r="B37" s="21" t="s">
        <v>71</v>
      </c>
      <c r="C37" s="70"/>
    </row>
    <row r="38" spans="1:3" s="17" customFormat="1" ht="12" customHeight="1">
      <c r="A38" s="20" t="s">
        <v>72</v>
      </c>
      <c r="B38" s="21" t="s">
        <v>73</v>
      </c>
      <c r="C38" s="70">
        <v>2665</v>
      </c>
    </row>
    <row r="39" spans="1:3" s="17" customFormat="1" ht="12" customHeight="1">
      <c r="A39" s="20" t="s">
        <v>74</v>
      </c>
      <c r="B39" s="21" t="s">
        <v>75</v>
      </c>
      <c r="C39" s="70"/>
    </row>
    <row r="40" spans="1:3" s="17" customFormat="1" ht="12" customHeight="1">
      <c r="A40" s="20" t="s">
        <v>76</v>
      </c>
      <c r="B40" s="21" t="s">
        <v>77</v>
      </c>
      <c r="C40" s="70"/>
    </row>
    <row r="41" spans="1:3" s="17" customFormat="1" ht="12" customHeight="1">
      <c r="A41" s="20" t="s">
        <v>78</v>
      </c>
      <c r="B41" s="21" t="s">
        <v>79</v>
      </c>
      <c r="C41" s="70"/>
    </row>
    <row r="42" spans="1:3" s="17" customFormat="1" ht="12" customHeight="1">
      <c r="A42" s="20" t="s">
        <v>80</v>
      </c>
      <c r="B42" s="21" t="s">
        <v>81</v>
      </c>
      <c r="C42" s="70"/>
    </row>
    <row r="43" spans="1:3" s="17" customFormat="1" ht="12" customHeight="1">
      <c r="A43" s="22" t="s">
        <v>82</v>
      </c>
      <c r="B43" s="23" t="s">
        <v>83</v>
      </c>
      <c r="C43" s="71"/>
    </row>
    <row r="44" spans="1:3" s="17" customFormat="1" ht="12" customHeight="1">
      <c r="A44" s="14" t="s">
        <v>84</v>
      </c>
      <c r="B44" s="15" t="s">
        <v>85</v>
      </c>
      <c r="C44" s="16">
        <f>SUM(C45:C49)</f>
        <v>0</v>
      </c>
    </row>
    <row r="45" spans="1:3" s="17" customFormat="1" ht="12" customHeight="1">
      <c r="A45" s="18" t="s">
        <v>86</v>
      </c>
      <c r="B45" s="19" t="s">
        <v>87</v>
      </c>
      <c r="C45" s="69"/>
    </row>
    <row r="46" spans="1:3" s="17" customFormat="1" ht="12" customHeight="1">
      <c r="A46" s="20" t="s">
        <v>88</v>
      </c>
      <c r="B46" s="21" t="s">
        <v>89</v>
      </c>
      <c r="C46" s="70"/>
    </row>
    <row r="47" spans="1:3" s="17" customFormat="1" ht="12" customHeight="1">
      <c r="A47" s="20" t="s">
        <v>90</v>
      </c>
      <c r="B47" s="21" t="s">
        <v>91</v>
      </c>
      <c r="C47" s="70"/>
    </row>
    <row r="48" spans="1:3" s="17" customFormat="1" ht="12" customHeight="1">
      <c r="A48" s="20" t="s">
        <v>92</v>
      </c>
      <c r="B48" s="21" t="s">
        <v>93</v>
      </c>
      <c r="C48" s="70"/>
    </row>
    <row r="49" spans="1:3" s="17" customFormat="1" ht="12" customHeight="1">
      <c r="A49" s="22" t="s">
        <v>94</v>
      </c>
      <c r="B49" s="23" t="s">
        <v>95</v>
      </c>
      <c r="C49" s="71"/>
    </row>
    <row r="50" spans="1:3" s="17" customFormat="1" ht="12" customHeight="1">
      <c r="A50" s="14" t="s">
        <v>96</v>
      </c>
      <c r="B50" s="15" t="s">
        <v>97</v>
      </c>
      <c r="C50" s="16">
        <f>SUM(C51:C53)</f>
        <v>0</v>
      </c>
    </row>
    <row r="51" spans="1:3" s="17" customFormat="1" ht="12" customHeight="1">
      <c r="A51" s="18" t="s">
        <v>98</v>
      </c>
      <c r="B51" s="19" t="s">
        <v>99</v>
      </c>
      <c r="C51" s="69"/>
    </row>
    <row r="52" spans="1:3" s="17" customFormat="1" ht="12" customHeight="1">
      <c r="A52" s="20" t="s">
        <v>100</v>
      </c>
      <c r="B52" s="21" t="s">
        <v>101</v>
      </c>
      <c r="C52" s="70"/>
    </row>
    <row r="53" spans="1:3" s="17" customFormat="1" ht="12" customHeight="1">
      <c r="A53" s="20" t="s">
        <v>102</v>
      </c>
      <c r="B53" s="21" t="s">
        <v>103</v>
      </c>
      <c r="C53" s="70"/>
    </row>
    <row r="54" spans="1:3" s="17" customFormat="1" ht="12" customHeight="1">
      <c r="A54" s="22" t="s">
        <v>104</v>
      </c>
      <c r="B54" s="23" t="s">
        <v>105</v>
      </c>
      <c r="C54" s="71"/>
    </row>
    <row r="55" spans="1:3" s="17" customFormat="1" ht="12" customHeight="1">
      <c r="A55" s="14" t="s">
        <v>106</v>
      </c>
      <c r="B55" s="24" t="s">
        <v>107</v>
      </c>
      <c r="C55" s="16">
        <f>SUM(C56:C58)</f>
        <v>0</v>
      </c>
    </row>
    <row r="56" spans="1:3" s="17" customFormat="1" ht="12" customHeight="1">
      <c r="A56" s="18" t="s">
        <v>108</v>
      </c>
      <c r="B56" s="19" t="s">
        <v>109</v>
      </c>
      <c r="C56" s="70"/>
    </row>
    <row r="57" spans="1:3" s="17" customFormat="1" ht="12" customHeight="1">
      <c r="A57" s="20" t="s">
        <v>110</v>
      </c>
      <c r="B57" s="21" t="s">
        <v>111</v>
      </c>
      <c r="C57" s="70"/>
    </row>
    <row r="58" spans="1:3" s="17" customFormat="1" ht="12" customHeight="1">
      <c r="A58" s="20" t="s">
        <v>112</v>
      </c>
      <c r="B58" s="21" t="s">
        <v>113</v>
      </c>
      <c r="C58" s="70"/>
    </row>
    <row r="59" spans="1:3" s="17" customFormat="1" ht="12" customHeight="1">
      <c r="A59" s="22" t="s">
        <v>114</v>
      </c>
      <c r="B59" s="23" t="s">
        <v>115</v>
      </c>
      <c r="C59" s="70"/>
    </row>
    <row r="60" spans="1:3" s="17" customFormat="1" ht="12" customHeight="1">
      <c r="A60" s="14" t="s">
        <v>116</v>
      </c>
      <c r="B60" s="15" t="s">
        <v>117</v>
      </c>
      <c r="C60" s="16">
        <f>+C5+C12+C19+C26+C33+C44+C50+C55</f>
        <v>2665</v>
      </c>
    </row>
    <row r="61" spans="1:3" s="17" customFormat="1" ht="12" customHeight="1">
      <c r="A61" s="25" t="s">
        <v>118</v>
      </c>
      <c r="B61" s="24" t="s">
        <v>119</v>
      </c>
      <c r="C61" s="16">
        <f>SUM(C62:C64)</f>
        <v>0</v>
      </c>
    </row>
    <row r="62" spans="1:3" s="17" customFormat="1" ht="12" customHeight="1">
      <c r="A62" s="18" t="s">
        <v>120</v>
      </c>
      <c r="B62" s="19" t="s">
        <v>121</v>
      </c>
      <c r="C62" s="70"/>
    </row>
    <row r="63" spans="1:3" s="17" customFormat="1" ht="12" customHeight="1">
      <c r="A63" s="20" t="s">
        <v>122</v>
      </c>
      <c r="B63" s="21" t="s">
        <v>123</v>
      </c>
      <c r="C63" s="70"/>
    </row>
    <row r="64" spans="1:3" s="17" customFormat="1" ht="12" customHeight="1">
      <c r="A64" s="22" t="s">
        <v>124</v>
      </c>
      <c r="B64" s="26" t="s">
        <v>125</v>
      </c>
      <c r="C64" s="70"/>
    </row>
    <row r="65" spans="1:3" s="17" customFormat="1" ht="12" customHeight="1">
      <c r="A65" s="25" t="s">
        <v>126</v>
      </c>
      <c r="B65" s="24" t="s">
        <v>127</v>
      </c>
      <c r="C65" s="16">
        <f>SUM(C66:C69)</f>
        <v>0</v>
      </c>
    </row>
    <row r="66" spans="1:3" s="17" customFormat="1" ht="12" customHeight="1">
      <c r="A66" s="18" t="s">
        <v>128</v>
      </c>
      <c r="B66" s="19" t="s">
        <v>129</v>
      </c>
      <c r="C66" s="70"/>
    </row>
    <row r="67" spans="1:3" s="17" customFormat="1" ht="12" customHeight="1">
      <c r="A67" s="20" t="s">
        <v>130</v>
      </c>
      <c r="B67" s="21" t="s">
        <v>131</v>
      </c>
      <c r="C67" s="70"/>
    </row>
    <row r="68" spans="1:3" s="17" customFormat="1" ht="12" customHeight="1">
      <c r="A68" s="20" t="s">
        <v>132</v>
      </c>
      <c r="B68" s="21" t="s">
        <v>133</v>
      </c>
      <c r="C68" s="70"/>
    </row>
    <row r="69" spans="1:3" s="17" customFormat="1" ht="12" customHeight="1">
      <c r="A69" s="22" t="s">
        <v>134</v>
      </c>
      <c r="B69" s="23" t="s">
        <v>135</v>
      </c>
      <c r="C69" s="70"/>
    </row>
    <row r="70" spans="1:3" s="17" customFormat="1" ht="12" customHeight="1">
      <c r="A70" s="25" t="s">
        <v>136</v>
      </c>
      <c r="B70" s="24" t="s">
        <v>137</v>
      </c>
      <c r="C70" s="16">
        <f>SUM(C71:C72)</f>
        <v>5</v>
      </c>
    </row>
    <row r="71" spans="1:3" s="17" customFormat="1" ht="12" customHeight="1">
      <c r="A71" s="18" t="s">
        <v>138</v>
      </c>
      <c r="B71" s="19" t="s">
        <v>139</v>
      </c>
      <c r="C71" s="70">
        <v>5</v>
      </c>
    </row>
    <row r="72" spans="1:3" s="17" customFormat="1" ht="12" customHeight="1">
      <c r="A72" s="22" t="s">
        <v>140</v>
      </c>
      <c r="B72" s="23" t="s">
        <v>141</v>
      </c>
      <c r="C72" s="70"/>
    </row>
    <row r="73" spans="1:3" s="17" customFormat="1" ht="12" customHeight="1">
      <c r="A73" s="25" t="s">
        <v>142</v>
      </c>
      <c r="B73" s="24" t="s">
        <v>143</v>
      </c>
      <c r="C73" s="16">
        <f>SUM(C74:C76)</f>
        <v>0</v>
      </c>
    </row>
    <row r="74" spans="1:3" s="17" customFormat="1" ht="12" customHeight="1">
      <c r="A74" s="18" t="s">
        <v>144</v>
      </c>
      <c r="B74" s="19" t="s">
        <v>145</v>
      </c>
      <c r="C74" s="70"/>
    </row>
    <row r="75" spans="1:3" s="17" customFormat="1" ht="12" customHeight="1">
      <c r="A75" s="20" t="s">
        <v>146</v>
      </c>
      <c r="B75" s="21" t="s">
        <v>147</v>
      </c>
      <c r="C75" s="70"/>
    </row>
    <row r="76" spans="1:3" s="17" customFormat="1" ht="12" customHeight="1">
      <c r="A76" s="22" t="s">
        <v>148</v>
      </c>
      <c r="B76" s="23" t="s">
        <v>149</v>
      </c>
      <c r="C76" s="70"/>
    </row>
    <row r="77" spans="1:3" s="17" customFormat="1" ht="12" customHeight="1">
      <c r="A77" s="25" t="s">
        <v>150</v>
      </c>
      <c r="B77" s="24" t="s">
        <v>151</v>
      </c>
      <c r="C77" s="16">
        <f>SUM(C78:C81)</f>
        <v>0</v>
      </c>
    </row>
    <row r="78" spans="1:3" s="17" customFormat="1" ht="12" customHeight="1">
      <c r="A78" s="27" t="s">
        <v>152</v>
      </c>
      <c r="B78" s="19" t="s">
        <v>153</v>
      </c>
      <c r="C78" s="70"/>
    </row>
    <row r="79" spans="1:3" s="17" customFormat="1" ht="12" customHeight="1">
      <c r="A79" s="28" t="s">
        <v>154</v>
      </c>
      <c r="B79" s="21" t="s">
        <v>155</v>
      </c>
      <c r="C79" s="70"/>
    </row>
    <row r="80" spans="1:3" s="17" customFormat="1" ht="12" customHeight="1">
      <c r="A80" s="28" t="s">
        <v>156</v>
      </c>
      <c r="B80" s="21" t="s">
        <v>157</v>
      </c>
      <c r="C80" s="70"/>
    </row>
    <row r="81" spans="1:3" s="17" customFormat="1" ht="12" customHeight="1">
      <c r="A81" s="29" t="s">
        <v>158</v>
      </c>
      <c r="B81" s="23" t="s">
        <v>159</v>
      </c>
      <c r="C81" s="70"/>
    </row>
    <row r="82" spans="1:3" s="17" customFormat="1" ht="13.5" customHeight="1">
      <c r="A82" s="25" t="s">
        <v>160</v>
      </c>
      <c r="B82" s="24" t="s">
        <v>161</v>
      </c>
      <c r="C82" s="73"/>
    </row>
    <row r="83" spans="1:3" s="17" customFormat="1" ht="15.75" customHeight="1">
      <c r="A83" s="25" t="s">
        <v>162</v>
      </c>
      <c r="B83" s="30" t="s">
        <v>163</v>
      </c>
      <c r="C83" s="16">
        <f>+C61+C65+C70+C73+C77+C82</f>
        <v>5</v>
      </c>
    </row>
    <row r="84" spans="1:3" s="17" customFormat="1" ht="16.5" customHeight="1">
      <c r="A84" s="31" t="s">
        <v>164</v>
      </c>
      <c r="B84" s="32" t="s">
        <v>165</v>
      </c>
      <c r="C84" s="16">
        <f>+C60+C83</f>
        <v>2670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250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34521</v>
      </c>
    </row>
    <row r="91" spans="1:3" ht="12" customHeight="1">
      <c r="A91" s="45" t="s">
        <v>8</v>
      </c>
      <c r="B91" s="46" t="s">
        <v>170</v>
      </c>
      <c r="C91" s="74">
        <v>21809</v>
      </c>
    </row>
    <row r="92" spans="1:3" ht="12" customHeight="1">
      <c r="A92" s="20" t="s">
        <v>10</v>
      </c>
      <c r="B92" s="47" t="s">
        <v>171</v>
      </c>
      <c r="C92" s="70">
        <v>6097</v>
      </c>
    </row>
    <row r="93" spans="1:3" ht="12" customHeight="1">
      <c r="A93" s="20" t="s">
        <v>12</v>
      </c>
      <c r="B93" s="47" t="s">
        <v>172</v>
      </c>
      <c r="C93" s="71">
        <v>6615</v>
      </c>
    </row>
    <row r="94" spans="1:3" ht="12" customHeight="1">
      <c r="A94" s="20" t="s">
        <v>14</v>
      </c>
      <c r="B94" s="48" t="s">
        <v>173</v>
      </c>
      <c r="C94" s="71"/>
    </row>
    <row r="95" spans="1:3" ht="12" customHeight="1">
      <c r="A95" s="20" t="s">
        <v>174</v>
      </c>
      <c r="B95" s="49" t="s">
        <v>175</v>
      </c>
      <c r="C95" s="71"/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/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/>
    </row>
    <row r="106" spans="1:3" ht="12" customHeight="1">
      <c r="A106" s="14" t="s">
        <v>20</v>
      </c>
      <c r="B106" s="56" t="s">
        <v>195</v>
      </c>
      <c r="C106" s="16">
        <f>+C107+C109+C111</f>
        <v>4952</v>
      </c>
    </row>
    <row r="107" spans="1:3" ht="12" customHeight="1">
      <c r="A107" s="18" t="s">
        <v>22</v>
      </c>
      <c r="B107" s="47" t="s">
        <v>196</v>
      </c>
      <c r="C107" s="69">
        <v>317</v>
      </c>
    </row>
    <row r="108" spans="1:3" ht="12" customHeight="1">
      <c r="A108" s="18" t="s">
        <v>24</v>
      </c>
      <c r="B108" s="57" t="s">
        <v>197</v>
      </c>
      <c r="C108" s="69"/>
    </row>
    <row r="109" spans="1:3" ht="12" customHeight="1">
      <c r="A109" s="18" t="s">
        <v>26</v>
      </c>
      <c r="B109" s="57" t="s">
        <v>198</v>
      </c>
      <c r="C109" s="70">
        <v>4635</v>
      </c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/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/>
    </row>
    <row r="120" spans="1:3" ht="12" customHeight="1">
      <c r="A120" s="14" t="s">
        <v>34</v>
      </c>
      <c r="B120" s="15" t="s">
        <v>214</v>
      </c>
      <c r="C120" s="16">
        <f>+C121+C122</f>
        <v>0</v>
      </c>
    </row>
    <row r="121" spans="1:3" ht="12" customHeight="1">
      <c r="A121" s="18" t="s">
        <v>36</v>
      </c>
      <c r="B121" s="61" t="s">
        <v>215</v>
      </c>
      <c r="C121" s="69"/>
    </row>
    <row r="122" spans="1:3" ht="12" customHeight="1">
      <c r="A122" s="22" t="s">
        <v>38</v>
      </c>
      <c r="B122" s="57" t="s">
        <v>216</v>
      </c>
      <c r="C122" s="71"/>
    </row>
    <row r="123" spans="1:3" ht="12" customHeight="1">
      <c r="A123" s="14" t="s">
        <v>217</v>
      </c>
      <c r="B123" s="15" t="s">
        <v>218</v>
      </c>
      <c r="C123" s="16">
        <f>+C90+C106+C120</f>
        <v>39473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/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39473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-36808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5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2902777777777779" bottom="0.8659722222222223" header="0.7875" footer="0.5118055555555555"/>
  <pageSetup horizontalDpi="300" verticalDpi="300" orientation="portrait" paperSize="8" scale="96"/>
  <headerFooter alignWithMargins="0">
    <oddHeader>&amp;R&amp;"Times New Roman CE,Félkövér dőlt"&amp;11 1.3. melléklet a ........./2015. (.......) önkormányzati rendelethez</oddHeader>
  </headerFooter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76">
      <selection activeCell="C94" sqref="C94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251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0</v>
      </c>
    </row>
    <row r="6" spans="1:3" s="17" customFormat="1" ht="12" customHeight="1">
      <c r="A6" s="18" t="s">
        <v>8</v>
      </c>
      <c r="B6" s="19" t="s">
        <v>9</v>
      </c>
      <c r="C6" s="69"/>
    </row>
    <row r="7" spans="1:3" s="17" customFormat="1" ht="12" customHeight="1">
      <c r="A7" s="20" t="s">
        <v>10</v>
      </c>
      <c r="B7" s="21" t="s">
        <v>11</v>
      </c>
      <c r="C7" s="70"/>
    </row>
    <row r="8" spans="1:3" s="17" customFormat="1" ht="12" customHeight="1">
      <c r="A8" s="20" t="s">
        <v>12</v>
      </c>
      <c r="B8" s="21" t="s">
        <v>13</v>
      </c>
      <c r="C8" s="70"/>
    </row>
    <row r="9" spans="1:3" s="17" customFormat="1" ht="12" customHeight="1">
      <c r="A9" s="20" t="s">
        <v>14</v>
      </c>
      <c r="B9" s="21" t="s">
        <v>15</v>
      </c>
      <c r="C9" s="70"/>
    </row>
    <row r="10" spans="1:3" s="17" customFormat="1" ht="12" customHeight="1">
      <c r="A10" s="20" t="s">
        <v>16</v>
      </c>
      <c r="B10" s="21" t="s">
        <v>17</v>
      </c>
      <c r="C10" s="70"/>
    </row>
    <row r="11" spans="1:3" s="17" customFormat="1" ht="12" customHeight="1">
      <c r="A11" s="22" t="s">
        <v>18</v>
      </c>
      <c r="B11" s="23" t="s">
        <v>19</v>
      </c>
      <c r="C11" s="70"/>
    </row>
    <row r="12" spans="1:3" s="17" customFormat="1" ht="12" customHeight="1">
      <c r="A12" s="14" t="s">
        <v>20</v>
      </c>
      <c r="B12" s="24" t="s">
        <v>21</v>
      </c>
      <c r="C12" s="16">
        <f>+C13+C14+C15+C16+C17</f>
        <v>0</v>
      </c>
    </row>
    <row r="13" spans="1:3" s="17" customFormat="1" ht="12" customHeight="1">
      <c r="A13" s="18" t="s">
        <v>22</v>
      </c>
      <c r="B13" s="19" t="s">
        <v>23</v>
      </c>
      <c r="C13" s="69"/>
    </row>
    <row r="14" spans="1:3" s="17" customFormat="1" ht="12" customHeight="1">
      <c r="A14" s="20" t="s">
        <v>24</v>
      </c>
      <c r="B14" s="21" t="s">
        <v>25</v>
      </c>
      <c r="C14" s="70"/>
    </row>
    <row r="15" spans="1:3" s="17" customFormat="1" ht="12" customHeight="1">
      <c r="A15" s="20" t="s">
        <v>26</v>
      </c>
      <c r="B15" s="21" t="s">
        <v>27</v>
      </c>
      <c r="C15" s="70"/>
    </row>
    <row r="16" spans="1:3" s="17" customFormat="1" ht="12" customHeight="1">
      <c r="A16" s="20" t="s">
        <v>28</v>
      </c>
      <c r="B16" s="21" t="s">
        <v>29</v>
      </c>
      <c r="C16" s="70"/>
    </row>
    <row r="17" spans="1:3" s="17" customFormat="1" ht="12" customHeight="1">
      <c r="A17" s="20" t="s">
        <v>30</v>
      </c>
      <c r="B17" s="21" t="s">
        <v>31</v>
      </c>
      <c r="C17" s="70"/>
    </row>
    <row r="18" spans="1:3" s="17" customFormat="1" ht="12" customHeight="1">
      <c r="A18" s="22" t="s">
        <v>32</v>
      </c>
      <c r="B18" s="23" t="s">
        <v>33</v>
      </c>
      <c r="C18" s="71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0</v>
      </c>
    </row>
    <row r="20" spans="1:3" s="17" customFormat="1" ht="12" customHeight="1">
      <c r="A20" s="18" t="s">
        <v>36</v>
      </c>
      <c r="B20" s="19" t="s">
        <v>37</v>
      </c>
      <c r="C20" s="69"/>
    </row>
    <row r="21" spans="1:3" s="17" customFormat="1" ht="12" customHeight="1">
      <c r="A21" s="20" t="s">
        <v>38</v>
      </c>
      <c r="B21" s="21" t="s">
        <v>39</v>
      </c>
      <c r="C21" s="70"/>
    </row>
    <row r="22" spans="1:3" s="17" customFormat="1" ht="12" customHeight="1">
      <c r="A22" s="20" t="s">
        <v>40</v>
      </c>
      <c r="B22" s="21" t="s">
        <v>41</v>
      </c>
      <c r="C22" s="70"/>
    </row>
    <row r="23" spans="1:3" s="17" customFormat="1" ht="12" customHeight="1">
      <c r="A23" s="20" t="s">
        <v>42</v>
      </c>
      <c r="B23" s="21" t="s">
        <v>43</v>
      </c>
      <c r="C23" s="70"/>
    </row>
    <row r="24" spans="1:3" s="17" customFormat="1" ht="12" customHeight="1">
      <c r="A24" s="20" t="s">
        <v>44</v>
      </c>
      <c r="B24" s="21" t="s">
        <v>45</v>
      </c>
      <c r="C24" s="70"/>
    </row>
    <row r="25" spans="1:3" s="17" customFormat="1" ht="12" customHeight="1">
      <c r="A25" s="22" t="s">
        <v>46</v>
      </c>
      <c r="B25" s="23" t="s">
        <v>47</v>
      </c>
      <c r="C25" s="71"/>
    </row>
    <row r="26" spans="1:3" s="17" customFormat="1" ht="12" customHeight="1">
      <c r="A26" s="14" t="s">
        <v>48</v>
      </c>
      <c r="B26" s="15" t="s">
        <v>49</v>
      </c>
      <c r="C26" s="16">
        <f>+C27+C30+C31+C32</f>
        <v>0</v>
      </c>
    </row>
    <row r="27" spans="1:3" s="17" customFormat="1" ht="12" customHeight="1">
      <c r="A27" s="18" t="s">
        <v>50</v>
      </c>
      <c r="B27" s="19" t="s">
        <v>51</v>
      </c>
      <c r="C27" s="72"/>
    </row>
    <row r="28" spans="1:3" s="17" customFormat="1" ht="12" customHeight="1">
      <c r="A28" s="20" t="s">
        <v>52</v>
      </c>
      <c r="B28" s="21" t="s">
        <v>53</v>
      </c>
      <c r="C28" s="70"/>
    </row>
    <row r="29" spans="1:3" s="17" customFormat="1" ht="12" customHeight="1">
      <c r="A29" s="20" t="s">
        <v>54</v>
      </c>
      <c r="B29" s="21" t="s">
        <v>55</v>
      </c>
      <c r="C29" s="70"/>
    </row>
    <row r="30" spans="1:3" s="17" customFormat="1" ht="12" customHeight="1">
      <c r="A30" s="20" t="s">
        <v>56</v>
      </c>
      <c r="B30" s="21" t="s">
        <v>57</v>
      </c>
      <c r="C30" s="70"/>
    </row>
    <row r="31" spans="1:3" s="17" customFormat="1" ht="12" customHeight="1">
      <c r="A31" s="20" t="s">
        <v>58</v>
      </c>
      <c r="B31" s="21" t="s">
        <v>59</v>
      </c>
      <c r="C31" s="70"/>
    </row>
    <row r="32" spans="1:3" s="17" customFormat="1" ht="12" customHeight="1">
      <c r="A32" s="22" t="s">
        <v>60</v>
      </c>
      <c r="B32" s="23" t="s">
        <v>61</v>
      </c>
      <c r="C32" s="71"/>
    </row>
    <row r="33" spans="1:3" s="17" customFormat="1" ht="12" customHeight="1">
      <c r="A33" s="14" t="s">
        <v>62</v>
      </c>
      <c r="B33" s="15" t="s">
        <v>63</v>
      </c>
      <c r="C33" s="16">
        <f>SUM(C34:C43)</f>
        <v>3515</v>
      </c>
    </row>
    <row r="34" spans="1:3" s="17" customFormat="1" ht="12" customHeight="1">
      <c r="A34" s="18" t="s">
        <v>64</v>
      </c>
      <c r="B34" s="19" t="s">
        <v>65</v>
      </c>
      <c r="C34" s="69"/>
    </row>
    <row r="35" spans="1:3" s="17" customFormat="1" ht="12" customHeight="1">
      <c r="A35" s="20" t="s">
        <v>66</v>
      </c>
      <c r="B35" s="21" t="s">
        <v>67</v>
      </c>
      <c r="C35" s="70">
        <v>3515</v>
      </c>
    </row>
    <row r="36" spans="1:3" s="17" customFormat="1" ht="12" customHeight="1">
      <c r="A36" s="20" t="s">
        <v>68</v>
      </c>
      <c r="B36" s="21" t="s">
        <v>69</v>
      </c>
      <c r="C36" s="70"/>
    </row>
    <row r="37" spans="1:3" s="17" customFormat="1" ht="12" customHeight="1">
      <c r="A37" s="20" t="s">
        <v>70</v>
      </c>
      <c r="B37" s="21" t="s">
        <v>71</v>
      </c>
      <c r="C37" s="70"/>
    </row>
    <row r="38" spans="1:3" s="17" customFormat="1" ht="12" customHeight="1">
      <c r="A38" s="20" t="s">
        <v>72</v>
      </c>
      <c r="B38" s="21" t="s">
        <v>73</v>
      </c>
      <c r="C38" s="70"/>
    </row>
    <row r="39" spans="1:3" s="17" customFormat="1" ht="12" customHeight="1">
      <c r="A39" s="20" t="s">
        <v>74</v>
      </c>
      <c r="B39" s="21" t="s">
        <v>75</v>
      </c>
      <c r="C39" s="70"/>
    </row>
    <row r="40" spans="1:3" s="17" customFormat="1" ht="12" customHeight="1">
      <c r="A40" s="20" t="s">
        <v>76</v>
      </c>
      <c r="B40" s="21" t="s">
        <v>77</v>
      </c>
      <c r="C40" s="70"/>
    </row>
    <row r="41" spans="1:3" s="17" customFormat="1" ht="12" customHeight="1">
      <c r="A41" s="20" t="s">
        <v>78</v>
      </c>
      <c r="B41" s="21" t="s">
        <v>79</v>
      </c>
      <c r="C41" s="70"/>
    </row>
    <row r="42" spans="1:3" s="17" customFormat="1" ht="12" customHeight="1">
      <c r="A42" s="20" t="s">
        <v>80</v>
      </c>
      <c r="B42" s="21" t="s">
        <v>81</v>
      </c>
      <c r="C42" s="70"/>
    </row>
    <row r="43" spans="1:3" s="17" customFormat="1" ht="12" customHeight="1">
      <c r="A43" s="22" t="s">
        <v>82</v>
      </c>
      <c r="B43" s="23" t="s">
        <v>83</v>
      </c>
      <c r="C43" s="71"/>
    </row>
    <row r="44" spans="1:3" s="17" customFormat="1" ht="12" customHeight="1">
      <c r="A44" s="14" t="s">
        <v>84</v>
      </c>
      <c r="B44" s="15" t="s">
        <v>85</v>
      </c>
      <c r="C44" s="16">
        <f>SUM(C45:C49)</f>
        <v>0</v>
      </c>
    </row>
    <row r="45" spans="1:3" s="17" customFormat="1" ht="12" customHeight="1">
      <c r="A45" s="18" t="s">
        <v>86</v>
      </c>
      <c r="B45" s="19" t="s">
        <v>87</v>
      </c>
      <c r="C45" s="69"/>
    </row>
    <row r="46" spans="1:3" s="17" customFormat="1" ht="12" customHeight="1">
      <c r="A46" s="20" t="s">
        <v>88</v>
      </c>
      <c r="B46" s="21" t="s">
        <v>89</v>
      </c>
      <c r="C46" s="70"/>
    </row>
    <row r="47" spans="1:3" s="17" customFormat="1" ht="12" customHeight="1">
      <c r="A47" s="20" t="s">
        <v>90</v>
      </c>
      <c r="B47" s="21" t="s">
        <v>91</v>
      </c>
      <c r="C47" s="70"/>
    </row>
    <row r="48" spans="1:3" s="17" customFormat="1" ht="12" customHeight="1">
      <c r="A48" s="20" t="s">
        <v>92</v>
      </c>
      <c r="B48" s="21" t="s">
        <v>93</v>
      </c>
      <c r="C48" s="70"/>
    </row>
    <row r="49" spans="1:3" s="17" customFormat="1" ht="12" customHeight="1">
      <c r="A49" s="22" t="s">
        <v>94</v>
      </c>
      <c r="B49" s="23" t="s">
        <v>95</v>
      </c>
      <c r="C49" s="71"/>
    </row>
    <row r="50" spans="1:3" s="17" customFormat="1" ht="12" customHeight="1">
      <c r="A50" s="14" t="s">
        <v>96</v>
      </c>
      <c r="B50" s="15" t="s">
        <v>97</v>
      </c>
      <c r="C50" s="16">
        <f>SUM(C51:C53)</f>
        <v>0</v>
      </c>
    </row>
    <row r="51" spans="1:3" s="17" customFormat="1" ht="12" customHeight="1">
      <c r="A51" s="18" t="s">
        <v>98</v>
      </c>
      <c r="B51" s="19" t="s">
        <v>99</v>
      </c>
      <c r="C51" s="69"/>
    </row>
    <row r="52" spans="1:3" s="17" customFormat="1" ht="12" customHeight="1">
      <c r="A52" s="20" t="s">
        <v>100</v>
      </c>
      <c r="B52" s="21" t="s">
        <v>101</v>
      </c>
      <c r="C52" s="70"/>
    </row>
    <row r="53" spans="1:3" s="17" customFormat="1" ht="12" customHeight="1">
      <c r="A53" s="20" t="s">
        <v>102</v>
      </c>
      <c r="B53" s="21" t="s">
        <v>103</v>
      </c>
      <c r="C53" s="70"/>
    </row>
    <row r="54" spans="1:3" s="17" customFormat="1" ht="12" customHeight="1">
      <c r="A54" s="22" t="s">
        <v>104</v>
      </c>
      <c r="B54" s="23" t="s">
        <v>105</v>
      </c>
      <c r="C54" s="71"/>
    </row>
    <row r="55" spans="1:3" s="17" customFormat="1" ht="12" customHeight="1">
      <c r="A55" s="14" t="s">
        <v>106</v>
      </c>
      <c r="B55" s="24" t="s">
        <v>107</v>
      </c>
      <c r="C55" s="16">
        <f>SUM(C56:C58)</f>
        <v>0</v>
      </c>
    </row>
    <row r="56" spans="1:3" s="17" customFormat="1" ht="12" customHeight="1">
      <c r="A56" s="18" t="s">
        <v>108</v>
      </c>
      <c r="B56" s="19" t="s">
        <v>109</v>
      </c>
      <c r="C56" s="70"/>
    </row>
    <row r="57" spans="1:3" s="17" customFormat="1" ht="12" customHeight="1">
      <c r="A57" s="20" t="s">
        <v>110</v>
      </c>
      <c r="B57" s="21" t="s">
        <v>111</v>
      </c>
      <c r="C57" s="70"/>
    </row>
    <row r="58" spans="1:3" s="17" customFormat="1" ht="12" customHeight="1">
      <c r="A58" s="20" t="s">
        <v>112</v>
      </c>
      <c r="B58" s="21" t="s">
        <v>113</v>
      </c>
      <c r="C58" s="70"/>
    </row>
    <row r="59" spans="1:3" s="17" customFormat="1" ht="12" customHeight="1">
      <c r="A59" s="22" t="s">
        <v>114</v>
      </c>
      <c r="B59" s="23" t="s">
        <v>115</v>
      </c>
      <c r="C59" s="70"/>
    </row>
    <row r="60" spans="1:3" s="17" customFormat="1" ht="12" customHeight="1">
      <c r="A60" s="14" t="s">
        <v>116</v>
      </c>
      <c r="B60" s="15" t="s">
        <v>117</v>
      </c>
      <c r="C60" s="16">
        <f>+C5+C12+C19+C26+C33+C44+C50+C55</f>
        <v>3515</v>
      </c>
    </row>
    <row r="61" spans="1:3" s="17" customFormat="1" ht="12" customHeight="1">
      <c r="A61" s="25" t="s">
        <v>118</v>
      </c>
      <c r="B61" s="24" t="s">
        <v>119</v>
      </c>
      <c r="C61" s="16">
        <f>SUM(C62:C64)</f>
        <v>0</v>
      </c>
    </row>
    <row r="62" spans="1:3" s="17" customFormat="1" ht="12" customHeight="1">
      <c r="A62" s="18" t="s">
        <v>120</v>
      </c>
      <c r="B62" s="19" t="s">
        <v>121</v>
      </c>
      <c r="C62" s="70"/>
    </row>
    <row r="63" spans="1:3" s="17" customFormat="1" ht="12" customHeight="1">
      <c r="A63" s="20" t="s">
        <v>122</v>
      </c>
      <c r="B63" s="21" t="s">
        <v>123</v>
      </c>
      <c r="C63" s="70"/>
    </row>
    <row r="64" spans="1:3" s="17" customFormat="1" ht="12" customHeight="1">
      <c r="A64" s="22" t="s">
        <v>124</v>
      </c>
      <c r="B64" s="26" t="s">
        <v>125</v>
      </c>
      <c r="C64" s="70"/>
    </row>
    <row r="65" spans="1:3" s="17" customFormat="1" ht="12" customHeight="1">
      <c r="A65" s="25" t="s">
        <v>126</v>
      </c>
      <c r="B65" s="24" t="s">
        <v>127</v>
      </c>
      <c r="C65" s="16">
        <f>SUM(C66:C69)</f>
        <v>0</v>
      </c>
    </row>
    <row r="66" spans="1:3" s="17" customFormat="1" ht="12" customHeight="1">
      <c r="A66" s="18" t="s">
        <v>128</v>
      </c>
      <c r="B66" s="19" t="s">
        <v>129</v>
      </c>
      <c r="C66" s="70"/>
    </row>
    <row r="67" spans="1:3" s="17" customFormat="1" ht="12" customHeight="1">
      <c r="A67" s="20" t="s">
        <v>130</v>
      </c>
      <c r="B67" s="21" t="s">
        <v>131</v>
      </c>
      <c r="C67" s="70"/>
    </row>
    <row r="68" spans="1:3" s="17" customFormat="1" ht="12" customHeight="1">
      <c r="A68" s="20" t="s">
        <v>132</v>
      </c>
      <c r="B68" s="21" t="s">
        <v>133</v>
      </c>
      <c r="C68" s="70"/>
    </row>
    <row r="69" spans="1:3" s="17" customFormat="1" ht="12" customHeight="1">
      <c r="A69" s="22" t="s">
        <v>134</v>
      </c>
      <c r="B69" s="23" t="s">
        <v>135</v>
      </c>
      <c r="C69" s="70"/>
    </row>
    <row r="70" spans="1:3" s="17" customFormat="1" ht="12" customHeight="1">
      <c r="A70" s="25" t="s">
        <v>136</v>
      </c>
      <c r="B70" s="24" t="s">
        <v>137</v>
      </c>
      <c r="C70" s="16">
        <f>SUM(C71:C72)</f>
        <v>250</v>
      </c>
    </row>
    <row r="71" spans="1:3" s="17" customFormat="1" ht="12" customHeight="1">
      <c r="A71" s="18" t="s">
        <v>138</v>
      </c>
      <c r="B71" s="19" t="s">
        <v>139</v>
      </c>
      <c r="C71" s="70">
        <v>250</v>
      </c>
    </row>
    <row r="72" spans="1:3" s="17" customFormat="1" ht="12" customHeight="1">
      <c r="A72" s="22" t="s">
        <v>140</v>
      </c>
      <c r="B72" s="23" t="s">
        <v>141</v>
      </c>
      <c r="C72" s="70"/>
    </row>
    <row r="73" spans="1:3" s="17" customFormat="1" ht="12" customHeight="1">
      <c r="A73" s="25" t="s">
        <v>142</v>
      </c>
      <c r="B73" s="24" t="s">
        <v>143</v>
      </c>
      <c r="C73" s="16">
        <f>SUM(C74:C76)</f>
        <v>0</v>
      </c>
    </row>
    <row r="74" spans="1:3" s="17" customFormat="1" ht="12" customHeight="1">
      <c r="A74" s="18" t="s">
        <v>144</v>
      </c>
      <c r="B74" s="19" t="s">
        <v>145</v>
      </c>
      <c r="C74" s="70"/>
    </row>
    <row r="75" spans="1:3" s="17" customFormat="1" ht="12" customHeight="1">
      <c r="A75" s="20" t="s">
        <v>146</v>
      </c>
      <c r="B75" s="21" t="s">
        <v>147</v>
      </c>
      <c r="C75" s="70"/>
    </row>
    <row r="76" spans="1:3" s="17" customFormat="1" ht="12" customHeight="1">
      <c r="A76" s="22" t="s">
        <v>148</v>
      </c>
      <c r="B76" s="23" t="s">
        <v>149</v>
      </c>
      <c r="C76" s="70"/>
    </row>
    <row r="77" spans="1:3" s="17" customFormat="1" ht="12" customHeight="1">
      <c r="A77" s="25" t="s">
        <v>150</v>
      </c>
      <c r="B77" s="24" t="s">
        <v>151</v>
      </c>
      <c r="C77" s="16">
        <f>SUM(C78:C81)</f>
        <v>0</v>
      </c>
    </row>
    <row r="78" spans="1:3" s="17" customFormat="1" ht="12" customHeight="1">
      <c r="A78" s="27" t="s">
        <v>152</v>
      </c>
      <c r="B78" s="19" t="s">
        <v>153</v>
      </c>
      <c r="C78" s="70"/>
    </row>
    <row r="79" spans="1:3" s="17" customFormat="1" ht="12" customHeight="1">
      <c r="A79" s="28" t="s">
        <v>154</v>
      </c>
      <c r="B79" s="21" t="s">
        <v>155</v>
      </c>
      <c r="C79" s="70"/>
    </row>
    <row r="80" spans="1:3" s="17" customFormat="1" ht="12" customHeight="1">
      <c r="A80" s="28" t="s">
        <v>156</v>
      </c>
      <c r="B80" s="21" t="s">
        <v>157</v>
      </c>
      <c r="C80" s="70"/>
    </row>
    <row r="81" spans="1:3" s="17" customFormat="1" ht="12" customHeight="1">
      <c r="A81" s="29" t="s">
        <v>158</v>
      </c>
      <c r="B81" s="23" t="s">
        <v>159</v>
      </c>
      <c r="C81" s="70"/>
    </row>
    <row r="82" spans="1:3" s="17" customFormat="1" ht="13.5" customHeight="1">
      <c r="A82" s="25" t="s">
        <v>160</v>
      </c>
      <c r="B82" s="24" t="s">
        <v>161</v>
      </c>
      <c r="C82" s="73"/>
    </row>
    <row r="83" spans="1:3" s="17" customFormat="1" ht="15.75" customHeight="1">
      <c r="A83" s="25" t="s">
        <v>162</v>
      </c>
      <c r="B83" s="30" t="s">
        <v>163</v>
      </c>
      <c r="C83" s="16">
        <f>+C61+C65+C70+C73+C77+C82</f>
        <v>250</v>
      </c>
    </row>
    <row r="84" spans="1:3" s="17" customFormat="1" ht="16.5" customHeight="1">
      <c r="A84" s="31" t="s">
        <v>164</v>
      </c>
      <c r="B84" s="32" t="s">
        <v>165</v>
      </c>
      <c r="C84" s="16">
        <f>+C60+C83</f>
        <v>3765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252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34263</v>
      </c>
    </row>
    <row r="91" spans="1:3" ht="12" customHeight="1">
      <c r="A91" s="45" t="s">
        <v>8</v>
      </c>
      <c r="B91" s="46" t="s">
        <v>170</v>
      </c>
      <c r="C91" s="74">
        <v>14391</v>
      </c>
    </row>
    <row r="92" spans="1:3" ht="12" customHeight="1">
      <c r="A92" s="20" t="s">
        <v>10</v>
      </c>
      <c r="B92" s="47" t="s">
        <v>171</v>
      </c>
      <c r="C92" s="70">
        <v>3953</v>
      </c>
    </row>
    <row r="93" spans="1:3" ht="12" customHeight="1">
      <c r="A93" s="20" t="s">
        <v>12</v>
      </c>
      <c r="B93" s="47" t="s">
        <v>172</v>
      </c>
      <c r="C93" s="71">
        <v>15919</v>
      </c>
    </row>
    <row r="94" spans="1:3" ht="12" customHeight="1">
      <c r="A94" s="20" t="s">
        <v>14</v>
      </c>
      <c r="B94" s="48" t="s">
        <v>173</v>
      </c>
      <c r="C94" s="71"/>
    </row>
    <row r="95" spans="1:3" ht="12" customHeight="1">
      <c r="A95" s="20" t="s">
        <v>174</v>
      </c>
      <c r="B95" s="49" t="s">
        <v>175</v>
      </c>
      <c r="C95" s="71"/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/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/>
    </row>
    <row r="106" spans="1:3" ht="12" customHeight="1">
      <c r="A106" s="14" t="s">
        <v>20</v>
      </c>
      <c r="B106" s="56" t="s">
        <v>195</v>
      </c>
      <c r="C106" s="16">
        <f>+C107+C109+C111</f>
        <v>7236</v>
      </c>
    </row>
    <row r="107" spans="1:3" ht="12" customHeight="1">
      <c r="A107" s="18" t="s">
        <v>22</v>
      </c>
      <c r="B107" s="47" t="s">
        <v>196</v>
      </c>
      <c r="C107" s="69">
        <v>4696</v>
      </c>
    </row>
    <row r="108" spans="1:3" ht="12" customHeight="1">
      <c r="A108" s="18" t="s">
        <v>24</v>
      </c>
      <c r="B108" s="57" t="s">
        <v>197</v>
      </c>
      <c r="C108" s="69"/>
    </row>
    <row r="109" spans="1:3" ht="12" customHeight="1">
      <c r="A109" s="18" t="s">
        <v>26</v>
      </c>
      <c r="B109" s="57" t="s">
        <v>198</v>
      </c>
      <c r="C109" s="70">
        <v>2540</v>
      </c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/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/>
    </row>
    <row r="120" spans="1:3" ht="12" customHeight="1">
      <c r="A120" s="14" t="s">
        <v>34</v>
      </c>
      <c r="B120" s="15" t="s">
        <v>214</v>
      </c>
      <c r="C120" s="16">
        <f>+C121+C122</f>
        <v>0</v>
      </c>
    </row>
    <row r="121" spans="1:3" ht="12" customHeight="1">
      <c r="A121" s="18" t="s">
        <v>36</v>
      </c>
      <c r="B121" s="61" t="s">
        <v>215</v>
      </c>
      <c r="C121" s="69"/>
    </row>
    <row r="122" spans="1:3" ht="12" customHeight="1">
      <c r="A122" s="22" t="s">
        <v>38</v>
      </c>
      <c r="B122" s="57" t="s">
        <v>216</v>
      </c>
      <c r="C122" s="71"/>
    </row>
    <row r="123" spans="1:3" ht="12" customHeight="1">
      <c r="A123" s="14" t="s">
        <v>217</v>
      </c>
      <c r="B123" s="15" t="s">
        <v>218</v>
      </c>
      <c r="C123" s="16">
        <f>+C90+C106+C120</f>
        <v>41499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/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41499</v>
      </c>
    </row>
    <row r="146" spans="1:3" ht="15.75" customHeight="1">
      <c r="A146" s="80" t="s">
        <v>242</v>
      </c>
      <c r="B146" s="80"/>
      <c r="C146" s="80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-37984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250</v>
      </c>
    </row>
  </sheetData>
  <sheetProtection selectLockedCells="1" selectUnlockedCells="1"/>
  <mergeCells count="2">
    <mergeCell ref="A1:C1"/>
    <mergeCell ref="A86:C86"/>
  </mergeCells>
  <printOptions horizontalCentered="1"/>
  <pageMargins left="0.7875" right="0.7875" top="1.1236111111111111" bottom="0.8659722222222223" header="0.7875" footer="0.5118055555555555"/>
  <pageSetup horizontalDpi="300" verticalDpi="300" orientation="portrait" paperSize="8" scale="96"/>
  <headerFooter alignWithMargins="0">
    <oddHeader>&amp;R&amp;"Times New Roman CE,Félkövér dőlt"&amp;11 1.4. melléklet a ........./2015. (.......) önkormányzati rendelethez</oddHeader>
  </headerFooter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120">
      <selection activeCell="C136" sqref="C136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253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196372</v>
      </c>
    </row>
    <row r="6" spans="1:3" s="17" customFormat="1" ht="12" customHeight="1">
      <c r="A6" s="18" t="s">
        <v>8</v>
      </c>
      <c r="B6" s="19" t="s">
        <v>9</v>
      </c>
      <c r="C6" s="69">
        <v>32312</v>
      </c>
    </row>
    <row r="7" spans="1:3" s="17" customFormat="1" ht="12" customHeight="1">
      <c r="A7" s="20" t="s">
        <v>10</v>
      </c>
      <c r="B7" s="21" t="s">
        <v>11</v>
      </c>
      <c r="C7" s="70">
        <v>113785</v>
      </c>
    </row>
    <row r="8" spans="1:3" s="17" customFormat="1" ht="12" customHeight="1">
      <c r="A8" s="20" t="s">
        <v>12</v>
      </c>
      <c r="B8" s="21" t="s">
        <v>13</v>
      </c>
      <c r="C8" s="70">
        <v>42107</v>
      </c>
    </row>
    <row r="9" spans="1:3" s="17" customFormat="1" ht="12" customHeight="1">
      <c r="A9" s="20" t="s">
        <v>14</v>
      </c>
      <c r="B9" s="21" t="s">
        <v>15</v>
      </c>
      <c r="C9" s="70">
        <v>6951</v>
      </c>
    </row>
    <row r="10" spans="1:3" s="17" customFormat="1" ht="12" customHeight="1">
      <c r="A10" s="20" t="s">
        <v>16</v>
      </c>
      <c r="B10" s="21" t="s">
        <v>17</v>
      </c>
      <c r="C10" s="70">
        <v>1217</v>
      </c>
    </row>
    <row r="11" spans="1:3" s="17" customFormat="1" ht="12" customHeight="1">
      <c r="A11" s="22" t="s">
        <v>18</v>
      </c>
      <c r="B11" s="23" t="s">
        <v>19</v>
      </c>
      <c r="C11" s="70"/>
    </row>
    <row r="12" spans="1:3" s="17" customFormat="1" ht="12" customHeight="1">
      <c r="A12" s="14" t="s">
        <v>20</v>
      </c>
      <c r="B12" s="24" t="s">
        <v>21</v>
      </c>
      <c r="C12" s="16">
        <f>SUM(C13:C18)</f>
        <v>41202</v>
      </c>
    </row>
    <row r="13" spans="1:3" s="17" customFormat="1" ht="12" customHeight="1">
      <c r="A13" s="18" t="s">
        <v>22</v>
      </c>
      <c r="B13" s="19" t="s">
        <v>23</v>
      </c>
      <c r="C13" s="69"/>
    </row>
    <row r="14" spans="1:3" s="17" customFormat="1" ht="12" customHeight="1">
      <c r="A14" s="20" t="s">
        <v>24</v>
      </c>
      <c r="B14" s="21" t="s">
        <v>25</v>
      </c>
      <c r="C14" s="70"/>
    </row>
    <row r="15" spans="1:3" s="17" customFormat="1" ht="12" customHeight="1">
      <c r="A15" s="20" t="s">
        <v>26</v>
      </c>
      <c r="B15" s="21" t="s">
        <v>27</v>
      </c>
      <c r="C15" s="70"/>
    </row>
    <row r="16" spans="1:3" s="17" customFormat="1" ht="12" customHeight="1">
      <c r="A16" s="20" t="s">
        <v>28</v>
      </c>
      <c r="B16" s="21" t="s">
        <v>29</v>
      </c>
      <c r="C16" s="70"/>
    </row>
    <row r="17" spans="1:3" s="17" customFormat="1" ht="12" customHeight="1">
      <c r="A17" s="20" t="s">
        <v>30</v>
      </c>
      <c r="B17" s="21" t="s">
        <v>31</v>
      </c>
      <c r="C17" s="70">
        <v>41202</v>
      </c>
    </row>
    <row r="18" spans="1:3" s="17" customFormat="1" ht="12" customHeight="1">
      <c r="A18" s="22" t="s">
        <v>32</v>
      </c>
      <c r="B18" s="23" t="s">
        <v>33</v>
      </c>
      <c r="C18" s="71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35789</v>
      </c>
    </row>
    <row r="20" spans="1:3" s="17" customFormat="1" ht="12" customHeight="1">
      <c r="A20" s="18" t="s">
        <v>36</v>
      </c>
      <c r="B20" s="19" t="s">
        <v>37</v>
      </c>
      <c r="C20" s="69"/>
    </row>
    <row r="21" spans="1:3" s="17" customFormat="1" ht="12" customHeight="1">
      <c r="A21" s="20" t="s">
        <v>38</v>
      </c>
      <c r="B21" s="21" t="s">
        <v>39</v>
      </c>
      <c r="C21" s="70"/>
    </row>
    <row r="22" spans="1:3" s="17" customFormat="1" ht="12" customHeight="1">
      <c r="A22" s="20" t="s">
        <v>40</v>
      </c>
      <c r="B22" s="21" t="s">
        <v>41</v>
      </c>
      <c r="C22" s="70"/>
    </row>
    <row r="23" spans="1:3" s="17" customFormat="1" ht="12" customHeight="1">
      <c r="A23" s="20" t="s">
        <v>42</v>
      </c>
      <c r="B23" s="21" t="s">
        <v>43</v>
      </c>
      <c r="C23" s="70"/>
    </row>
    <row r="24" spans="1:3" s="17" customFormat="1" ht="12" customHeight="1">
      <c r="A24" s="20" t="s">
        <v>44</v>
      </c>
      <c r="B24" s="21" t="s">
        <v>45</v>
      </c>
      <c r="C24" s="70">
        <v>35789</v>
      </c>
    </row>
    <row r="25" spans="1:3" s="17" customFormat="1" ht="12" customHeight="1">
      <c r="A25" s="22" t="s">
        <v>46</v>
      </c>
      <c r="B25" s="23" t="s">
        <v>47</v>
      </c>
      <c r="C25" s="71">
        <v>35789</v>
      </c>
    </row>
    <row r="26" spans="1:3" s="17" customFormat="1" ht="12" customHeight="1">
      <c r="A26" s="14" t="s">
        <v>48</v>
      </c>
      <c r="B26" s="15" t="s">
        <v>49</v>
      </c>
      <c r="C26" s="16">
        <f>+C27+C30+C31+C32</f>
        <v>640981</v>
      </c>
    </row>
    <row r="27" spans="1:3" s="17" customFormat="1" ht="12" customHeight="1">
      <c r="A27" s="18" t="s">
        <v>50</v>
      </c>
      <c r="B27" s="19" t="s">
        <v>51</v>
      </c>
      <c r="C27" s="72">
        <f>C28+C29</f>
        <v>619100</v>
      </c>
    </row>
    <row r="28" spans="1:3" s="17" customFormat="1" ht="12" customHeight="1">
      <c r="A28" s="20" t="s">
        <v>52</v>
      </c>
      <c r="B28" s="21" t="s">
        <v>53</v>
      </c>
      <c r="C28" s="70">
        <v>119100</v>
      </c>
    </row>
    <row r="29" spans="1:3" s="17" customFormat="1" ht="12" customHeight="1">
      <c r="A29" s="20" t="s">
        <v>54</v>
      </c>
      <c r="B29" s="21" t="s">
        <v>55</v>
      </c>
      <c r="C29" s="70">
        <v>500000</v>
      </c>
    </row>
    <row r="30" spans="1:3" s="17" customFormat="1" ht="12" customHeight="1">
      <c r="A30" s="20" t="s">
        <v>56</v>
      </c>
      <c r="B30" s="21" t="s">
        <v>57</v>
      </c>
      <c r="C30" s="70">
        <v>19000</v>
      </c>
    </row>
    <row r="31" spans="1:3" s="17" customFormat="1" ht="12" customHeight="1">
      <c r="A31" s="20" t="s">
        <v>58</v>
      </c>
      <c r="B31" s="21" t="s">
        <v>59</v>
      </c>
      <c r="C31" s="70">
        <v>1681</v>
      </c>
    </row>
    <row r="32" spans="1:3" s="17" customFormat="1" ht="12" customHeight="1">
      <c r="A32" s="22" t="s">
        <v>60</v>
      </c>
      <c r="B32" s="23" t="s">
        <v>61</v>
      </c>
      <c r="C32" s="71">
        <v>1200</v>
      </c>
    </row>
    <row r="33" spans="1:3" s="17" customFormat="1" ht="12" customHeight="1">
      <c r="A33" s="14" t="s">
        <v>62</v>
      </c>
      <c r="B33" s="15" t="s">
        <v>63</v>
      </c>
      <c r="C33" s="16">
        <f>SUM(C34:C43)</f>
        <v>55702</v>
      </c>
    </row>
    <row r="34" spans="1:3" s="17" customFormat="1" ht="12" customHeight="1">
      <c r="A34" s="18" t="s">
        <v>64</v>
      </c>
      <c r="B34" s="19" t="s">
        <v>65</v>
      </c>
      <c r="C34" s="69"/>
    </row>
    <row r="35" spans="1:3" s="17" customFormat="1" ht="12" customHeight="1">
      <c r="A35" s="20" t="s">
        <v>66</v>
      </c>
      <c r="B35" s="21" t="s">
        <v>67</v>
      </c>
      <c r="C35" s="70">
        <f>10396+2993</f>
        <v>13389</v>
      </c>
    </row>
    <row r="36" spans="1:3" s="17" customFormat="1" ht="12" customHeight="1">
      <c r="A36" s="20" t="s">
        <v>68</v>
      </c>
      <c r="B36" s="21" t="s">
        <v>69</v>
      </c>
      <c r="C36" s="70">
        <v>1363</v>
      </c>
    </row>
    <row r="37" spans="1:3" s="17" customFormat="1" ht="12" customHeight="1">
      <c r="A37" s="20" t="s">
        <v>70</v>
      </c>
      <c r="B37" s="21" t="s">
        <v>71</v>
      </c>
      <c r="C37" s="70"/>
    </row>
    <row r="38" spans="1:3" s="17" customFormat="1" ht="12" customHeight="1">
      <c r="A38" s="20" t="s">
        <v>72</v>
      </c>
      <c r="B38" s="21" t="s">
        <v>73</v>
      </c>
      <c r="C38" s="70">
        <v>28771</v>
      </c>
    </row>
    <row r="39" spans="1:3" s="17" customFormat="1" ht="12" customHeight="1">
      <c r="A39" s="20" t="s">
        <v>74</v>
      </c>
      <c r="B39" s="21" t="s">
        <v>75</v>
      </c>
      <c r="C39" s="70">
        <f>9871+808</f>
        <v>10679</v>
      </c>
    </row>
    <row r="40" spans="1:3" s="17" customFormat="1" ht="12" customHeight="1">
      <c r="A40" s="20" t="s">
        <v>76</v>
      </c>
      <c r="B40" s="21" t="s">
        <v>77</v>
      </c>
      <c r="C40" s="70"/>
    </row>
    <row r="41" spans="1:3" s="17" customFormat="1" ht="12" customHeight="1">
      <c r="A41" s="20" t="s">
        <v>78</v>
      </c>
      <c r="B41" s="21" t="s">
        <v>79</v>
      </c>
      <c r="C41" s="70">
        <v>1500</v>
      </c>
    </row>
    <row r="42" spans="1:3" s="17" customFormat="1" ht="12" customHeight="1">
      <c r="A42" s="20" t="s">
        <v>80</v>
      </c>
      <c r="B42" s="21" t="s">
        <v>81</v>
      </c>
      <c r="C42" s="70"/>
    </row>
    <row r="43" spans="1:3" s="17" customFormat="1" ht="12" customHeight="1">
      <c r="A43" s="22" t="s">
        <v>82</v>
      </c>
      <c r="B43" s="23" t="s">
        <v>83</v>
      </c>
      <c r="C43" s="71"/>
    </row>
    <row r="44" spans="1:3" s="17" customFormat="1" ht="12" customHeight="1">
      <c r="A44" s="14" t="s">
        <v>84</v>
      </c>
      <c r="B44" s="15" t="s">
        <v>85</v>
      </c>
      <c r="C44" s="16">
        <f>SUM(C45:C49)</f>
        <v>0</v>
      </c>
    </row>
    <row r="45" spans="1:3" s="17" customFormat="1" ht="12" customHeight="1">
      <c r="A45" s="18" t="s">
        <v>86</v>
      </c>
      <c r="B45" s="19" t="s">
        <v>87</v>
      </c>
      <c r="C45" s="69"/>
    </row>
    <row r="46" spans="1:3" s="17" customFormat="1" ht="12" customHeight="1">
      <c r="A46" s="20" t="s">
        <v>88</v>
      </c>
      <c r="B46" s="21" t="s">
        <v>89</v>
      </c>
      <c r="C46" s="70"/>
    </row>
    <row r="47" spans="1:3" s="17" customFormat="1" ht="12" customHeight="1">
      <c r="A47" s="20" t="s">
        <v>90</v>
      </c>
      <c r="B47" s="21" t="s">
        <v>91</v>
      </c>
      <c r="C47" s="70"/>
    </row>
    <row r="48" spans="1:3" s="17" customFormat="1" ht="12" customHeight="1">
      <c r="A48" s="20" t="s">
        <v>92</v>
      </c>
      <c r="B48" s="21" t="s">
        <v>93</v>
      </c>
      <c r="C48" s="70"/>
    </row>
    <row r="49" spans="1:3" s="17" customFormat="1" ht="12" customHeight="1">
      <c r="A49" s="22" t="s">
        <v>94</v>
      </c>
      <c r="B49" s="23" t="s">
        <v>95</v>
      </c>
      <c r="C49" s="71"/>
    </row>
    <row r="50" spans="1:3" s="17" customFormat="1" ht="12" customHeight="1">
      <c r="A50" s="14" t="s">
        <v>96</v>
      </c>
      <c r="B50" s="15" t="s">
        <v>97</v>
      </c>
      <c r="C50" s="16">
        <f>SUM(C51:C53)</f>
        <v>0</v>
      </c>
    </row>
    <row r="51" spans="1:3" s="17" customFormat="1" ht="12" customHeight="1">
      <c r="A51" s="18" t="s">
        <v>98</v>
      </c>
      <c r="B51" s="19" t="s">
        <v>99</v>
      </c>
      <c r="C51" s="69"/>
    </row>
    <row r="52" spans="1:3" s="17" customFormat="1" ht="12" customHeight="1">
      <c r="A52" s="20" t="s">
        <v>100</v>
      </c>
      <c r="B52" s="21" t="s">
        <v>101</v>
      </c>
      <c r="C52" s="70"/>
    </row>
    <row r="53" spans="1:3" s="17" customFormat="1" ht="12" customHeight="1">
      <c r="A53" s="20" t="s">
        <v>102</v>
      </c>
      <c r="B53" s="21" t="s">
        <v>103</v>
      </c>
      <c r="C53" s="70"/>
    </row>
    <row r="54" spans="1:3" s="17" customFormat="1" ht="12" customHeight="1">
      <c r="A54" s="22" t="s">
        <v>104</v>
      </c>
      <c r="B54" s="23" t="s">
        <v>105</v>
      </c>
      <c r="C54" s="71"/>
    </row>
    <row r="55" spans="1:3" s="17" customFormat="1" ht="12" customHeight="1">
      <c r="A55" s="14" t="s">
        <v>106</v>
      </c>
      <c r="B55" s="24" t="s">
        <v>107</v>
      </c>
      <c r="C55" s="16">
        <f>SUM(C56:C58)</f>
        <v>0</v>
      </c>
    </row>
    <row r="56" spans="1:3" s="17" customFormat="1" ht="12" customHeight="1">
      <c r="A56" s="18" t="s">
        <v>108</v>
      </c>
      <c r="B56" s="19" t="s">
        <v>109</v>
      </c>
      <c r="C56" s="70"/>
    </row>
    <row r="57" spans="1:3" s="17" customFormat="1" ht="12" customHeight="1">
      <c r="A57" s="20" t="s">
        <v>110</v>
      </c>
      <c r="B57" s="21" t="s">
        <v>111</v>
      </c>
      <c r="C57" s="70"/>
    </row>
    <row r="58" spans="1:3" s="17" customFormat="1" ht="12" customHeight="1">
      <c r="A58" s="20" t="s">
        <v>112</v>
      </c>
      <c r="B58" s="21" t="s">
        <v>113</v>
      </c>
      <c r="C58" s="70"/>
    </row>
    <row r="59" spans="1:3" s="17" customFormat="1" ht="12" customHeight="1">
      <c r="A59" s="22" t="s">
        <v>114</v>
      </c>
      <c r="B59" s="23" t="s">
        <v>115</v>
      </c>
      <c r="C59" s="70"/>
    </row>
    <row r="60" spans="1:3" s="17" customFormat="1" ht="12" customHeight="1">
      <c r="A60" s="14" t="s">
        <v>116</v>
      </c>
      <c r="B60" s="15" t="s">
        <v>117</v>
      </c>
      <c r="C60" s="16">
        <f>+C5+C12+C19+C26+C33+C44+C50+C55</f>
        <v>970046</v>
      </c>
    </row>
    <row r="61" spans="1:3" s="17" customFormat="1" ht="12" customHeight="1">
      <c r="A61" s="25" t="s">
        <v>118</v>
      </c>
      <c r="B61" s="24" t="s">
        <v>119</v>
      </c>
      <c r="C61" s="16">
        <f>SUM(C62:C64)</f>
        <v>0</v>
      </c>
    </row>
    <row r="62" spans="1:3" s="17" customFormat="1" ht="12" customHeight="1">
      <c r="A62" s="18" t="s">
        <v>120</v>
      </c>
      <c r="B62" s="19" t="s">
        <v>121</v>
      </c>
      <c r="C62" s="70"/>
    </row>
    <row r="63" spans="1:3" s="17" customFormat="1" ht="12" customHeight="1">
      <c r="A63" s="20" t="s">
        <v>122</v>
      </c>
      <c r="B63" s="21" t="s">
        <v>123</v>
      </c>
      <c r="C63" s="70"/>
    </row>
    <row r="64" spans="1:3" s="17" customFormat="1" ht="12" customHeight="1">
      <c r="A64" s="22" t="s">
        <v>124</v>
      </c>
      <c r="B64" s="26" t="s">
        <v>125</v>
      </c>
      <c r="C64" s="70"/>
    </row>
    <row r="65" spans="1:3" s="17" customFormat="1" ht="12" customHeight="1">
      <c r="A65" s="25" t="s">
        <v>126</v>
      </c>
      <c r="B65" s="24" t="s">
        <v>127</v>
      </c>
      <c r="C65" s="16">
        <f>SUM(C66:C69)</f>
        <v>0</v>
      </c>
    </row>
    <row r="66" spans="1:3" s="17" customFormat="1" ht="12" customHeight="1">
      <c r="A66" s="18" t="s">
        <v>128</v>
      </c>
      <c r="B66" s="19" t="s">
        <v>129</v>
      </c>
      <c r="C66" s="70"/>
    </row>
    <row r="67" spans="1:3" s="17" customFormat="1" ht="12" customHeight="1">
      <c r="A67" s="20" t="s">
        <v>130</v>
      </c>
      <c r="B67" s="21" t="s">
        <v>131</v>
      </c>
      <c r="C67" s="70"/>
    </row>
    <row r="68" spans="1:3" s="17" customFormat="1" ht="12" customHeight="1">
      <c r="A68" s="20" t="s">
        <v>132</v>
      </c>
      <c r="B68" s="21" t="s">
        <v>133</v>
      </c>
      <c r="C68" s="70"/>
    </row>
    <row r="69" spans="1:3" s="17" customFormat="1" ht="12" customHeight="1">
      <c r="A69" s="22" t="s">
        <v>134</v>
      </c>
      <c r="B69" s="23" t="s">
        <v>135</v>
      </c>
      <c r="C69" s="70"/>
    </row>
    <row r="70" spans="1:3" s="17" customFormat="1" ht="12" customHeight="1">
      <c r="A70" s="25" t="s">
        <v>136</v>
      </c>
      <c r="B70" s="24" t="s">
        <v>137</v>
      </c>
      <c r="C70" s="16">
        <f>SUM(C71:C72)</f>
        <v>204077</v>
      </c>
    </row>
    <row r="71" spans="1:3" s="17" customFormat="1" ht="12" customHeight="1">
      <c r="A71" s="18" t="s">
        <v>138</v>
      </c>
      <c r="B71" s="19" t="s">
        <v>139</v>
      </c>
      <c r="C71" s="70">
        <v>204077</v>
      </c>
    </row>
    <row r="72" spans="1:3" s="17" customFormat="1" ht="12" customHeight="1">
      <c r="A72" s="22" t="s">
        <v>140</v>
      </c>
      <c r="B72" s="23" t="s">
        <v>141</v>
      </c>
      <c r="C72" s="70"/>
    </row>
    <row r="73" spans="1:3" s="17" customFormat="1" ht="12" customHeight="1">
      <c r="A73" s="25" t="s">
        <v>142</v>
      </c>
      <c r="B73" s="24" t="s">
        <v>143</v>
      </c>
      <c r="C73" s="16">
        <f>SUM(C74:C76)</f>
        <v>0</v>
      </c>
    </row>
    <row r="74" spans="1:3" s="17" customFormat="1" ht="12" customHeight="1">
      <c r="A74" s="18" t="s">
        <v>144</v>
      </c>
      <c r="B74" s="19" t="s">
        <v>145</v>
      </c>
      <c r="C74" s="70"/>
    </row>
    <row r="75" spans="1:3" s="17" customFormat="1" ht="12" customHeight="1">
      <c r="A75" s="20" t="s">
        <v>146</v>
      </c>
      <c r="B75" s="21" t="s">
        <v>147</v>
      </c>
      <c r="C75" s="70"/>
    </row>
    <row r="76" spans="1:3" s="17" customFormat="1" ht="12" customHeight="1">
      <c r="A76" s="22" t="s">
        <v>148</v>
      </c>
      <c r="B76" s="23" t="s">
        <v>149</v>
      </c>
      <c r="C76" s="70"/>
    </row>
    <row r="77" spans="1:3" s="17" customFormat="1" ht="12" customHeight="1">
      <c r="A77" s="25" t="s">
        <v>150</v>
      </c>
      <c r="B77" s="24" t="s">
        <v>151</v>
      </c>
      <c r="C77" s="16">
        <f>SUM(C78:C81)</f>
        <v>0</v>
      </c>
    </row>
    <row r="78" spans="1:3" s="17" customFormat="1" ht="12" customHeight="1">
      <c r="A78" s="27" t="s">
        <v>152</v>
      </c>
      <c r="B78" s="19" t="s">
        <v>153</v>
      </c>
      <c r="C78" s="70"/>
    </row>
    <row r="79" spans="1:3" s="17" customFormat="1" ht="12" customHeight="1">
      <c r="A79" s="28" t="s">
        <v>154</v>
      </c>
      <c r="B79" s="21" t="s">
        <v>155</v>
      </c>
      <c r="C79" s="70"/>
    </row>
    <row r="80" spans="1:3" s="17" customFormat="1" ht="12" customHeight="1">
      <c r="A80" s="28" t="s">
        <v>156</v>
      </c>
      <c r="B80" s="21" t="s">
        <v>157</v>
      </c>
      <c r="C80" s="70"/>
    </row>
    <row r="81" spans="1:3" s="17" customFormat="1" ht="12" customHeight="1">
      <c r="A81" s="29" t="s">
        <v>158</v>
      </c>
      <c r="B81" s="23" t="s">
        <v>159</v>
      </c>
      <c r="C81" s="70"/>
    </row>
    <row r="82" spans="1:3" s="17" customFormat="1" ht="13.5" customHeight="1">
      <c r="A82" s="25" t="s">
        <v>160</v>
      </c>
      <c r="B82" s="24" t="s">
        <v>161</v>
      </c>
      <c r="C82" s="73"/>
    </row>
    <row r="83" spans="1:3" s="17" customFormat="1" ht="15.75" customHeight="1">
      <c r="A83" s="25" t="s">
        <v>162</v>
      </c>
      <c r="B83" s="30" t="s">
        <v>163</v>
      </c>
      <c r="C83" s="16">
        <f>+C61+C65+C70+C73+C77+C82</f>
        <v>204077</v>
      </c>
    </row>
    <row r="84" spans="1:3" s="17" customFormat="1" ht="16.5" customHeight="1">
      <c r="A84" s="31" t="s">
        <v>164</v>
      </c>
      <c r="B84" s="32" t="s">
        <v>165</v>
      </c>
      <c r="C84" s="16">
        <f>+C60+C83</f>
        <v>1174123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254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655595</v>
      </c>
    </row>
    <row r="91" spans="1:3" ht="12" customHeight="1">
      <c r="A91" s="45" t="s">
        <v>8</v>
      </c>
      <c r="B91" s="46" t="s">
        <v>170</v>
      </c>
      <c r="C91" s="74">
        <v>153593</v>
      </c>
    </row>
    <row r="92" spans="1:3" ht="12" customHeight="1">
      <c r="A92" s="20" t="s">
        <v>10</v>
      </c>
      <c r="B92" s="47" t="s">
        <v>171</v>
      </c>
      <c r="C92" s="70">
        <v>44185</v>
      </c>
    </row>
    <row r="93" spans="1:3" ht="12" customHeight="1">
      <c r="A93" s="20" t="s">
        <v>12</v>
      </c>
      <c r="B93" s="47" t="s">
        <v>172</v>
      </c>
      <c r="C93" s="71">
        <v>236192</v>
      </c>
    </row>
    <row r="94" spans="1:3" ht="12" customHeight="1">
      <c r="A94" s="20" t="s">
        <v>14</v>
      </c>
      <c r="B94" s="48" t="s">
        <v>173</v>
      </c>
      <c r="C94" s="71">
        <v>10000</v>
      </c>
    </row>
    <row r="95" spans="1:3" ht="12" customHeight="1">
      <c r="A95" s="20" t="s">
        <v>174</v>
      </c>
      <c r="B95" s="49" t="s">
        <v>175</v>
      </c>
      <c r="C95" s="71">
        <f>C100+C105</f>
        <v>211625</v>
      </c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>
        <v>172625</v>
      </c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>
        <v>39000</v>
      </c>
    </row>
    <row r="106" spans="1:3" ht="12" customHeight="1">
      <c r="A106" s="14" t="s">
        <v>20</v>
      </c>
      <c r="B106" s="56" t="s">
        <v>195</v>
      </c>
      <c r="C106" s="16">
        <f>+C107+C109+C111</f>
        <v>150437</v>
      </c>
    </row>
    <row r="107" spans="1:3" ht="12" customHeight="1">
      <c r="A107" s="18" t="s">
        <v>22</v>
      </c>
      <c r="B107" s="47" t="s">
        <v>196</v>
      </c>
      <c r="C107" s="69">
        <v>83352</v>
      </c>
    </row>
    <row r="108" spans="1:3" ht="12" customHeight="1">
      <c r="A108" s="18" t="s">
        <v>24</v>
      </c>
      <c r="B108" s="57" t="s">
        <v>197</v>
      </c>
      <c r="C108" s="69">
        <v>48673</v>
      </c>
    </row>
    <row r="109" spans="1:3" ht="12" customHeight="1">
      <c r="A109" s="18" t="s">
        <v>26</v>
      </c>
      <c r="B109" s="57" t="s">
        <v>198</v>
      </c>
      <c r="C109" s="70">
        <v>57085</v>
      </c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>
        <v>10000</v>
      </c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>
        <v>10000</v>
      </c>
    </row>
    <row r="120" spans="1:3" ht="12" customHeight="1">
      <c r="A120" s="14" t="s">
        <v>34</v>
      </c>
      <c r="B120" s="15" t="s">
        <v>214</v>
      </c>
      <c r="C120" s="16">
        <f>+C121+C122</f>
        <v>166252</v>
      </c>
    </row>
    <row r="121" spans="1:3" ht="12" customHeight="1">
      <c r="A121" s="18" t="s">
        <v>36</v>
      </c>
      <c r="B121" s="61" t="s">
        <v>215</v>
      </c>
      <c r="C121" s="69">
        <v>85049</v>
      </c>
    </row>
    <row r="122" spans="1:3" ht="12" customHeight="1">
      <c r="A122" s="22" t="s">
        <v>38</v>
      </c>
      <c r="B122" s="57" t="s">
        <v>255</v>
      </c>
      <c r="C122" s="71">
        <v>81203</v>
      </c>
    </row>
    <row r="123" spans="1:3" ht="12" customHeight="1">
      <c r="A123" s="14" t="s">
        <v>217</v>
      </c>
      <c r="B123" s="15" t="s">
        <v>218</v>
      </c>
      <c r="C123" s="16">
        <f>+C90+C106+C120</f>
        <v>972284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6180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>
        <v>6180</v>
      </c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6180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978464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-2238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197897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1236111111111111" bottom="0.8659722222222223" header="0.7875" footer="0.5118055555555555"/>
  <pageSetup horizontalDpi="300" verticalDpi="300" orientation="portrait" paperSize="8" scale="96"/>
  <headerFooter alignWithMargins="0">
    <oddHeader>&amp;R&amp;"Times New Roman CE,Félkövér dőlt"&amp;11 1.5. melléklet a ........./2015. (.......) önkormányzati rendelethez</oddHeader>
  </headerFooter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30"/>
  <sheetViews>
    <sheetView zoomScale="120" zoomScaleNormal="120" zoomScaleSheetLayoutView="100" workbookViewId="0" topLeftCell="A1">
      <selection activeCell="E10" sqref="E10"/>
    </sheetView>
  </sheetViews>
  <sheetFormatPr defaultColWidth="9.00390625" defaultRowHeight="12.75"/>
  <cols>
    <col min="1" max="1" width="7.00390625" style="0" customWidth="1"/>
    <col min="2" max="2" width="55.125" style="0" customWidth="1"/>
    <col min="3" max="3" width="16.625" style="0" customWidth="1"/>
    <col min="4" max="4" width="55.125" style="0" customWidth="1"/>
    <col min="5" max="5" width="16.625" style="0" customWidth="1"/>
    <col min="7" max="7" width="30.875" style="0" customWidth="1"/>
    <col min="8" max="8" width="22.50390625" style="0" customWidth="1"/>
    <col min="9" max="9" width="20.625" style="0" customWidth="1"/>
  </cols>
  <sheetData>
    <row r="1" spans="1:5" ht="31.5" customHeight="1">
      <c r="A1" s="81"/>
      <c r="B1" s="82" t="s">
        <v>256</v>
      </c>
      <c r="C1" s="82"/>
      <c r="D1" s="82"/>
      <c r="E1" s="82"/>
    </row>
    <row r="2" spans="1:5" ht="14.25">
      <c r="A2" s="81"/>
      <c r="B2" s="83"/>
      <c r="C2" s="81"/>
      <c r="D2" s="81"/>
      <c r="E2" s="84" t="s">
        <v>257</v>
      </c>
    </row>
    <row r="3" spans="1:5" ht="13.5" customHeight="1">
      <c r="A3" s="85" t="s">
        <v>3</v>
      </c>
      <c r="B3" s="86" t="s">
        <v>258</v>
      </c>
      <c r="C3" s="86"/>
      <c r="D3" s="85" t="s">
        <v>259</v>
      </c>
      <c r="E3" s="85"/>
    </row>
    <row r="4" spans="1:5" ht="24.75">
      <c r="A4" s="85"/>
      <c r="B4" s="86" t="s">
        <v>260</v>
      </c>
      <c r="C4" s="87" t="s">
        <v>5</v>
      </c>
      <c r="D4" s="86" t="s">
        <v>260</v>
      </c>
      <c r="E4" s="88" t="s">
        <v>5</v>
      </c>
    </row>
    <row r="5" spans="1:5" ht="13.5">
      <c r="A5" s="89">
        <v>1</v>
      </c>
      <c r="B5" s="90">
        <v>2</v>
      </c>
      <c r="C5" s="91" t="s">
        <v>34</v>
      </c>
      <c r="D5" s="90" t="s">
        <v>217</v>
      </c>
      <c r="E5" s="92" t="s">
        <v>62</v>
      </c>
    </row>
    <row r="6" spans="1:5" ht="12.75">
      <c r="A6" s="93" t="s">
        <v>6</v>
      </c>
      <c r="B6" s="94" t="s">
        <v>261</v>
      </c>
      <c r="C6" s="95">
        <v>196372</v>
      </c>
      <c r="D6" s="94" t="s">
        <v>262</v>
      </c>
      <c r="E6" s="96">
        <v>268169</v>
      </c>
    </row>
    <row r="7" spans="1:5" ht="12.75">
      <c r="A7" s="97" t="s">
        <v>20</v>
      </c>
      <c r="B7" s="98" t="s">
        <v>263</v>
      </c>
      <c r="C7" s="99">
        <v>41202</v>
      </c>
      <c r="D7" s="98" t="s">
        <v>171</v>
      </c>
      <c r="E7" s="100">
        <v>75797</v>
      </c>
    </row>
    <row r="8" spans="1:5" ht="12.75">
      <c r="A8" s="97" t="s">
        <v>34</v>
      </c>
      <c r="B8" s="98" t="s">
        <v>264</v>
      </c>
      <c r="C8" s="99"/>
      <c r="D8" s="98" t="s">
        <v>265</v>
      </c>
      <c r="E8" s="100">
        <v>276533</v>
      </c>
    </row>
    <row r="9" spans="1:5" ht="15">
      <c r="A9" s="97" t="s">
        <v>217</v>
      </c>
      <c r="B9" s="98" t="s">
        <v>266</v>
      </c>
      <c r="C9" s="99">
        <v>640981</v>
      </c>
      <c r="D9" s="98" t="s">
        <v>173</v>
      </c>
      <c r="E9" s="100">
        <v>12843</v>
      </c>
    </row>
    <row r="10" spans="1:5" ht="14.25">
      <c r="A10" s="97" t="s">
        <v>62</v>
      </c>
      <c r="B10" s="101" t="s">
        <v>267</v>
      </c>
      <c r="C10" s="99"/>
      <c r="D10" s="98" t="s">
        <v>175</v>
      </c>
      <c r="E10" s="100">
        <v>211625</v>
      </c>
    </row>
    <row r="11" spans="1:5" ht="12.75">
      <c r="A11" s="97" t="s">
        <v>84</v>
      </c>
      <c r="B11" s="98" t="s">
        <v>268</v>
      </c>
      <c r="C11" s="102"/>
      <c r="D11" s="98" t="s">
        <v>269</v>
      </c>
      <c r="E11" s="100"/>
    </row>
    <row r="12" spans="1:5" ht="15">
      <c r="A12" s="97" t="s">
        <v>228</v>
      </c>
      <c r="B12" s="98" t="s">
        <v>83</v>
      </c>
      <c r="C12" s="99">
        <v>62873</v>
      </c>
      <c r="D12" s="103"/>
      <c r="E12" s="100"/>
    </row>
    <row r="13" spans="1:5" ht="12.75">
      <c r="A13" s="97" t="s">
        <v>106</v>
      </c>
      <c r="B13" s="103" t="s">
        <v>270</v>
      </c>
      <c r="C13" s="99"/>
      <c r="D13" s="103"/>
      <c r="E13" s="100"/>
    </row>
    <row r="14" spans="1:5" ht="12.75">
      <c r="A14" s="97" t="s">
        <v>116</v>
      </c>
      <c r="B14" s="104"/>
      <c r="C14" s="102"/>
      <c r="D14" s="103"/>
      <c r="E14" s="100"/>
    </row>
    <row r="15" spans="1:5" ht="12.75">
      <c r="A15" s="97" t="s">
        <v>240</v>
      </c>
      <c r="B15" s="103"/>
      <c r="C15" s="99"/>
      <c r="D15" s="103"/>
      <c r="E15" s="100"/>
    </row>
    <row r="16" spans="1:5" ht="12.75">
      <c r="A16" s="97" t="s">
        <v>271</v>
      </c>
      <c r="B16" s="103"/>
      <c r="C16" s="99"/>
      <c r="D16" s="103"/>
      <c r="E16" s="100"/>
    </row>
    <row r="17" spans="1:5" ht="13.5">
      <c r="A17" s="97" t="s">
        <v>272</v>
      </c>
      <c r="B17" s="105"/>
      <c r="C17" s="106"/>
      <c r="D17" s="103"/>
      <c r="E17" s="107"/>
    </row>
    <row r="18" spans="1:5" ht="13.5">
      <c r="A18" s="108" t="s">
        <v>273</v>
      </c>
      <c r="B18" s="109" t="s">
        <v>274</v>
      </c>
      <c r="C18" s="110">
        <f>+C6+C7+C9+C10+C12+C13+C14+C15+C16+C17</f>
        <v>941428</v>
      </c>
      <c r="D18" s="109" t="s">
        <v>275</v>
      </c>
      <c r="E18" s="111">
        <f>SUM(E6:E17)</f>
        <v>844967</v>
      </c>
    </row>
    <row r="19" spans="1:5" ht="12.75">
      <c r="A19" s="112" t="s">
        <v>276</v>
      </c>
      <c r="B19" s="113" t="s">
        <v>277</v>
      </c>
      <c r="C19" s="114">
        <f>+C20+C21+C22+C23</f>
        <v>0</v>
      </c>
      <c r="D19" s="98" t="s">
        <v>278</v>
      </c>
      <c r="E19" s="115"/>
    </row>
    <row r="20" spans="1:5" ht="12.75">
      <c r="A20" s="97" t="s">
        <v>279</v>
      </c>
      <c r="B20" s="98" t="s">
        <v>280</v>
      </c>
      <c r="C20" s="99"/>
      <c r="D20" s="98" t="s">
        <v>281</v>
      </c>
      <c r="E20" s="100"/>
    </row>
    <row r="21" spans="1:5" ht="12.75">
      <c r="A21" s="97" t="s">
        <v>282</v>
      </c>
      <c r="B21" s="98" t="s">
        <v>283</v>
      </c>
      <c r="C21" s="99"/>
      <c r="D21" s="98" t="s">
        <v>284</v>
      </c>
      <c r="E21" s="100"/>
    </row>
    <row r="22" spans="1:5" ht="12.75">
      <c r="A22" s="97" t="s">
        <v>285</v>
      </c>
      <c r="B22" s="98" t="s">
        <v>286</v>
      </c>
      <c r="C22" s="99"/>
      <c r="D22" s="98" t="s">
        <v>287</v>
      </c>
      <c r="E22" s="100"/>
    </row>
    <row r="23" spans="1:5" ht="12.75">
      <c r="A23" s="97" t="s">
        <v>288</v>
      </c>
      <c r="B23" s="98" t="s">
        <v>289</v>
      </c>
      <c r="C23" s="99"/>
      <c r="D23" s="113" t="s">
        <v>290</v>
      </c>
      <c r="E23" s="100"/>
    </row>
    <row r="24" spans="1:5" ht="12.75">
      <c r="A24" s="97" t="s">
        <v>291</v>
      </c>
      <c r="B24" s="98" t="s">
        <v>292</v>
      </c>
      <c r="C24" s="116">
        <f>+C25+C26</f>
        <v>0</v>
      </c>
      <c r="D24" s="98" t="s">
        <v>293</v>
      </c>
      <c r="E24" s="100"/>
    </row>
    <row r="25" spans="1:5" ht="12.75">
      <c r="A25" s="112" t="s">
        <v>294</v>
      </c>
      <c r="B25" s="113" t="s">
        <v>295</v>
      </c>
      <c r="C25" s="117"/>
      <c r="D25" s="94" t="s">
        <v>296</v>
      </c>
      <c r="E25" s="115"/>
    </row>
    <row r="26" spans="1:5" ht="13.5">
      <c r="A26" s="97" t="s">
        <v>297</v>
      </c>
      <c r="B26" s="98" t="s">
        <v>298</v>
      </c>
      <c r="C26" s="99"/>
      <c r="D26" s="103"/>
      <c r="E26" s="100"/>
    </row>
    <row r="27" spans="1:5" ht="21.75">
      <c r="A27" s="108" t="s">
        <v>299</v>
      </c>
      <c r="B27" s="109" t="s">
        <v>300</v>
      </c>
      <c r="C27" s="110">
        <f>+C19+C24</f>
        <v>0</v>
      </c>
      <c r="D27" s="109" t="s">
        <v>301</v>
      </c>
      <c r="E27" s="111">
        <f>SUM(E19:E26)</f>
        <v>0</v>
      </c>
    </row>
    <row r="28" spans="1:5" ht="13.5">
      <c r="A28" s="108" t="s">
        <v>302</v>
      </c>
      <c r="B28" s="118" t="s">
        <v>303</v>
      </c>
      <c r="C28" s="119">
        <f>+C18+C27</f>
        <v>941428</v>
      </c>
      <c r="D28" s="118" t="s">
        <v>304</v>
      </c>
      <c r="E28" s="119">
        <f>+E18+E27</f>
        <v>844967</v>
      </c>
    </row>
    <row r="29" spans="1:5" ht="13.5">
      <c r="A29" s="108" t="s">
        <v>305</v>
      </c>
      <c r="B29" s="118" t="s">
        <v>306</v>
      </c>
      <c r="C29" s="119">
        <f>IF(C18-E18&lt;0,E18-C18,"-")</f>
        <v>0</v>
      </c>
      <c r="D29" s="118" t="s">
        <v>307</v>
      </c>
      <c r="E29" s="119">
        <f>IF(C18-E18&gt;0,C18-E18,"-")</f>
        <v>96461</v>
      </c>
    </row>
    <row r="30" spans="1:5" ht="13.5">
      <c r="A30" s="108" t="s">
        <v>308</v>
      </c>
      <c r="B30" s="118" t="s">
        <v>309</v>
      </c>
      <c r="C30" s="119">
        <f>IF(C18+C19-E28&lt;0,E28-(C18+C19),"-")</f>
        <v>0</v>
      </c>
      <c r="D30" s="118" t="s">
        <v>310</v>
      </c>
      <c r="E30" s="119">
        <f>IF(C18+C19-E28&gt;0,C18+C19-E28,"-")</f>
        <v>96461</v>
      </c>
    </row>
  </sheetData>
  <sheetProtection selectLockedCells="1" selectUnlockedCells="1"/>
  <mergeCells count="4">
    <mergeCell ref="B1:E1"/>
    <mergeCell ref="A3:A4"/>
    <mergeCell ref="B3:C3"/>
    <mergeCell ref="D3:E3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64"/>
  <headerFooter alignWithMargins="0">
    <oddHeader>&amp;R1.6.sz 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zoomScale="120" zoomScaleNormal="120" zoomScaleSheetLayoutView="100" workbookViewId="0" topLeftCell="A10">
      <selection activeCell="E16" sqref="E16"/>
    </sheetView>
  </sheetViews>
  <sheetFormatPr defaultColWidth="9.00390625" defaultRowHeight="12.75"/>
  <cols>
    <col min="1" max="1" width="6.875" style="0" customWidth="1"/>
    <col min="2" max="2" width="55.625" style="0" customWidth="1"/>
    <col min="3" max="3" width="16.625" style="0" customWidth="1"/>
    <col min="4" max="4" width="55.875" style="0" customWidth="1"/>
    <col min="5" max="5" width="16.625" style="0" customWidth="1"/>
  </cols>
  <sheetData>
    <row r="1" spans="1:5" ht="31.5" customHeight="1">
      <c r="A1" s="81"/>
      <c r="B1" s="82" t="s">
        <v>311</v>
      </c>
      <c r="C1" s="82"/>
      <c r="D1" s="82"/>
      <c r="E1" s="82"/>
    </row>
    <row r="2" spans="1:5" ht="14.25">
      <c r="A2" s="81"/>
      <c r="B2" s="83"/>
      <c r="C2" s="81"/>
      <c r="D2" s="81"/>
      <c r="E2" s="84" t="s">
        <v>257</v>
      </c>
    </row>
    <row r="3" spans="1:5" ht="13.5" customHeight="1">
      <c r="A3" s="85" t="s">
        <v>3</v>
      </c>
      <c r="B3" s="86" t="s">
        <v>258</v>
      </c>
      <c r="C3" s="86"/>
      <c r="D3" s="85" t="s">
        <v>259</v>
      </c>
      <c r="E3" s="85"/>
    </row>
    <row r="4" spans="1:5" ht="24.75">
      <c r="A4" s="85"/>
      <c r="B4" s="86" t="s">
        <v>260</v>
      </c>
      <c r="C4" s="87" t="s">
        <v>5</v>
      </c>
      <c r="D4" s="86" t="s">
        <v>260</v>
      </c>
      <c r="E4" s="87" t="s">
        <v>5</v>
      </c>
    </row>
    <row r="5" spans="1:5" ht="13.5">
      <c r="A5" s="89">
        <v>1</v>
      </c>
      <c r="B5" s="90">
        <v>2</v>
      </c>
      <c r="C5" s="91">
        <v>3</v>
      </c>
      <c r="D5" s="90">
        <v>4</v>
      </c>
      <c r="E5" s="92">
        <v>5</v>
      </c>
    </row>
    <row r="6" spans="1:5" ht="12.75">
      <c r="A6" s="93" t="s">
        <v>6</v>
      </c>
      <c r="B6" s="94" t="s">
        <v>312</v>
      </c>
      <c r="C6" s="95">
        <v>35789</v>
      </c>
      <c r="D6" s="94" t="s">
        <v>196</v>
      </c>
      <c r="E6" s="96">
        <v>90004</v>
      </c>
    </row>
    <row r="7" spans="1:5" ht="12.75">
      <c r="A7" s="97" t="s">
        <v>20</v>
      </c>
      <c r="B7" s="98" t="s">
        <v>313</v>
      </c>
      <c r="C7" s="99">
        <v>35789</v>
      </c>
      <c r="D7" s="98" t="s">
        <v>314</v>
      </c>
      <c r="E7" s="100">
        <v>48673</v>
      </c>
    </row>
    <row r="8" spans="1:5" ht="12.75">
      <c r="A8" s="97" t="s">
        <v>34</v>
      </c>
      <c r="B8" s="98" t="s">
        <v>315</v>
      </c>
      <c r="C8" s="99"/>
      <c r="D8" s="98" t="s">
        <v>198</v>
      </c>
      <c r="E8" s="100">
        <v>64260</v>
      </c>
    </row>
    <row r="9" spans="1:5" ht="12.75">
      <c r="A9" s="97" t="s">
        <v>217</v>
      </c>
      <c r="B9" s="98" t="s">
        <v>316</v>
      </c>
      <c r="C9" s="99"/>
      <c r="D9" s="98" t="s">
        <v>317</v>
      </c>
      <c r="E9" s="100"/>
    </row>
    <row r="10" spans="1:5" ht="12.75">
      <c r="A10" s="97" t="s">
        <v>62</v>
      </c>
      <c r="B10" s="98" t="s">
        <v>318</v>
      </c>
      <c r="C10" s="99"/>
      <c r="D10" s="98" t="s">
        <v>200</v>
      </c>
      <c r="E10" s="100">
        <v>10000</v>
      </c>
    </row>
    <row r="11" spans="1:5" ht="12.75">
      <c r="A11" s="97" t="s">
        <v>84</v>
      </c>
      <c r="B11" s="98" t="s">
        <v>319</v>
      </c>
      <c r="C11" s="102"/>
      <c r="D11" s="103"/>
      <c r="E11" s="100"/>
    </row>
    <row r="12" spans="1:5" ht="12.75">
      <c r="A12" s="97" t="s">
        <v>228</v>
      </c>
      <c r="B12" s="103"/>
      <c r="C12" s="99"/>
      <c r="D12" s="103"/>
      <c r="E12" s="100"/>
    </row>
    <row r="13" spans="1:5" ht="12.75">
      <c r="A13" s="97" t="s">
        <v>106</v>
      </c>
      <c r="B13" s="103"/>
      <c r="C13" s="99"/>
      <c r="D13" s="103"/>
      <c r="E13" s="100"/>
    </row>
    <row r="14" spans="1:5" ht="12.75">
      <c r="A14" s="97" t="s">
        <v>116</v>
      </c>
      <c r="B14" s="103"/>
      <c r="C14" s="102"/>
      <c r="D14" s="103"/>
      <c r="E14" s="100"/>
    </row>
    <row r="15" spans="1:5" ht="12.75">
      <c r="A15" s="97" t="s">
        <v>240</v>
      </c>
      <c r="B15" s="103"/>
      <c r="C15" s="102"/>
      <c r="D15" s="103"/>
      <c r="E15" s="100"/>
    </row>
    <row r="16" spans="1:5" ht="14.25">
      <c r="A16" s="112" t="s">
        <v>271</v>
      </c>
      <c r="B16" s="120"/>
      <c r="C16" s="121"/>
      <c r="D16" s="113" t="s">
        <v>269</v>
      </c>
      <c r="E16" s="115">
        <v>166252</v>
      </c>
    </row>
    <row r="17" spans="1:5" ht="13.5">
      <c r="A17" s="108" t="s">
        <v>272</v>
      </c>
      <c r="B17" s="109" t="s">
        <v>320</v>
      </c>
      <c r="C17" s="110">
        <f>+C6+C8+C9+C11+C12+C13+C14+C15+C16</f>
        <v>35789</v>
      </c>
      <c r="D17" s="109" t="s">
        <v>321</v>
      </c>
      <c r="E17" s="111">
        <f>+E6+E8+E10+E11+E12+E13+E14+E15+E16</f>
        <v>330516</v>
      </c>
    </row>
    <row r="18" spans="1:5" ht="12.75">
      <c r="A18" s="93" t="s">
        <v>273</v>
      </c>
      <c r="B18" s="122" t="s">
        <v>322</v>
      </c>
      <c r="C18" s="123">
        <f>+C19+C20+C21+C22+C23</f>
        <v>204446</v>
      </c>
      <c r="D18" s="98" t="s">
        <v>278</v>
      </c>
      <c r="E18" s="96"/>
    </row>
    <row r="19" spans="1:5" ht="12.75">
      <c r="A19" s="97" t="s">
        <v>276</v>
      </c>
      <c r="B19" s="124" t="s">
        <v>323</v>
      </c>
      <c r="C19" s="99">
        <v>204446</v>
      </c>
      <c r="D19" s="98" t="s">
        <v>324</v>
      </c>
      <c r="E19" s="100"/>
    </row>
    <row r="20" spans="1:5" ht="12.75">
      <c r="A20" s="93" t="s">
        <v>279</v>
      </c>
      <c r="B20" s="124" t="s">
        <v>325</v>
      </c>
      <c r="C20" s="99"/>
      <c r="D20" s="98" t="s">
        <v>284</v>
      </c>
      <c r="E20" s="100"/>
    </row>
    <row r="21" spans="1:5" ht="12.75">
      <c r="A21" s="97" t="s">
        <v>282</v>
      </c>
      <c r="B21" s="124" t="s">
        <v>326</v>
      </c>
      <c r="C21" s="99"/>
      <c r="D21" s="98" t="s">
        <v>287</v>
      </c>
      <c r="E21" s="100"/>
    </row>
    <row r="22" spans="1:5" ht="12.75">
      <c r="A22" s="93" t="s">
        <v>285</v>
      </c>
      <c r="B22" s="124" t="s">
        <v>327</v>
      </c>
      <c r="C22" s="99"/>
      <c r="D22" s="113" t="s">
        <v>290</v>
      </c>
      <c r="E22" s="100"/>
    </row>
    <row r="23" spans="1:5" ht="12.75">
      <c r="A23" s="97" t="s">
        <v>288</v>
      </c>
      <c r="B23" s="125" t="s">
        <v>328</v>
      </c>
      <c r="C23" s="99"/>
      <c r="D23" s="98" t="s">
        <v>329</v>
      </c>
      <c r="E23" s="100"/>
    </row>
    <row r="24" spans="1:5" ht="12.75">
      <c r="A24" s="93" t="s">
        <v>291</v>
      </c>
      <c r="B24" s="126" t="s">
        <v>330</v>
      </c>
      <c r="C24" s="116">
        <f>+C25+C26+C27+C28+C29</f>
        <v>0</v>
      </c>
      <c r="D24" s="94" t="s">
        <v>296</v>
      </c>
      <c r="E24" s="100"/>
    </row>
    <row r="25" spans="1:5" ht="12.75">
      <c r="A25" s="97" t="s">
        <v>294</v>
      </c>
      <c r="B25" s="125" t="s">
        <v>331</v>
      </c>
      <c r="C25" s="99"/>
      <c r="D25" s="94" t="s">
        <v>332</v>
      </c>
      <c r="E25" s="100"/>
    </row>
    <row r="26" spans="1:5" ht="14.25">
      <c r="A26" s="93" t="s">
        <v>297</v>
      </c>
      <c r="B26" s="125" t="s">
        <v>333</v>
      </c>
      <c r="C26" s="99"/>
      <c r="D26" s="127" t="s">
        <v>231</v>
      </c>
      <c r="E26" s="100">
        <v>6180</v>
      </c>
    </row>
    <row r="27" spans="1:5" ht="12.75">
      <c r="A27" s="97" t="s">
        <v>299</v>
      </c>
      <c r="B27" s="124" t="s">
        <v>334</v>
      </c>
      <c r="C27" s="99"/>
      <c r="D27" s="127"/>
      <c r="E27" s="100"/>
    </row>
    <row r="28" spans="1:5" ht="12.75">
      <c r="A28" s="93" t="s">
        <v>302</v>
      </c>
      <c r="B28" s="128" t="s">
        <v>335</v>
      </c>
      <c r="C28" s="99"/>
      <c r="D28" s="103"/>
      <c r="E28" s="100"/>
    </row>
    <row r="29" spans="1:5" ht="13.5">
      <c r="A29" s="97" t="s">
        <v>305</v>
      </c>
      <c r="B29" s="129" t="s">
        <v>336</v>
      </c>
      <c r="C29" s="99"/>
      <c r="D29" s="127"/>
      <c r="E29" s="100"/>
    </row>
    <row r="30" spans="1:5" ht="21.75">
      <c r="A30" s="108" t="s">
        <v>308</v>
      </c>
      <c r="B30" s="109" t="s">
        <v>337</v>
      </c>
      <c r="C30" s="110">
        <f>+C18+C24</f>
        <v>204446</v>
      </c>
      <c r="D30" s="109" t="s">
        <v>338</v>
      </c>
      <c r="E30" s="111">
        <f>SUM(E18:E29)</f>
        <v>6180</v>
      </c>
    </row>
    <row r="31" spans="1:5" ht="13.5">
      <c r="A31" s="108" t="s">
        <v>339</v>
      </c>
      <c r="B31" s="118" t="s">
        <v>340</v>
      </c>
      <c r="C31" s="119">
        <f>+C17+C30</f>
        <v>240235</v>
      </c>
      <c r="D31" s="118" t="s">
        <v>341</v>
      </c>
      <c r="E31" s="119">
        <f>+E17+E30</f>
        <v>336696</v>
      </c>
    </row>
    <row r="32" spans="1:5" ht="13.5">
      <c r="A32" s="108" t="s">
        <v>342</v>
      </c>
      <c r="B32" s="118" t="s">
        <v>306</v>
      </c>
      <c r="C32" s="119">
        <f>IF(C17-E17&lt;0,E17-C17,"-")</f>
        <v>294727</v>
      </c>
      <c r="D32" s="118" t="s">
        <v>307</v>
      </c>
      <c r="E32" s="119">
        <f>IF(C17-E17&gt;0,C17-E17,"-")</f>
        <v>0</v>
      </c>
    </row>
    <row r="33" spans="1:5" ht="13.5">
      <c r="A33" s="108" t="s">
        <v>343</v>
      </c>
      <c r="B33" s="118" t="s">
        <v>309</v>
      </c>
      <c r="C33" s="119">
        <f>IF(C17+C18-E31&lt;0,E31-(C17+C18),"-")</f>
        <v>96461</v>
      </c>
      <c r="D33" s="118" t="s">
        <v>310</v>
      </c>
      <c r="E33" s="119">
        <f>IF(C17+C18-E31&gt;0,C17+C18-E31,"-")</f>
        <v>0</v>
      </c>
    </row>
  </sheetData>
  <sheetProtection selectLockedCells="1" selectUnlockedCells="1"/>
  <mergeCells count="4">
    <mergeCell ref="B1:E1"/>
    <mergeCell ref="A3:A4"/>
    <mergeCell ref="B3:C3"/>
    <mergeCell ref="D3:E3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64"/>
  <headerFooter alignWithMargins="0">
    <oddHeader>&amp;R1.7.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121">
      <selection activeCell="C135" sqref="C135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344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SUM(C6:C11)</f>
        <v>195155</v>
      </c>
    </row>
    <row r="6" spans="1:3" s="17" customFormat="1" ht="12" customHeight="1">
      <c r="A6" s="18" t="s">
        <v>8</v>
      </c>
      <c r="B6" s="19" t="s">
        <v>9</v>
      </c>
      <c r="C6" s="16">
        <f>'[1]Közös Önk.Hiv.'!C6+'[1]Kék Bagoly Bölcsőde'!C6+'[1]Művelődési Ház'!C6+'[1]Önkormányzat'!C6</f>
        <v>32312</v>
      </c>
    </row>
    <row r="7" spans="1:3" s="17" customFormat="1" ht="12" customHeight="1">
      <c r="A7" s="20" t="s">
        <v>10</v>
      </c>
      <c r="B7" s="21" t="s">
        <v>11</v>
      </c>
      <c r="C7" s="16">
        <f>'[1]Közös Önk.Hiv.'!C7+'[1]Kék Bagoly Bölcsőde'!C7+'[1]Művelődési Ház'!C7+'[1]Önkormányzat'!C7</f>
        <v>113785</v>
      </c>
    </row>
    <row r="8" spans="1:3" s="17" customFormat="1" ht="12" customHeight="1">
      <c r="A8" s="20" t="s">
        <v>12</v>
      </c>
      <c r="B8" s="21" t="s">
        <v>13</v>
      </c>
      <c r="C8" s="16">
        <f>'[1]Közös Önk.Hiv.'!C8+'[1]Kék Bagoly Bölcsőde'!C8+'[1]Művelődési Ház'!C8+'[1]Önkormányzat'!C8</f>
        <v>42107</v>
      </c>
    </row>
    <row r="9" spans="1:3" s="17" customFormat="1" ht="12" customHeight="1">
      <c r="A9" s="20" t="s">
        <v>14</v>
      </c>
      <c r="B9" s="21" t="s">
        <v>15</v>
      </c>
      <c r="C9" s="16">
        <f>'[1]Közös Önk.Hiv.'!C9+'[1]Kék Bagoly Bölcsőde'!C9+'[1]Művelődési Ház'!C9+'[1]Önkormányzat'!C9</f>
        <v>6951</v>
      </c>
    </row>
    <row r="10" spans="1:3" s="17" customFormat="1" ht="12" customHeight="1">
      <c r="A10" s="20" t="s">
        <v>16</v>
      </c>
      <c r="B10" s="21" t="s">
        <v>17</v>
      </c>
      <c r="C10" s="16"/>
    </row>
    <row r="11" spans="1:3" s="17" customFormat="1" ht="12" customHeight="1">
      <c r="A11" s="22" t="s">
        <v>18</v>
      </c>
      <c r="B11" s="23" t="s">
        <v>19</v>
      </c>
      <c r="C11" s="16">
        <f>'[1]Közös Önk.Hiv.'!C11+'[1]Kék Bagoly Bölcsőde'!C11+'[1]Művelődési Ház'!C11+'[1]Önkormányzat'!C11</f>
        <v>0</v>
      </c>
    </row>
    <row r="12" spans="1:3" s="17" customFormat="1" ht="12" customHeight="1">
      <c r="A12" s="14" t="s">
        <v>20</v>
      </c>
      <c r="B12" s="24" t="s">
        <v>21</v>
      </c>
      <c r="C12" s="16">
        <v>41202</v>
      </c>
    </row>
    <row r="13" spans="1:3" s="17" customFormat="1" ht="12" customHeight="1">
      <c r="A13" s="18" t="s">
        <v>22</v>
      </c>
      <c r="B13" s="19" t="s">
        <v>23</v>
      </c>
      <c r="C13" s="16">
        <f>'[1]Közös Önk.Hiv.'!C13+'[1]Kék Bagoly Bölcsőde'!C13+'[1]Művelődési Ház'!C13+'[1]Önkormányzat'!C13</f>
        <v>0</v>
      </c>
    </row>
    <row r="14" spans="1:3" s="17" customFormat="1" ht="12" customHeight="1">
      <c r="A14" s="20" t="s">
        <v>24</v>
      </c>
      <c r="B14" s="21" t="s">
        <v>25</v>
      </c>
      <c r="C14" s="16">
        <f>'[1]Közös Önk.Hiv.'!C14+'[1]Kék Bagoly Bölcsőde'!C14+'[1]Művelődési Ház'!C14+'[1]Önkormányzat'!C14</f>
        <v>0</v>
      </c>
    </row>
    <row r="15" spans="1:3" s="17" customFormat="1" ht="12" customHeight="1">
      <c r="A15" s="20" t="s">
        <v>26</v>
      </c>
      <c r="B15" s="21" t="s">
        <v>27</v>
      </c>
      <c r="C15" s="16">
        <f>'[1]Közös Önk.Hiv.'!C15+'[1]Kék Bagoly Bölcsőde'!C15+'[1]Művelődési Ház'!C15+'[1]Önkormányzat'!C15</f>
        <v>0</v>
      </c>
    </row>
    <row r="16" spans="1:3" s="17" customFormat="1" ht="12" customHeight="1">
      <c r="A16" s="20" t="s">
        <v>28</v>
      </c>
      <c r="B16" s="21" t="s">
        <v>29</v>
      </c>
      <c r="C16" s="16">
        <f>'[1]Közös Önk.Hiv.'!C16+'[1]Kék Bagoly Bölcsőde'!C16+'[1]Művelődési Ház'!C16+'[1]Önkormányzat'!C16</f>
        <v>0</v>
      </c>
    </row>
    <row r="17" spans="1:3" s="17" customFormat="1" ht="12" customHeight="1">
      <c r="A17" s="20" t="s">
        <v>30</v>
      </c>
      <c r="B17" s="21" t="s">
        <v>31</v>
      </c>
      <c r="C17" s="16">
        <v>41202</v>
      </c>
    </row>
    <row r="18" spans="1:3" s="17" customFormat="1" ht="12" customHeight="1">
      <c r="A18" s="22" t="s">
        <v>32</v>
      </c>
      <c r="B18" s="23" t="s">
        <v>33</v>
      </c>
      <c r="C18" s="16">
        <f>'[1]Közös Önk.Hiv.'!C18+'[1]Kék Bagoly Bölcsőde'!C18+'[1]Művelődési Ház'!C18+'[1]Önkormányzat'!C18</f>
        <v>0</v>
      </c>
    </row>
    <row r="19" spans="1:3" s="17" customFormat="1" ht="12" customHeight="1">
      <c r="A19" s="14" t="s">
        <v>34</v>
      </c>
      <c r="B19" s="15" t="s">
        <v>35</v>
      </c>
      <c r="C19" s="16">
        <f>'[1]Közös Önk.Hiv.'!C19+'[1]Kék Bagoly Bölcsőde'!C19+'[1]Művelődési Ház'!C19+'[1]Önkormányzat'!C19</f>
        <v>35789</v>
      </c>
    </row>
    <row r="20" spans="1:3" s="17" customFormat="1" ht="12" customHeight="1">
      <c r="A20" s="18" t="s">
        <v>36</v>
      </c>
      <c r="B20" s="19" t="s">
        <v>37</v>
      </c>
      <c r="C20" s="16">
        <f>'[1]Közös Önk.Hiv.'!C20+'[1]Kék Bagoly Bölcsőde'!C20+'[1]Művelődési Ház'!C20+'[1]Önkormányzat'!C20</f>
        <v>0</v>
      </c>
    </row>
    <row r="21" spans="1:3" s="17" customFormat="1" ht="12" customHeight="1">
      <c r="A21" s="20" t="s">
        <v>38</v>
      </c>
      <c r="B21" s="21" t="s">
        <v>39</v>
      </c>
      <c r="C21" s="16">
        <f>'[1]Közös Önk.Hiv.'!C21+'[1]Kék Bagoly Bölcsőde'!C21+'[1]Művelődési Ház'!C21+'[1]Önkormányzat'!C21</f>
        <v>0</v>
      </c>
    </row>
    <row r="22" spans="1:3" s="17" customFormat="1" ht="12" customHeight="1">
      <c r="A22" s="20" t="s">
        <v>40</v>
      </c>
      <c r="B22" s="21" t="s">
        <v>41</v>
      </c>
      <c r="C22" s="16">
        <f>'[1]Közös Önk.Hiv.'!C22+'[1]Kék Bagoly Bölcsőde'!C22+'[1]Művelődési Ház'!C22+'[1]Önkormányzat'!C22</f>
        <v>0</v>
      </c>
    </row>
    <row r="23" spans="1:3" s="17" customFormat="1" ht="12" customHeight="1">
      <c r="A23" s="20" t="s">
        <v>42</v>
      </c>
      <c r="B23" s="21" t="s">
        <v>43</v>
      </c>
      <c r="C23" s="16">
        <f>'[1]Közös Önk.Hiv.'!C23+'[1]Kék Bagoly Bölcsőde'!C23+'[1]Művelődési Ház'!C23+'[1]Önkormányzat'!C23</f>
        <v>0</v>
      </c>
    </row>
    <row r="24" spans="1:3" s="17" customFormat="1" ht="12" customHeight="1">
      <c r="A24" s="20" t="s">
        <v>44</v>
      </c>
      <c r="B24" s="21" t="s">
        <v>45</v>
      </c>
      <c r="C24" s="16">
        <f>'[1]Közös Önk.Hiv.'!C24+'[1]Kék Bagoly Bölcsőde'!C24+'[1]Művelődési Ház'!C24+'[1]Önkormányzat'!C24</f>
        <v>35789</v>
      </c>
    </row>
    <row r="25" spans="1:3" s="17" customFormat="1" ht="12" customHeight="1">
      <c r="A25" s="22" t="s">
        <v>46</v>
      </c>
      <c r="B25" s="23" t="s">
        <v>47</v>
      </c>
      <c r="C25" s="16">
        <f>'[1]Közös Önk.Hiv.'!C25+'[1]Kék Bagoly Bölcsőde'!C25+'[1]Művelődési Ház'!C25+'[1]Önkormányzat'!C25</f>
        <v>35789</v>
      </c>
    </row>
    <row r="26" spans="1:3" s="17" customFormat="1" ht="12" customHeight="1">
      <c r="A26" s="14" t="s">
        <v>48</v>
      </c>
      <c r="B26" s="15" t="s">
        <v>49</v>
      </c>
      <c r="C26" s="16">
        <f>SUM(C28:C32)</f>
        <v>640781</v>
      </c>
    </row>
    <row r="27" spans="1:3" s="17" customFormat="1" ht="12" customHeight="1">
      <c r="A27" s="18" t="s">
        <v>50</v>
      </c>
      <c r="B27" s="19" t="s">
        <v>51</v>
      </c>
      <c r="C27" s="16">
        <f>'[1]Közös Önk.Hiv.'!C27+'[1]Kék Bagoly Bölcsőde'!C27+'[1]Művelődési Ház'!C27+'[1]Önkormányzat'!C27</f>
        <v>619100</v>
      </c>
    </row>
    <row r="28" spans="1:3" s="17" customFormat="1" ht="12" customHeight="1">
      <c r="A28" s="20" t="s">
        <v>52</v>
      </c>
      <c r="B28" s="21" t="s">
        <v>53</v>
      </c>
      <c r="C28" s="16">
        <f>'[1]Közös Önk.Hiv.'!C28+'[1]Kék Bagoly Bölcsőde'!C28+'[1]Művelődési Ház'!C28+'[1]Önkormányzat'!C28</f>
        <v>119100</v>
      </c>
    </row>
    <row r="29" spans="1:3" s="17" customFormat="1" ht="12" customHeight="1">
      <c r="A29" s="20" t="s">
        <v>54</v>
      </c>
      <c r="B29" s="21" t="s">
        <v>55</v>
      </c>
      <c r="C29" s="16">
        <f>'[1]Közös Önk.Hiv.'!C29+'[1]Kék Bagoly Bölcsőde'!C29+'[1]Művelődési Ház'!C29+'[1]Önkormányzat'!C29</f>
        <v>500000</v>
      </c>
    </row>
    <row r="30" spans="1:3" s="17" customFormat="1" ht="12" customHeight="1">
      <c r="A30" s="20" t="s">
        <v>56</v>
      </c>
      <c r="B30" s="21" t="s">
        <v>57</v>
      </c>
      <c r="C30" s="16">
        <f>'[1]Közös Önk.Hiv.'!C30+'[1]Kék Bagoly Bölcsőde'!C30+'[1]Művelődési Ház'!C30+'[1]Önkormányzat'!C30</f>
        <v>19000</v>
      </c>
    </row>
    <row r="31" spans="1:3" s="17" customFormat="1" ht="12" customHeight="1">
      <c r="A31" s="20" t="s">
        <v>58</v>
      </c>
      <c r="B31" s="21" t="s">
        <v>59</v>
      </c>
      <c r="C31" s="16">
        <v>1681</v>
      </c>
    </row>
    <row r="32" spans="1:3" s="17" customFormat="1" ht="12" customHeight="1">
      <c r="A32" s="22" t="s">
        <v>60</v>
      </c>
      <c r="B32" s="23" t="s">
        <v>61</v>
      </c>
      <c r="C32" s="16">
        <v>1000</v>
      </c>
    </row>
    <row r="33" spans="1:3" s="17" customFormat="1" ht="12" customHeight="1">
      <c r="A33" s="14" t="s">
        <v>62</v>
      </c>
      <c r="B33" s="15" t="s">
        <v>63</v>
      </c>
      <c r="C33" s="16">
        <f>SUM(C34:C43)</f>
        <v>58847</v>
      </c>
    </row>
    <row r="34" spans="1:3" s="17" customFormat="1" ht="12" customHeight="1">
      <c r="A34" s="18" t="s">
        <v>64</v>
      </c>
      <c r="B34" s="19" t="s">
        <v>65</v>
      </c>
      <c r="C34" s="16">
        <f>'[1]Közös Önk.Hiv.'!C34+'[1]Kék Bagoly Bölcsőde'!C34+'[1]Művelődési Ház'!C34+'[1]Önkormányzat'!C34</f>
        <v>0</v>
      </c>
    </row>
    <row r="35" spans="1:3" s="17" customFormat="1" ht="12" customHeight="1">
      <c r="A35" s="20" t="s">
        <v>66</v>
      </c>
      <c r="B35" s="21" t="s">
        <v>67</v>
      </c>
      <c r="C35" s="16">
        <v>16159</v>
      </c>
    </row>
    <row r="36" spans="1:3" s="17" customFormat="1" ht="12" customHeight="1">
      <c r="A36" s="20" t="s">
        <v>68</v>
      </c>
      <c r="B36" s="21" t="s">
        <v>69</v>
      </c>
      <c r="C36" s="16">
        <f>'[1]Közös Önk.Hiv.'!C36+'[1]Kék Bagoly Bölcsőde'!C36+'[1]Művelődési Ház'!C36+'[1]Önkormányzat'!C36</f>
        <v>2024</v>
      </c>
    </row>
    <row r="37" spans="1:3" s="17" customFormat="1" ht="12" customHeight="1">
      <c r="A37" s="20" t="s">
        <v>70</v>
      </c>
      <c r="B37" s="21" t="s">
        <v>71</v>
      </c>
      <c r="C37" s="16">
        <f>'[1]Közös Önk.Hiv.'!C37+'[1]Kék Bagoly Bölcsőde'!C37+'[1]Művelődési Ház'!C37+'[1]Önkormányzat'!C37</f>
        <v>0</v>
      </c>
    </row>
    <row r="38" spans="1:3" s="17" customFormat="1" ht="12" customHeight="1">
      <c r="A38" s="20" t="s">
        <v>72</v>
      </c>
      <c r="B38" s="21" t="s">
        <v>73</v>
      </c>
      <c r="C38" s="16">
        <v>28771</v>
      </c>
    </row>
    <row r="39" spans="1:3" s="17" customFormat="1" ht="12" customHeight="1">
      <c r="A39" s="20" t="s">
        <v>74</v>
      </c>
      <c r="B39" s="21" t="s">
        <v>75</v>
      </c>
      <c r="C39" s="16">
        <v>10393</v>
      </c>
    </row>
    <row r="40" spans="1:3" s="17" customFormat="1" ht="12" customHeight="1">
      <c r="A40" s="20" t="s">
        <v>76</v>
      </c>
      <c r="B40" s="21" t="s">
        <v>77</v>
      </c>
      <c r="C40" s="16">
        <f>'[1]Közös Önk.Hiv.'!C40+'[1]Kék Bagoly Bölcsőde'!C40+'[1]Művelődési Ház'!C40+'[1]Önkormányzat'!C40</f>
        <v>0</v>
      </c>
    </row>
    <row r="41" spans="1:3" s="17" customFormat="1" ht="12" customHeight="1">
      <c r="A41" s="20" t="s">
        <v>78</v>
      </c>
      <c r="B41" s="21" t="s">
        <v>79</v>
      </c>
      <c r="C41" s="16">
        <f>'[1]Közös Önk.Hiv.'!C41+'[1]Kék Bagoly Bölcsőde'!C41+'[1]Művelődési Ház'!C41+'[1]Önkormányzat'!C41</f>
        <v>1500</v>
      </c>
    </row>
    <row r="42" spans="1:3" s="17" customFormat="1" ht="12" customHeight="1">
      <c r="A42" s="20" t="s">
        <v>80</v>
      </c>
      <c r="B42" s="21" t="s">
        <v>81</v>
      </c>
      <c r="C42" s="16">
        <f>'[1]Közös Önk.Hiv.'!C42+'[1]Kék Bagoly Bölcsőde'!C42+'[1]Művelődési Ház'!C42+'[1]Önkormányzat'!C42</f>
        <v>0</v>
      </c>
    </row>
    <row r="43" spans="1:3" s="17" customFormat="1" ht="12" customHeight="1">
      <c r="A43" s="22" t="s">
        <v>82</v>
      </c>
      <c r="B43" s="23" t="s">
        <v>83</v>
      </c>
      <c r="C43" s="16">
        <f>'[1]Közös Önk.Hiv.'!C43+'[1]Kék Bagoly Bölcsőde'!C43+'[1]Művelődési Ház'!C43+'[1]Önkormányzat'!C43</f>
        <v>0</v>
      </c>
    </row>
    <row r="44" spans="1:3" s="17" customFormat="1" ht="12" customHeight="1">
      <c r="A44" s="14" t="s">
        <v>84</v>
      </c>
      <c r="B44" s="15" t="s">
        <v>85</v>
      </c>
      <c r="C44" s="16">
        <f>'[1]Közös Önk.Hiv.'!C44+'[1]Kék Bagoly Bölcsőde'!C44+'[1]Művelődési Ház'!C44+'[1]Önkormányzat'!C44</f>
        <v>0</v>
      </c>
    </row>
    <row r="45" spans="1:3" s="17" customFormat="1" ht="12" customHeight="1">
      <c r="A45" s="18" t="s">
        <v>86</v>
      </c>
      <c r="B45" s="19" t="s">
        <v>87</v>
      </c>
      <c r="C45" s="16">
        <f>'[1]Közös Önk.Hiv.'!C45+'[1]Kék Bagoly Bölcsőde'!C45+'[1]Művelődési Ház'!C45+'[1]Önkormányzat'!C45</f>
        <v>0</v>
      </c>
    </row>
    <row r="46" spans="1:3" s="17" customFormat="1" ht="12" customHeight="1">
      <c r="A46" s="20" t="s">
        <v>88</v>
      </c>
      <c r="B46" s="21" t="s">
        <v>89</v>
      </c>
      <c r="C46" s="16">
        <f>'[1]Közös Önk.Hiv.'!C46+'[1]Kék Bagoly Bölcsőde'!C46+'[1]Művelődési Ház'!C46+'[1]Önkormányzat'!C46</f>
        <v>0</v>
      </c>
    </row>
    <row r="47" spans="1:3" s="17" customFormat="1" ht="12" customHeight="1">
      <c r="A47" s="20" t="s">
        <v>90</v>
      </c>
      <c r="B47" s="21" t="s">
        <v>91</v>
      </c>
      <c r="C47" s="16">
        <f>'[1]Közös Önk.Hiv.'!C47+'[1]Kék Bagoly Bölcsőde'!C47+'[1]Művelődési Ház'!C47+'[1]Önkormányzat'!C47</f>
        <v>0</v>
      </c>
    </row>
    <row r="48" spans="1:3" s="17" customFormat="1" ht="12" customHeight="1">
      <c r="A48" s="20" t="s">
        <v>92</v>
      </c>
      <c r="B48" s="21" t="s">
        <v>93</v>
      </c>
      <c r="C48" s="16">
        <f>'[1]Közös Önk.Hiv.'!C48+'[1]Kék Bagoly Bölcsőde'!C48+'[1]Művelődési Ház'!C48+'[1]Önkormányzat'!C48</f>
        <v>0</v>
      </c>
    </row>
    <row r="49" spans="1:3" s="17" customFormat="1" ht="12" customHeight="1">
      <c r="A49" s="22" t="s">
        <v>94</v>
      </c>
      <c r="B49" s="23" t="s">
        <v>95</v>
      </c>
      <c r="C49" s="16">
        <f>'[1]Közös Önk.Hiv.'!C49+'[1]Kék Bagoly Bölcsőde'!C49+'[1]Művelődési Ház'!C49+'[1]Önkormányzat'!C49</f>
        <v>0</v>
      </c>
    </row>
    <row r="50" spans="1:3" s="17" customFormat="1" ht="12" customHeight="1">
      <c r="A50" s="14" t="s">
        <v>96</v>
      </c>
      <c r="B50" s="15" t="s">
        <v>97</v>
      </c>
      <c r="C50" s="16">
        <f>'[1]Közös Önk.Hiv.'!C50+'[1]Kék Bagoly Bölcsőde'!C50+'[1]Művelődési Ház'!C50+'[1]Önkormányzat'!C50</f>
        <v>0</v>
      </c>
    </row>
    <row r="51" spans="1:3" s="17" customFormat="1" ht="12" customHeight="1">
      <c r="A51" s="18" t="s">
        <v>98</v>
      </c>
      <c r="B51" s="19" t="s">
        <v>99</v>
      </c>
      <c r="C51" s="16">
        <f>'[1]Közös Önk.Hiv.'!C51+'[1]Kék Bagoly Bölcsőde'!C51+'[1]Művelődési Ház'!C51+'[1]Önkormányzat'!C51</f>
        <v>0</v>
      </c>
    </row>
    <row r="52" spans="1:3" s="17" customFormat="1" ht="12" customHeight="1">
      <c r="A52" s="20" t="s">
        <v>100</v>
      </c>
      <c r="B52" s="21" t="s">
        <v>247</v>
      </c>
      <c r="C52" s="16">
        <f>'[1]Közös Önk.Hiv.'!C52+'[1]Kék Bagoly Bölcsőde'!C52+'[1]Művelődési Ház'!C52+'[1]Önkormányzat'!C52</f>
        <v>0</v>
      </c>
    </row>
    <row r="53" spans="1:3" s="17" customFormat="1" ht="12" customHeight="1">
      <c r="A53" s="20" t="s">
        <v>102</v>
      </c>
      <c r="B53" s="21" t="s">
        <v>103</v>
      </c>
      <c r="C53" s="16">
        <f>'[1]Közös Önk.Hiv.'!C53+'[1]Kék Bagoly Bölcsőde'!C53+'[1]Művelődési Ház'!C53+'[1]Önkormányzat'!C53</f>
        <v>0</v>
      </c>
    </row>
    <row r="54" spans="1:3" s="17" customFormat="1" ht="12" customHeight="1">
      <c r="A54" s="22" t="s">
        <v>104</v>
      </c>
      <c r="B54" s="23" t="s">
        <v>105</v>
      </c>
      <c r="C54" s="16">
        <f>'[1]Közös Önk.Hiv.'!C54+'[1]Kék Bagoly Bölcsőde'!C54+'[1]Művelődési Ház'!C54+'[1]Önkormányzat'!C54</f>
        <v>0</v>
      </c>
    </row>
    <row r="55" spans="1:3" s="17" customFormat="1" ht="12" customHeight="1">
      <c r="A55" s="14" t="s">
        <v>106</v>
      </c>
      <c r="B55" s="24" t="s">
        <v>107</v>
      </c>
      <c r="C55" s="16">
        <f>'[1]Közös Önk.Hiv.'!C55+'[1]Kék Bagoly Bölcsőde'!C55+'[1]Művelődési Ház'!C55+'[1]Önkormányzat'!C55</f>
        <v>0</v>
      </c>
    </row>
    <row r="56" spans="1:3" s="17" customFormat="1" ht="12" customHeight="1">
      <c r="A56" s="18" t="s">
        <v>108</v>
      </c>
      <c r="B56" s="19" t="s">
        <v>109</v>
      </c>
      <c r="C56" s="16">
        <f>'[1]Közös Önk.Hiv.'!C56+'[1]Kék Bagoly Bölcsőde'!C56+'[1]Művelődési Ház'!C56+'[1]Önkormányzat'!C56</f>
        <v>0</v>
      </c>
    </row>
    <row r="57" spans="1:3" s="17" customFormat="1" ht="12" customHeight="1">
      <c r="A57" s="20" t="s">
        <v>110</v>
      </c>
      <c r="B57" s="21" t="s">
        <v>111</v>
      </c>
      <c r="C57" s="16">
        <f>'[1]Közös Önk.Hiv.'!C57+'[1]Kék Bagoly Bölcsőde'!C57+'[1]Művelődési Ház'!C57+'[1]Önkormányzat'!C57</f>
        <v>0</v>
      </c>
    </row>
    <row r="58" spans="1:3" s="17" customFormat="1" ht="12" customHeight="1">
      <c r="A58" s="20" t="s">
        <v>112</v>
      </c>
      <c r="B58" s="21" t="s">
        <v>113</v>
      </c>
      <c r="C58" s="16">
        <f>'[1]Közös Önk.Hiv.'!C58+'[1]Kék Bagoly Bölcsőde'!C58+'[1]Művelődési Ház'!C58+'[1]Önkormányzat'!C58</f>
        <v>0</v>
      </c>
    </row>
    <row r="59" spans="1:3" s="17" customFormat="1" ht="12" customHeight="1">
      <c r="A59" s="22" t="s">
        <v>114</v>
      </c>
      <c r="B59" s="23" t="s">
        <v>115</v>
      </c>
      <c r="C59" s="16">
        <f>'[1]Közös Önk.Hiv.'!C59+'[1]Kék Bagoly Bölcsőde'!C59+'[1]Művelődési Ház'!C59+'[1]Önkormányzat'!C59</f>
        <v>0</v>
      </c>
    </row>
    <row r="60" spans="1:3" s="17" customFormat="1" ht="12" customHeight="1">
      <c r="A60" s="14" t="s">
        <v>116</v>
      </c>
      <c r="B60" s="15" t="s">
        <v>117</v>
      </c>
      <c r="C60" s="16">
        <f>C5+C12+C19+C26+C33</f>
        <v>971774</v>
      </c>
    </row>
    <row r="61" spans="1:3" s="17" customFormat="1" ht="12" customHeight="1">
      <c r="A61" s="25" t="s">
        <v>118</v>
      </c>
      <c r="B61" s="24" t="s">
        <v>119</v>
      </c>
      <c r="C61" s="16">
        <f>'[1]Közös Önk.Hiv.'!C61+'[1]Kék Bagoly Bölcsőde'!C61+'[1]Művelődési Ház'!C61+'[1]Önkormányzat'!C61</f>
        <v>0</v>
      </c>
    </row>
    <row r="62" spans="1:3" s="17" customFormat="1" ht="12" customHeight="1">
      <c r="A62" s="18" t="s">
        <v>120</v>
      </c>
      <c r="B62" s="19" t="s">
        <v>121</v>
      </c>
      <c r="C62" s="16">
        <f>'[1]Közös Önk.Hiv.'!C62+'[1]Kék Bagoly Bölcsőde'!C62+'[1]Művelődési Ház'!C62+'[1]Önkormányzat'!C62</f>
        <v>0</v>
      </c>
    </row>
    <row r="63" spans="1:3" s="17" customFormat="1" ht="12" customHeight="1">
      <c r="A63" s="20" t="s">
        <v>122</v>
      </c>
      <c r="B63" s="21" t="s">
        <v>123</v>
      </c>
      <c r="C63" s="16">
        <f>'[1]Közös Önk.Hiv.'!C63+'[1]Kék Bagoly Bölcsőde'!C63+'[1]Művelődési Ház'!C63+'[1]Önkormányzat'!C63</f>
        <v>0</v>
      </c>
    </row>
    <row r="64" spans="1:3" s="17" customFormat="1" ht="12" customHeight="1">
      <c r="A64" s="22" t="s">
        <v>124</v>
      </c>
      <c r="B64" s="26" t="s">
        <v>125</v>
      </c>
      <c r="C64" s="16">
        <f>'[1]Közös Önk.Hiv.'!C64+'[1]Kék Bagoly Bölcsőde'!C64+'[1]Művelődési Ház'!C64+'[1]Önkormányzat'!C64</f>
        <v>0</v>
      </c>
    </row>
    <row r="65" spans="1:3" s="17" customFormat="1" ht="12" customHeight="1">
      <c r="A65" s="25" t="s">
        <v>126</v>
      </c>
      <c r="B65" s="24" t="s">
        <v>127</v>
      </c>
      <c r="C65" s="16">
        <f>'[1]Közös Önk.Hiv.'!C65+'[1]Kék Bagoly Bölcsőde'!C65+'[1]Művelődési Ház'!C65+'[1]Önkormányzat'!C65</f>
        <v>0</v>
      </c>
    </row>
    <row r="66" spans="1:3" s="17" customFormat="1" ht="12" customHeight="1">
      <c r="A66" s="18" t="s">
        <v>128</v>
      </c>
      <c r="B66" s="19" t="s">
        <v>129</v>
      </c>
      <c r="C66" s="16">
        <f>'[1]Közös Önk.Hiv.'!C66+'[1]Kék Bagoly Bölcsőde'!C66+'[1]Művelődési Ház'!C66+'[1]Önkormányzat'!C66</f>
        <v>0</v>
      </c>
    </row>
    <row r="67" spans="1:3" s="17" customFormat="1" ht="12" customHeight="1">
      <c r="A67" s="20" t="s">
        <v>130</v>
      </c>
      <c r="B67" s="21" t="s">
        <v>131</v>
      </c>
      <c r="C67" s="16">
        <f>'[1]Közös Önk.Hiv.'!C67+'[1]Kék Bagoly Bölcsőde'!C67+'[1]Művelődési Ház'!C67+'[1]Önkormányzat'!C67</f>
        <v>0</v>
      </c>
    </row>
    <row r="68" spans="1:3" s="17" customFormat="1" ht="12" customHeight="1">
      <c r="A68" s="20" t="s">
        <v>132</v>
      </c>
      <c r="B68" s="21" t="s">
        <v>133</v>
      </c>
      <c r="C68" s="16">
        <f>'[1]Közös Önk.Hiv.'!C68+'[1]Kék Bagoly Bölcsőde'!C68+'[1]Művelődési Ház'!C68+'[1]Önkormányzat'!C68</f>
        <v>0</v>
      </c>
    </row>
    <row r="69" spans="1:3" s="17" customFormat="1" ht="12" customHeight="1">
      <c r="A69" s="22" t="s">
        <v>134</v>
      </c>
      <c r="B69" s="23" t="s">
        <v>135</v>
      </c>
      <c r="C69" s="16">
        <f>'[1]Közös Önk.Hiv.'!C69+'[1]Kék Bagoly Bölcsőde'!C69+'[1]Művelődési Ház'!C69+'[1]Önkormányzat'!C69</f>
        <v>0</v>
      </c>
    </row>
    <row r="70" spans="1:3" s="17" customFormat="1" ht="12" customHeight="1">
      <c r="A70" s="25" t="s">
        <v>136</v>
      </c>
      <c r="B70" s="24" t="s">
        <v>137</v>
      </c>
      <c r="C70" s="16">
        <f>'[1]Közös Önk.Hiv.'!C70+'[1]Kék Bagoly Bölcsőde'!C70+'[1]Művelődési Ház'!C70+'[1]Önkormányzat'!C70</f>
        <v>204446</v>
      </c>
    </row>
    <row r="71" spans="1:3" s="17" customFormat="1" ht="12" customHeight="1">
      <c r="A71" s="18" t="s">
        <v>138</v>
      </c>
      <c r="B71" s="19" t="s">
        <v>139</v>
      </c>
      <c r="C71" s="16">
        <f>'[1]Közös Önk.Hiv.'!C71+'[1]Kék Bagoly Bölcsőde'!C71+'[1]Művelődési Ház'!C71+'[1]Önkormányzat'!C71</f>
        <v>204446</v>
      </c>
    </row>
    <row r="72" spans="1:3" s="17" customFormat="1" ht="12" customHeight="1">
      <c r="A72" s="22" t="s">
        <v>140</v>
      </c>
      <c r="B72" s="23" t="s">
        <v>141</v>
      </c>
      <c r="C72" s="16">
        <f>'[1]Közös Önk.Hiv.'!C72+'[1]Kék Bagoly Bölcsőde'!C72+'[1]Művelődési Ház'!C72+'[1]Önkormányzat'!C72</f>
        <v>0</v>
      </c>
    </row>
    <row r="73" spans="1:3" s="17" customFormat="1" ht="12" customHeight="1">
      <c r="A73" s="25" t="s">
        <v>142</v>
      </c>
      <c r="B73" s="24" t="s">
        <v>143</v>
      </c>
      <c r="C73" s="16">
        <f>'[1]Közös Önk.Hiv.'!C73+'[1]Kék Bagoly Bölcsőde'!C73+'[1]Művelődési Ház'!C73+'[1]Önkormányzat'!C73</f>
        <v>0</v>
      </c>
    </row>
    <row r="74" spans="1:3" s="17" customFormat="1" ht="12" customHeight="1">
      <c r="A74" s="18" t="s">
        <v>144</v>
      </c>
      <c r="B74" s="19" t="s">
        <v>145</v>
      </c>
      <c r="C74" s="16">
        <f>'[1]Közös Önk.Hiv.'!C74+'[1]Kék Bagoly Bölcsőde'!C74+'[1]Művelődési Ház'!C74+'[1]Önkormányzat'!C74</f>
        <v>0</v>
      </c>
    </row>
    <row r="75" spans="1:3" s="17" customFormat="1" ht="12" customHeight="1">
      <c r="A75" s="20" t="s">
        <v>146</v>
      </c>
      <c r="B75" s="21" t="s">
        <v>147</v>
      </c>
      <c r="C75" s="16">
        <f>'[1]Közös Önk.Hiv.'!C75+'[1]Kék Bagoly Bölcsőde'!C75+'[1]Művelődési Ház'!C75+'[1]Önkormányzat'!C75</f>
        <v>0</v>
      </c>
    </row>
    <row r="76" spans="1:3" s="17" customFormat="1" ht="12" customHeight="1">
      <c r="A76" s="22" t="s">
        <v>148</v>
      </c>
      <c r="B76" s="23" t="s">
        <v>149</v>
      </c>
      <c r="C76" s="16">
        <f>'[1]Közös Önk.Hiv.'!C76+'[1]Kék Bagoly Bölcsőde'!C76+'[1]Művelődési Ház'!C76+'[1]Önkormányzat'!C76</f>
        <v>0</v>
      </c>
    </row>
    <row r="77" spans="1:3" s="17" customFormat="1" ht="12" customHeight="1">
      <c r="A77" s="25" t="s">
        <v>150</v>
      </c>
      <c r="B77" s="24" t="s">
        <v>151</v>
      </c>
      <c r="C77" s="16">
        <f>'[1]Közös Önk.Hiv.'!C77+'[1]Kék Bagoly Bölcsőde'!C77+'[1]Művelődési Ház'!C77+'[1]Önkormányzat'!C77</f>
        <v>0</v>
      </c>
    </row>
    <row r="78" spans="1:3" s="17" customFormat="1" ht="12" customHeight="1">
      <c r="A78" s="27" t="s">
        <v>152</v>
      </c>
      <c r="B78" s="19" t="s">
        <v>153</v>
      </c>
      <c r="C78" s="16">
        <f>'[1]Közös Önk.Hiv.'!C78+'[1]Kék Bagoly Bölcsőde'!C78+'[1]Művelődési Ház'!C78+'[1]Önkormányzat'!C78</f>
        <v>0</v>
      </c>
    </row>
    <row r="79" spans="1:3" s="17" customFormat="1" ht="12" customHeight="1">
      <c r="A79" s="28" t="s">
        <v>154</v>
      </c>
      <c r="B79" s="21" t="s">
        <v>155</v>
      </c>
      <c r="C79" s="16">
        <f>'[1]Közös Önk.Hiv.'!C79+'[1]Kék Bagoly Bölcsőde'!C79+'[1]Művelődési Ház'!C79+'[1]Önkormányzat'!C79</f>
        <v>0</v>
      </c>
    </row>
    <row r="80" spans="1:3" s="17" customFormat="1" ht="12" customHeight="1">
      <c r="A80" s="28" t="s">
        <v>156</v>
      </c>
      <c r="B80" s="21" t="s">
        <v>157</v>
      </c>
      <c r="C80" s="16">
        <f>'[1]Közös Önk.Hiv.'!C80+'[1]Kék Bagoly Bölcsőde'!C80+'[1]Művelődési Ház'!C80+'[1]Önkormányzat'!C80</f>
        <v>0</v>
      </c>
    </row>
    <row r="81" spans="1:3" s="17" customFormat="1" ht="12" customHeight="1">
      <c r="A81" s="29" t="s">
        <v>158</v>
      </c>
      <c r="B81" s="23" t="s">
        <v>159</v>
      </c>
      <c r="C81" s="16">
        <f>'[1]Közös Önk.Hiv.'!C81+'[1]Kék Bagoly Bölcsőde'!C81+'[1]Művelődési Ház'!C81+'[1]Önkormányzat'!C81</f>
        <v>0</v>
      </c>
    </row>
    <row r="82" spans="1:3" s="17" customFormat="1" ht="13.5" customHeight="1">
      <c r="A82" s="25" t="s">
        <v>160</v>
      </c>
      <c r="B82" s="24" t="s">
        <v>161</v>
      </c>
      <c r="C82" s="16">
        <f>'[1]Közös Önk.Hiv.'!C82+'[1]Kék Bagoly Bölcsőde'!C82+'[1]Művelődési Ház'!C82+'[1]Önkormányzat'!C82</f>
        <v>0</v>
      </c>
    </row>
    <row r="83" spans="1:3" s="17" customFormat="1" ht="15.75" customHeight="1">
      <c r="A83" s="25" t="s">
        <v>162</v>
      </c>
      <c r="B83" s="30" t="s">
        <v>163</v>
      </c>
      <c r="C83" s="16">
        <f>'[1]Közös Önk.Hiv.'!C83+'[1]Kék Bagoly Bölcsőde'!C83+'[1]Művelődési Ház'!C83+'[1]Önkormányzat'!C83</f>
        <v>204446</v>
      </c>
    </row>
    <row r="84" spans="1:3" s="17" customFormat="1" ht="16.5" customHeight="1">
      <c r="A84" s="31" t="s">
        <v>164</v>
      </c>
      <c r="B84" s="32" t="s">
        <v>165</v>
      </c>
      <c r="C84" s="16">
        <f>C60+C70</f>
        <v>1176220</v>
      </c>
    </row>
    <row r="85" spans="1:3" s="17" customFormat="1" ht="15.75" customHeight="1">
      <c r="A85" s="33"/>
      <c r="B85" s="34"/>
      <c r="C85" s="35"/>
    </row>
    <row r="86" spans="1:3" ht="16.5" customHeight="1">
      <c r="A86" s="4" t="s">
        <v>345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718441</v>
      </c>
    </row>
    <row r="91" spans="1:3" ht="12" customHeight="1">
      <c r="A91" s="45" t="s">
        <v>8</v>
      </c>
      <c r="B91" s="46" t="s">
        <v>170</v>
      </c>
      <c r="C91" s="74">
        <v>240634</v>
      </c>
    </row>
    <row r="92" spans="1:3" ht="12" customHeight="1">
      <c r="A92" s="20" t="s">
        <v>10</v>
      </c>
      <c r="B92" s="47" t="s">
        <v>171</v>
      </c>
      <c r="C92" s="70">
        <v>68122</v>
      </c>
    </row>
    <row r="93" spans="1:3" ht="12" customHeight="1">
      <c r="A93" s="20" t="s">
        <v>12</v>
      </c>
      <c r="B93" s="47" t="s">
        <v>172</v>
      </c>
      <c r="C93" s="71">
        <v>250701</v>
      </c>
    </row>
    <row r="94" spans="1:3" ht="12" customHeight="1">
      <c r="A94" s="20" t="s">
        <v>14</v>
      </c>
      <c r="B94" s="48" t="s">
        <v>173</v>
      </c>
      <c r="C94" s="71">
        <v>320</v>
      </c>
    </row>
    <row r="95" spans="1:3" ht="12" customHeight="1">
      <c r="A95" s="20" t="s">
        <v>174</v>
      </c>
      <c r="B95" s="49" t="s">
        <v>346</v>
      </c>
      <c r="C95" s="71">
        <f>SUM(C96:C105)</f>
        <v>158664</v>
      </c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/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>
        <v>158664</v>
      </c>
    </row>
    <row r="106" spans="1:3" ht="12" customHeight="1">
      <c r="A106" s="14" t="s">
        <v>20</v>
      </c>
      <c r="B106" s="56" t="s">
        <v>195</v>
      </c>
      <c r="C106" s="16">
        <f>+C107+C109+C111</f>
        <v>148348</v>
      </c>
    </row>
    <row r="107" spans="1:3" ht="12" customHeight="1">
      <c r="A107" s="18" t="s">
        <v>22</v>
      </c>
      <c r="B107" s="47" t="s">
        <v>196</v>
      </c>
      <c r="C107" s="69">
        <v>89328</v>
      </c>
    </row>
    <row r="108" spans="1:3" ht="12" customHeight="1">
      <c r="A108" s="18" t="s">
        <v>24</v>
      </c>
      <c r="B108" s="57" t="s">
        <v>197</v>
      </c>
      <c r="C108" s="69">
        <v>48673</v>
      </c>
    </row>
    <row r="109" spans="1:3" ht="12" customHeight="1">
      <c r="A109" s="18" t="s">
        <v>26</v>
      </c>
      <c r="B109" s="57" t="s">
        <v>198</v>
      </c>
      <c r="C109" s="70">
        <v>59020</v>
      </c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/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/>
    </row>
    <row r="120" spans="1:3" ht="12" customHeight="1">
      <c r="A120" s="14" t="s">
        <v>34</v>
      </c>
      <c r="B120" s="15" t="s">
        <v>214</v>
      </c>
      <c r="C120" s="16">
        <f>+C121+C122</f>
        <v>166252</v>
      </c>
    </row>
    <row r="121" spans="1:3" ht="12" customHeight="1">
      <c r="A121" s="18" t="s">
        <v>36</v>
      </c>
      <c r="B121" s="61" t="s">
        <v>215</v>
      </c>
      <c r="C121" s="69">
        <v>85049</v>
      </c>
    </row>
    <row r="122" spans="1:3" ht="12" customHeight="1">
      <c r="A122" s="22" t="s">
        <v>38</v>
      </c>
      <c r="B122" s="57" t="s">
        <v>216</v>
      </c>
      <c r="C122" s="71">
        <v>81203</v>
      </c>
    </row>
    <row r="123" spans="1:3" ht="12" customHeight="1">
      <c r="A123" s="14" t="s">
        <v>217</v>
      </c>
      <c r="B123" s="15" t="s">
        <v>218</v>
      </c>
      <c r="C123" s="16">
        <f>+C90+C106+C120</f>
        <v>1033041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6180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>
        <v>6180</v>
      </c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6180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1039221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-61267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198266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8" scale="96"/>
  <headerFooter alignWithMargins="0">
    <oddHeader>&amp;C&amp;"Times New Roman CE,Félkövér"&amp;12 2015. ÉVI KÖLTSÉGVETÉS
KÖTELEZŐ FELADATAI&amp;R&amp;"Times New Roman CE,Félkövér dőlt"&amp;11 2.1. melléklet a ........./2015. (.......) önkormányzati rendelethez</oddHeader>
  </headerFooter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workbookViewId="0" topLeftCell="A112">
      <selection activeCell="A1" sqref="A1"/>
    </sheetView>
  </sheetViews>
  <sheetFormatPr defaultColWidth="9.00390625" defaultRowHeight="7.5" customHeight="1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4" t="s">
        <v>344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0</v>
      </c>
    </row>
    <row r="6" spans="1:3" s="17" customFormat="1" ht="12" customHeight="1">
      <c r="A6" s="18" t="s">
        <v>8</v>
      </c>
      <c r="B6" s="19" t="s">
        <v>9</v>
      </c>
      <c r="C6" s="69"/>
    </row>
    <row r="7" spans="1:3" s="17" customFormat="1" ht="12" customHeight="1">
      <c r="A7" s="20" t="s">
        <v>10</v>
      </c>
      <c r="B7" s="21" t="s">
        <v>11</v>
      </c>
      <c r="C7" s="70"/>
    </row>
    <row r="8" spans="1:3" s="17" customFormat="1" ht="12" customHeight="1">
      <c r="A8" s="20" t="s">
        <v>12</v>
      </c>
      <c r="B8" s="21" t="s">
        <v>13</v>
      </c>
      <c r="C8" s="70"/>
    </row>
    <row r="9" spans="1:3" s="17" customFormat="1" ht="12" customHeight="1">
      <c r="A9" s="20" t="s">
        <v>14</v>
      </c>
      <c r="B9" s="21" t="s">
        <v>15</v>
      </c>
      <c r="C9" s="70"/>
    </row>
    <row r="10" spans="1:3" s="17" customFormat="1" ht="12" customHeight="1">
      <c r="A10" s="20" t="s">
        <v>16</v>
      </c>
      <c r="B10" s="21" t="s">
        <v>17</v>
      </c>
      <c r="C10" s="70"/>
    </row>
    <row r="11" spans="1:3" s="17" customFormat="1" ht="12" customHeight="1">
      <c r="A11" s="22" t="s">
        <v>18</v>
      </c>
      <c r="B11" s="23" t="s">
        <v>19</v>
      </c>
      <c r="C11" s="70"/>
    </row>
    <row r="12" spans="1:3" s="17" customFormat="1" ht="12" customHeight="1">
      <c r="A12" s="14" t="s">
        <v>20</v>
      </c>
      <c r="B12" s="24" t="s">
        <v>21</v>
      </c>
      <c r="C12" s="16">
        <f>+C13+C14+C15+C16+C17</f>
        <v>0</v>
      </c>
    </row>
    <row r="13" spans="1:3" s="17" customFormat="1" ht="12" customHeight="1">
      <c r="A13" s="18" t="s">
        <v>22</v>
      </c>
      <c r="B13" s="19" t="s">
        <v>23</v>
      </c>
      <c r="C13" s="69"/>
    </row>
    <row r="14" spans="1:3" s="17" customFormat="1" ht="12" customHeight="1">
      <c r="A14" s="20" t="s">
        <v>24</v>
      </c>
      <c r="B14" s="21" t="s">
        <v>25</v>
      </c>
      <c r="C14" s="70"/>
    </row>
    <row r="15" spans="1:3" s="17" customFormat="1" ht="12" customHeight="1">
      <c r="A15" s="20" t="s">
        <v>26</v>
      </c>
      <c r="B15" s="21" t="s">
        <v>27</v>
      </c>
      <c r="C15" s="70"/>
    </row>
    <row r="16" spans="1:3" s="17" customFormat="1" ht="12" customHeight="1">
      <c r="A16" s="20" t="s">
        <v>28</v>
      </c>
      <c r="B16" s="21" t="s">
        <v>29</v>
      </c>
      <c r="C16" s="70"/>
    </row>
    <row r="17" spans="1:3" s="17" customFormat="1" ht="12" customHeight="1">
      <c r="A17" s="20" t="s">
        <v>30</v>
      </c>
      <c r="B17" s="21" t="s">
        <v>31</v>
      </c>
      <c r="C17" s="70"/>
    </row>
    <row r="18" spans="1:3" s="17" customFormat="1" ht="12" customHeight="1">
      <c r="A18" s="22" t="s">
        <v>32</v>
      </c>
      <c r="B18" s="23" t="s">
        <v>33</v>
      </c>
      <c r="C18" s="71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0</v>
      </c>
    </row>
    <row r="20" spans="1:3" s="17" customFormat="1" ht="12" customHeight="1">
      <c r="A20" s="18" t="s">
        <v>36</v>
      </c>
      <c r="B20" s="19" t="s">
        <v>37</v>
      </c>
      <c r="C20" s="69"/>
    </row>
    <row r="21" spans="1:3" s="17" customFormat="1" ht="12" customHeight="1">
      <c r="A21" s="20" t="s">
        <v>38</v>
      </c>
      <c r="B21" s="21" t="s">
        <v>39</v>
      </c>
      <c r="C21" s="70"/>
    </row>
    <row r="22" spans="1:3" s="17" customFormat="1" ht="12" customHeight="1">
      <c r="A22" s="20" t="s">
        <v>40</v>
      </c>
      <c r="B22" s="21" t="s">
        <v>41</v>
      </c>
      <c r="C22" s="70"/>
    </row>
    <row r="23" spans="1:3" s="17" customFormat="1" ht="12" customHeight="1">
      <c r="A23" s="20" t="s">
        <v>42</v>
      </c>
      <c r="B23" s="21" t="s">
        <v>43</v>
      </c>
      <c r="C23" s="70"/>
    </row>
    <row r="24" spans="1:3" s="17" customFormat="1" ht="12" customHeight="1">
      <c r="A24" s="20" t="s">
        <v>44</v>
      </c>
      <c r="B24" s="21" t="s">
        <v>45</v>
      </c>
      <c r="C24" s="70"/>
    </row>
    <row r="25" spans="1:3" s="17" customFormat="1" ht="12" customHeight="1">
      <c r="A25" s="22" t="s">
        <v>46</v>
      </c>
      <c r="B25" s="23" t="s">
        <v>47</v>
      </c>
      <c r="C25" s="71"/>
    </row>
    <row r="26" spans="1:3" s="17" customFormat="1" ht="12" customHeight="1">
      <c r="A26" s="14" t="s">
        <v>48</v>
      </c>
      <c r="B26" s="15" t="s">
        <v>49</v>
      </c>
      <c r="C26" s="16">
        <f>+C27+C30+C31+C32</f>
        <v>0</v>
      </c>
    </row>
    <row r="27" spans="1:3" s="17" customFormat="1" ht="12" customHeight="1">
      <c r="A27" s="18" t="s">
        <v>50</v>
      </c>
      <c r="B27" s="19" t="s">
        <v>51</v>
      </c>
      <c r="C27" s="72">
        <f>+C28+C29</f>
        <v>0</v>
      </c>
    </row>
    <row r="28" spans="1:3" s="17" customFormat="1" ht="12" customHeight="1">
      <c r="A28" s="20" t="s">
        <v>52</v>
      </c>
      <c r="B28" s="21" t="s">
        <v>53</v>
      </c>
      <c r="C28" s="70"/>
    </row>
    <row r="29" spans="1:3" s="17" customFormat="1" ht="12" customHeight="1">
      <c r="A29" s="20" t="s">
        <v>54</v>
      </c>
      <c r="B29" s="21" t="s">
        <v>55</v>
      </c>
      <c r="C29" s="70"/>
    </row>
    <row r="30" spans="1:3" s="17" customFormat="1" ht="12" customHeight="1">
      <c r="A30" s="20" t="s">
        <v>56</v>
      </c>
      <c r="B30" s="21" t="s">
        <v>57</v>
      </c>
      <c r="C30" s="70"/>
    </row>
    <row r="31" spans="1:3" s="17" customFormat="1" ht="12" customHeight="1">
      <c r="A31" s="20" t="s">
        <v>58</v>
      </c>
      <c r="B31" s="21" t="s">
        <v>59</v>
      </c>
      <c r="C31" s="70"/>
    </row>
    <row r="32" spans="1:3" s="17" customFormat="1" ht="12" customHeight="1">
      <c r="A32" s="22" t="s">
        <v>60</v>
      </c>
      <c r="B32" s="23" t="s">
        <v>61</v>
      </c>
      <c r="C32" s="71"/>
    </row>
    <row r="33" spans="1:3" s="17" customFormat="1" ht="12" customHeight="1">
      <c r="A33" s="14" t="s">
        <v>62</v>
      </c>
      <c r="B33" s="15" t="s">
        <v>63</v>
      </c>
      <c r="C33" s="16">
        <f>SUM(C34:C43)</f>
        <v>4026</v>
      </c>
    </row>
    <row r="34" spans="1:3" s="17" customFormat="1" ht="12" customHeight="1">
      <c r="A34" s="18" t="s">
        <v>64</v>
      </c>
      <c r="B34" s="19" t="s">
        <v>65</v>
      </c>
      <c r="C34" s="69"/>
    </row>
    <row r="35" spans="1:3" s="17" customFormat="1" ht="12" customHeight="1">
      <c r="A35" s="20" t="s">
        <v>66</v>
      </c>
      <c r="B35" s="21" t="s">
        <v>67</v>
      </c>
      <c r="C35" s="70">
        <v>1075</v>
      </c>
    </row>
    <row r="36" spans="1:3" s="17" customFormat="1" ht="12" customHeight="1">
      <c r="A36" s="20" t="s">
        <v>68</v>
      </c>
      <c r="B36" s="21" t="s">
        <v>69</v>
      </c>
      <c r="C36" s="70"/>
    </row>
    <row r="37" spans="1:3" s="17" customFormat="1" ht="12" customHeight="1">
      <c r="A37" s="20" t="s">
        <v>70</v>
      </c>
      <c r="B37" s="21" t="s">
        <v>71</v>
      </c>
      <c r="C37" s="70"/>
    </row>
    <row r="38" spans="1:3" s="17" customFormat="1" ht="12" customHeight="1">
      <c r="A38" s="20" t="s">
        <v>72</v>
      </c>
      <c r="B38" s="21" t="s">
        <v>73</v>
      </c>
      <c r="C38" s="70">
        <v>2665</v>
      </c>
    </row>
    <row r="39" spans="1:3" s="17" customFormat="1" ht="12" customHeight="1">
      <c r="A39" s="20" t="s">
        <v>74</v>
      </c>
      <c r="B39" s="21" t="s">
        <v>75</v>
      </c>
      <c r="C39" s="70">
        <v>286</v>
      </c>
    </row>
    <row r="40" spans="1:3" s="17" customFormat="1" ht="12" customHeight="1">
      <c r="A40" s="20" t="s">
        <v>76</v>
      </c>
      <c r="B40" s="21" t="s">
        <v>77</v>
      </c>
      <c r="C40" s="70"/>
    </row>
    <row r="41" spans="1:3" s="17" customFormat="1" ht="12" customHeight="1">
      <c r="A41" s="20" t="s">
        <v>78</v>
      </c>
      <c r="B41" s="21" t="s">
        <v>79</v>
      </c>
      <c r="C41" s="70"/>
    </row>
    <row r="42" spans="1:3" s="17" customFormat="1" ht="12" customHeight="1">
      <c r="A42" s="20" t="s">
        <v>80</v>
      </c>
      <c r="B42" s="21" t="s">
        <v>81</v>
      </c>
      <c r="C42" s="70"/>
    </row>
    <row r="43" spans="1:3" s="17" customFormat="1" ht="12" customHeight="1">
      <c r="A43" s="22" t="s">
        <v>82</v>
      </c>
      <c r="B43" s="23" t="s">
        <v>83</v>
      </c>
      <c r="C43" s="71"/>
    </row>
    <row r="44" spans="1:3" s="17" customFormat="1" ht="12" customHeight="1">
      <c r="A44" s="14" t="s">
        <v>84</v>
      </c>
      <c r="B44" s="15" t="s">
        <v>85</v>
      </c>
      <c r="C44" s="16">
        <f>SUM(C45:C49)</f>
        <v>0</v>
      </c>
    </row>
    <row r="45" spans="1:3" s="17" customFormat="1" ht="12" customHeight="1">
      <c r="A45" s="18" t="s">
        <v>86</v>
      </c>
      <c r="B45" s="19" t="s">
        <v>87</v>
      </c>
      <c r="C45" s="69"/>
    </row>
    <row r="46" spans="1:3" s="17" customFormat="1" ht="12" customHeight="1">
      <c r="A46" s="20" t="s">
        <v>88</v>
      </c>
      <c r="B46" s="21" t="s">
        <v>89</v>
      </c>
      <c r="C46" s="70"/>
    </row>
    <row r="47" spans="1:3" s="17" customFormat="1" ht="12" customHeight="1">
      <c r="A47" s="20" t="s">
        <v>90</v>
      </c>
      <c r="B47" s="21" t="s">
        <v>91</v>
      </c>
      <c r="C47" s="70"/>
    </row>
    <row r="48" spans="1:3" s="17" customFormat="1" ht="12" customHeight="1">
      <c r="A48" s="20" t="s">
        <v>92</v>
      </c>
      <c r="B48" s="21" t="s">
        <v>93</v>
      </c>
      <c r="C48" s="70"/>
    </row>
    <row r="49" spans="1:3" s="17" customFormat="1" ht="12" customHeight="1">
      <c r="A49" s="22" t="s">
        <v>94</v>
      </c>
      <c r="B49" s="23" t="s">
        <v>95</v>
      </c>
      <c r="C49" s="71"/>
    </row>
    <row r="50" spans="1:3" s="17" customFormat="1" ht="12" customHeight="1">
      <c r="A50" s="14" t="s">
        <v>96</v>
      </c>
      <c r="B50" s="15" t="s">
        <v>97</v>
      </c>
      <c r="C50" s="16">
        <f>SUM(C51:C53)</f>
        <v>0</v>
      </c>
    </row>
    <row r="51" spans="1:3" s="17" customFormat="1" ht="12" customHeight="1">
      <c r="A51" s="18" t="s">
        <v>98</v>
      </c>
      <c r="B51" s="19" t="s">
        <v>99</v>
      </c>
      <c r="C51" s="69"/>
    </row>
    <row r="52" spans="1:3" s="17" customFormat="1" ht="12" customHeight="1">
      <c r="A52" s="20" t="s">
        <v>100</v>
      </c>
      <c r="B52" s="21" t="s">
        <v>101</v>
      </c>
      <c r="C52" s="70"/>
    </row>
    <row r="53" spans="1:3" s="17" customFormat="1" ht="12" customHeight="1">
      <c r="A53" s="20" t="s">
        <v>102</v>
      </c>
      <c r="B53" s="21" t="s">
        <v>103</v>
      </c>
      <c r="C53" s="70"/>
    </row>
    <row r="54" spans="1:3" s="17" customFormat="1" ht="12" customHeight="1">
      <c r="A54" s="22" t="s">
        <v>104</v>
      </c>
      <c r="B54" s="23" t="s">
        <v>105</v>
      </c>
      <c r="C54" s="71"/>
    </row>
    <row r="55" spans="1:3" s="17" customFormat="1" ht="12" customHeight="1">
      <c r="A55" s="14" t="s">
        <v>106</v>
      </c>
      <c r="B55" s="24" t="s">
        <v>107</v>
      </c>
      <c r="C55" s="16">
        <f>SUM(C56:C58)</f>
        <v>0</v>
      </c>
    </row>
    <row r="56" spans="1:3" s="17" customFormat="1" ht="12" customHeight="1">
      <c r="A56" s="18" t="s">
        <v>108</v>
      </c>
      <c r="B56" s="19" t="s">
        <v>109</v>
      </c>
      <c r="C56" s="70"/>
    </row>
    <row r="57" spans="1:3" s="17" customFormat="1" ht="12" customHeight="1">
      <c r="A57" s="20" t="s">
        <v>110</v>
      </c>
      <c r="B57" s="21" t="s">
        <v>111</v>
      </c>
      <c r="C57" s="70"/>
    </row>
    <row r="58" spans="1:3" s="17" customFormat="1" ht="12" customHeight="1">
      <c r="A58" s="20" t="s">
        <v>112</v>
      </c>
      <c r="B58" s="21" t="s">
        <v>113</v>
      </c>
      <c r="C58" s="70"/>
    </row>
    <row r="59" spans="1:3" s="17" customFormat="1" ht="12" customHeight="1">
      <c r="A59" s="22" t="s">
        <v>114</v>
      </c>
      <c r="B59" s="23" t="s">
        <v>115</v>
      </c>
      <c r="C59" s="70"/>
    </row>
    <row r="60" spans="1:3" s="17" customFormat="1" ht="12" customHeight="1">
      <c r="A60" s="14" t="s">
        <v>116</v>
      </c>
      <c r="B60" s="15" t="s">
        <v>117</v>
      </c>
      <c r="C60" s="16">
        <f>+C5+C12+C19+C26+C33+C44+C50+C55</f>
        <v>4026</v>
      </c>
    </row>
    <row r="61" spans="1:3" s="17" customFormat="1" ht="12" customHeight="1">
      <c r="A61" s="25" t="s">
        <v>118</v>
      </c>
      <c r="B61" s="24" t="s">
        <v>119</v>
      </c>
      <c r="C61" s="16">
        <f>SUM(C62:C64)</f>
        <v>0</v>
      </c>
    </row>
    <row r="62" spans="1:3" s="17" customFormat="1" ht="12" customHeight="1">
      <c r="A62" s="18" t="s">
        <v>120</v>
      </c>
      <c r="B62" s="19" t="s">
        <v>121</v>
      </c>
      <c r="C62" s="70"/>
    </row>
    <row r="63" spans="1:3" s="17" customFormat="1" ht="12" customHeight="1">
      <c r="A63" s="20" t="s">
        <v>122</v>
      </c>
      <c r="B63" s="21" t="s">
        <v>123</v>
      </c>
      <c r="C63" s="70"/>
    </row>
    <row r="64" spans="1:3" s="17" customFormat="1" ht="12" customHeight="1">
      <c r="A64" s="22" t="s">
        <v>124</v>
      </c>
      <c r="B64" s="26" t="s">
        <v>125</v>
      </c>
      <c r="C64" s="70"/>
    </row>
    <row r="65" spans="1:3" s="17" customFormat="1" ht="12" customHeight="1">
      <c r="A65" s="25" t="s">
        <v>126</v>
      </c>
      <c r="B65" s="24" t="s">
        <v>127</v>
      </c>
      <c r="C65" s="16">
        <f>SUM(C66:C69)</f>
        <v>0</v>
      </c>
    </row>
    <row r="66" spans="1:3" s="17" customFormat="1" ht="12" customHeight="1">
      <c r="A66" s="18" t="s">
        <v>128</v>
      </c>
      <c r="B66" s="19" t="s">
        <v>129</v>
      </c>
      <c r="C66" s="70"/>
    </row>
    <row r="67" spans="1:3" s="17" customFormat="1" ht="12" customHeight="1">
      <c r="A67" s="20" t="s">
        <v>130</v>
      </c>
      <c r="B67" s="21" t="s">
        <v>131</v>
      </c>
      <c r="C67" s="70"/>
    </row>
    <row r="68" spans="1:3" s="17" customFormat="1" ht="12" customHeight="1">
      <c r="A68" s="20" t="s">
        <v>132</v>
      </c>
      <c r="B68" s="21" t="s">
        <v>133</v>
      </c>
      <c r="C68" s="70"/>
    </row>
    <row r="69" spans="1:3" s="17" customFormat="1" ht="12" customHeight="1">
      <c r="A69" s="22" t="s">
        <v>134</v>
      </c>
      <c r="B69" s="23" t="s">
        <v>135</v>
      </c>
      <c r="C69" s="70"/>
    </row>
    <row r="70" spans="1:3" s="17" customFormat="1" ht="12" customHeight="1">
      <c r="A70" s="25" t="s">
        <v>136</v>
      </c>
      <c r="B70" s="24" t="s">
        <v>137</v>
      </c>
      <c r="C70" s="16">
        <f>SUM(C71:C72)</f>
        <v>0</v>
      </c>
    </row>
    <row r="71" spans="1:3" s="17" customFormat="1" ht="12" customHeight="1">
      <c r="A71" s="18" t="s">
        <v>138</v>
      </c>
      <c r="B71" s="19" t="s">
        <v>139</v>
      </c>
      <c r="C71" s="70"/>
    </row>
    <row r="72" spans="1:3" s="17" customFormat="1" ht="12" customHeight="1">
      <c r="A72" s="22" t="s">
        <v>140</v>
      </c>
      <c r="B72" s="23" t="s">
        <v>141</v>
      </c>
      <c r="C72" s="70"/>
    </row>
    <row r="73" spans="1:3" s="17" customFormat="1" ht="12" customHeight="1">
      <c r="A73" s="25" t="s">
        <v>142</v>
      </c>
      <c r="B73" s="24" t="s">
        <v>143</v>
      </c>
      <c r="C73" s="16">
        <f>SUM(C74:C76)</f>
        <v>0</v>
      </c>
    </row>
    <row r="74" spans="1:3" s="17" customFormat="1" ht="12" customHeight="1">
      <c r="A74" s="18" t="s">
        <v>144</v>
      </c>
      <c r="B74" s="19" t="s">
        <v>145</v>
      </c>
      <c r="C74" s="70"/>
    </row>
    <row r="75" spans="1:3" s="17" customFormat="1" ht="12" customHeight="1">
      <c r="A75" s="20" t="s">
        <v>146</v>
      </c>
      <c r="B75" s="21" t="s">
        <v>147</v>
      </c>
      <c r="C75" s="70"/>
    </row>
    <row r="76" spans="1:3" s="17" customFormat="1" ht="12" customHeight="1">
      <c r="A76" s="22" t="s">
        <v>148</v>
      </c>
      <c r="B76" s="23" t="s">
        <v>149</v>
      </c>
      <c r="C76" s="70"/>
    </row>
    <row r="77" spans="1:3" s="17" customFormat="1" ht="12" customHeight="1">
      <c r="A77" s="25" t="s">
        <v>150</v>
      </c>
      <c r="B77" s="24" t="s">
        <v>151</v>
      </c>
      <c r="C77" s="16">
        <f>SUM(C78:C81)</f>
        <v>0</v>
      </c>
    </row>
    <row r="78" spans="1:3" s="17" customFormat="1" ht="12" customHeight="1">
      <c r="A78" s="27" t="s">
        <v>152</v>
      </c>
      <c r="B78" s="19" t="s">
        <v>153</v>
      </c>
      <c r="C78" s="70"/>
    </row>
    <row r="79" spans="1:3" s="17" customFormat="1" ht="12" customHeight="1">
      <c r="A79" s="28" t="s">
        <v>154</v>
      </c>
      <c r="B79" s="21" t="s">
        <v>155</v>
      </c>
      <c r="C79" s="70"/>
    </row>
    <row r="80" spans="1:3" s="17" customFormat="1" ht="12" customHeight="1">
      <c r="A80" s="28" t="s">
        <v>156</v>
      </c>
      <c r="B80" s="21" t="s">
        <v>157</v>
      </c>
      <c r="C80" s="70"/>
    </row>
    <row r="81" spans="1:3" s="17" customFormat="1" ht="12" customHeight="1">
      <c r="A81" s="29" t="s">
        <v>158</v>
      </c>
      <c r="B81" s="23" t="s">
        <v>159</v>
      </c>
      <c r="C81" s="70"/>
    </row>
    <row r="82" spans="1:3" s="17" customFormat="1" ht="13.5" customHeight="1">
      <c r="A82" s="25" t="s">
        <v>160</v>
      </c>
      <c r="B82" s="24" t="s">
        <v>161</v>
      </c>
      <c r="C82" s="73"/>
    </row>
    <row r="83" spans="1:3" s="17" customFormat="1" ht="15.75" customHeight="1">
      <c r="A83" s="25" t="s">
        <v>162</v>
      </c>
      <c r="B83" s="30" t="s">
        <v>163</v>
      </c>
      <c r="C83" s="16">
        <f>+C61+C65+C70+C73+C77+C82</f>
        <v>0</v>
      </c>
    </row>
    <row r="84" spans="1:3" s="17" customFormat="1" ht="16.5" customHeight="1">
      <c r="A84" s="31" t="s">
        <v>164</v>
      </c>
      <c r="B84" s="32" t="s">
        <v>165</v>
      </c>
      <c r="C84" s="16">
        <f>+C60+C83</f>
        <v>4026</v>
      </c>
    </row>
    <row r="85" spans="1:3" s="17" customFormat="1" ht="17.25" customHeight="1">
      <c r="A85" s="33"/>
      <c r="B85" s="34"/>
      <c r="C85" s="35"/>
    </row>
    <row r="86" spans="1:3" ht="16.5" customHeight="1">
      <c r="A86" s="4" t="s">
        <v>345</v>
      </c>
      <c r="B86" s="4"/>
      <c r="C86" s="4"/>
    </row>
    <row r="87" spans="1:3" s="38" customFormat="1" ht="16.5" customHeight="1">
      <c r="A87" s="36" t="s">
        <v>167</v>
      </c>
      <c r="B87" s="36"/>
      <c r="C87" s="37" t="s">
        <v>2</v>
      </c>
    </row>
    <row r="88" spans="1:3" ht="37.5" customHeight="1">
      <c r="A88" s="7" t="s">
        <v>3</v>
      </c>
      <c r="B88" s="8" t="s">
        <v>168</v>
      </c>
      <c r="C88" s="9" t="s">
        <v>5</v>
      </c>
    </row>
    <row r="89" spans="1:3" s="13" customFormat="1" ht="12" customHeight="1">
      <c r="A89" s="39">
        <v>1</v>
      </c>
      <c r="B89" s="40">
        <v>2</v>
      </c>
      <c r="C89" s="41">
        <v>3</v>
      </c>
    </row>
    <row r="90" spans="1:3" ht="12" customHeight="1">
      <c r="A90" s="42" t="s">
        <v>6</v>
      </c>
      <c r="B90" s="43" t="s">
        <v>169</v>
      </c>
      <c r="C90" s="44">
        <f>SUM(C91:C95)</f>
        <v>113683</v>
      </c>
    </row>
    <row r="91" spans="1:3" ht="12" customHeight="1">
      <c r="A91" s="45" t="s">
        <v>8</v>
      </c>
      <c r="B91" s="46" t="s">
        <v>170</v>
      </c>
      <c r="C91" s="74">
        <v>27535</v>
      </c>
    </row>
    <row r="92" spans="1:3" ht="12" customHeight="1">
      <c r="A92" s="20" t="s">
        <v>10</v>
      </c>
      <c r="B92" s="47" t="s">
        <v>171</v>
      </c>
      <c r="C92" s="70">
        <v>7675</v>
      </c>
    </row>
    <row r="93" spans="1:3" ht="12" customHeight="1">
      <c r="A93" s="20" t="s">
        <v>12</v>
      </c>
      <c r="B93" s="47" t="s">
        <v>172</v>
      </c>
      <c r="C93" s="71">
        <v>25512</v>
      </c>
    </row>
    <row r="94" spans="1:3" ht="12" customHeight="1">
      <c r="A94" s="20" t="s">
        <v>14</v>
      </c>
      <c r="B94" s="48" t="s">
        <v>173</v>
      </c>
      <c r="C94" s="71"/>
    </row>
    <row r="95" spans="1:3" ht="12" customHeight="1">
      <c r="A95" s="20" t="s">
        <v>174</v>
      </c>
      <c r="B95" s="49" t="s">
        <v>175</v>
      </c>
      <c r="C95" s="71">
        <v>52961</v>
      </c>
    </row>
    <row r="96" spans="1:3" ht="12" customHeight="1">
      <c r="A96" s="20" t="s">
        <v>18</v>
      </c>
      <c r="B96" s="47" t="s">
        <v>176</v>
      </c>
      <c r="C96" s="71"/>
    </row>
    <row r="97" spans="1:3" ht="12" customHeight="1">
      <c r="A97" s="20" t="s">
        <v>177</v>
      </c>
      <c r="B97" s="50" t="s">
        <v>178</v>
      </c>
      <c r="C97" s="71"/>
    </row>
    <row r="98" spans="1:3" ht="12" customHeight="1">
      <c r="A98" s="20" t="s">
        <v>179</v>
      </c>
      <c r="B98" s="51" t="s">
        <v>180</v>
      </c>
      <c r="C98" s="71"/>
    </row>
    <row r="99" spans="1:3" ht="12" customHeight="1">
      <c r="A99" s="20" t="s">
        <v>181</v>
      </c>
      <c r="B99" s="51" t="s">
        <v>182</v>
      </c>
      <c r="C99" s="71"/>
    </row>
    <row r="100" spans="1:3" ht="12" customHeight="1">
      <c r="A100" s="20" t="s">
        <v>183</v>
      </c>
      <c r="B100" s="50" t="s">
        <v>184</v>
      </c>
      <c r="C100" s="71">
        <v>13961</v>
      </c>
    </row>
    <row r="101" spans="1:3" ht="12" customHeight="1">
      <c r="A101" s="20" t="s">
        <v>185</v>
      </c>
      <c r="B101" s="50" t="s">
        <v>186</v>
      </c>
      <c r="C101" s="71"/>
    </row>
    <row r="102" spans="1:3" ht="12" customHeight="1">
      <c r="A102" s="20" t="s">
        <v>187</v>
      </c>
      <c r="B102" s="51" t="s">
        <v>188</v>
      </c>
      <c r="C102" s="71"/>
    </row>
    <row r="103" spans="1:3" ht="12" customHeight="1">
      <c r="A103" s="52" t="s">
        <v>189</v>
      </c>
      <c r="B103" s="53" t="s">
        <v>190</v>
      </c>
      <c r="C103" s="71"/>
    </row>
    <row r="104" spans="1:3" ht="12" customHeight="1">
      <c r="A104" s="20" t="s">
        <v>191</v>
      </c>
      <c r="B104" s="53" t="s">
        <v>192</v>
      </c>
      <c r="C104" s="71"/>
    </row>
    <row r="105" spans="1:3" ht="12" customHeight="1">
      <c r="A105" s="54" t="s">
        <v>193</v>
      </c>
      <c r="B105" s="55" t="s">
        <v>194</v>
      </c>
      <c r="C105" s="75">
        <v>39000</v>
      </c>
    </row>
    <row r="106" spans="1:3" ht="12" customHeight="1">
      <c r="A106" s="14" t="s">
        <v>20</v>
      </c>
      <c r="B106" s="56" t="s">
        <v>195</v>
      </c>
      <c r="C106" s="16">
        <f>+C107+C109+C111</f>
        <v>15916</v>
      </c>
    </row>
    <row r="107" spans="1:3" ht="12" customHeight="1">
      <c r="A107" s="18" t="s">
        <v>22</v>
      </c>
      <c r="B107" s="47" t="s">
        <v>196</v>
      </c>
      <c r="C107" s="69">
        <v>676</v>
      </c>
    </row>
    <row r="108" spans="1:3" ht="12" customHeight="1">
      <c r="A108" s="18" t="s">
        <v>24</v>
      </c>
      <c r="B108" s="57" t="s">
        <v>197</v>
      </c>
      <c r="C108" s="69"/>
    </row>
    <row r="109" spans="1:3" ht="12" customHeight="1">
      <c r="A109" s="18" t="s">
        <v>26</v>
      </c>
      <c r="B109" s="57" t="s">
        <v>198</v>
      </c>
      <c r="C109" s="70">
        <v>5240</v>
      </c>
    </row>
    <row r="110" spans="1:3" ht="12" customHeight="1">
      <c r="A110" s="18" t="s">
        <v>28</v>
      </c>
      <c r="B110" s="57" t="s">
        <v>199</v>
      </c>
      <c r="C110" s="76"/>
    </row>
    <row r="111" spans="1:3" ht="12" customHeight="1">
      <c r="A111" s="18" t="s">
        <v>30</v>
      </c>
      <c r="B111" s="58" t="s">
        <v>200</v>
      </c>
      <c r="C111" s="76">
        <v>10000</v>
      </c>
    </row>
    <row r="112" spans="1:3" ht="12" customHeight="1">
      <c r="A112" s="18" t="s">
        <v>32</v>
      </c>
      <c r="B112" s="59" t="s">
        <v>201</v>
      </c>
      <c r="C112" s="76"/>
    </row>
    <row r="113" spans="1:3" ht="12" customHeight="1">
      <c r="A113" s="18" t="s">
        <v>202</v>
      </c>
      <c r="B113" s="60" t="s">
        <v>203</v>
      </c>
      <c r="C113" s="76"/>
    </row>
    <row r="114" spans="1:3" ht="15.75" customHeight="1">
      <c r="A114" s="18" t="s">
        <v>204</v>
      </c>
      <c r="B114" s="51" t="s">
        <v>182</v>
      </c>
      <c r="C114" s="76"/>
    </row>
    <row r="115" spans="1:3" ht="12" customHeight="1">
      <c r="A115" s="18" t="s">
        <v>205</v>
      </c>
      <c r="B115" s="51" t="s">
        <v>206</v>
      </c>
      <c r="C115" s="76"/>
    </row>
    <row r="116" spans="1:3" ht="12" customHeight="1">
      <c r="A116" s="18" t="s">
        <v>207</v>
      </c>
      <c r="B116" s="51" t="s">
        <v>208</v>
      </c>
      <c r="C116" s="76"/>
    </row>
    <row r="117" spans="1:3" ht="12" customHeight="1">
      <c r="A117" s="18" t="s">
        <v>209</v>
      </c>
      <c r="B117" s="51" t="s">
        <v>188</v>
      </c>
      <c r="C117" s="76"/>
    </row>
    <row r="118" spans="1:3" ht="12" customHeight="1">
      <c r="A118" s="18" t="s">
        <v>210</v>
      </c>
      <c r="B118" s="51" t="s">
        <v>211</v>
      </c>
      <c r="C118" s="76"/>
    </row>
    <row r="119" spans="1:3" ht="16.5" customHeight="1">
      <c r="A119" s="52" t="s">
        <v>212</v>
      </c>
      <c r="B119" s="51" t="s">
        <v>213</v>
      </c>
      <c r="C119" s="77">
        <v>10000</v>
      </c>
    </row>
    <row r="120" spans="1:3" ht="12" customHeight="1">
      <c r="A120" s="14" t="s">
        <v>34</v>
      </c>
      <c r="B120" s="15" t="s">
        <v>214</v>
      </c>
      <c r="C120" s="16">
        <f>+C121+C122</f>
        <v>0</v>
      </c>
    </row>
    <row r="121" spans="1:3" ht="12" customHeight="1">
      <c r="A121" s="18" t="s">
        <v>36</v>
      </c>
      <c r="B121" s="61" t="s">
        <v>215</v>
      </c>
      <c r="C121" s="69"/>
    </row>
    <row r="122" spans="1:3" ht="12" customHeight="1">
      <c r="A122" s="22" t="s">
        <v>38</v>
      </c>
      <c r="B122" s="57" t="s">
        <v>216</v>
      </c>
      <c r="C122" s="71"/>
    </row>
    <row r="123" spans="1:3" ht="12" customHeight="1">
      <c r="A123" s="14" t="s">
        <v>217</v>
      </c>
      <c r="B123" s="15" t="s">
        <v>218</v>
      </c>
      <c r="C123" s="16">
        <f>+C90+C106+C120</f>
        <v>129599</v>
      </c>
    </row>
    <row r="124" spans="1:3" ht="12" customHeight="1">
      <c r="A124" s="14" t="s">
        <v>62</v>
      </c>
      <c r="B124" s="15" t="s">
        <v>219</v>
      </c>
      <c r="C124" s="16">
        <f>+C125+C126+C127</f>
        <v>0</v>
      </c>
    </row>
    <row r="125" spans="1:3" ht="12" customHeight="1">
      <c r="A125" s="18" t="s">
        <v>64</v>
      </c>
      <c r="B125" s="61" t="s">
        <v>220</v>
      </c>
      <c r="C125" s="76"/>
    </row>
    <row r="126" spans="1:3" ht="12" customHeight="1">
      <c r="A126" s="18" t="s">
        <v>66</v>
      </c>
      <c r="B126" s="61" t="s">
        <v>221</v>
      </c>
      <c r="C126" s="76"/>
    </row>
    <row r="127" spans="1:3" ht="12" customHeight="1">
      <c r="A127" s="52" t="s">
        <v>68</v>
      </c>
      <c r="B127" s="62" t="s">
        <v>222</v>
      </c>
      <c r="C127" s="76"/>
    </row>
    <row r="128" spans="1:3" ht="12" customHeight="1">
      <c r="A128" s="14" t="s">
        <v>84</v>
      </c>
      <c r="B128" s="15" t="s">
        <v>223</v>
      </c>
      <c r="C128" s="16">
        <f>+C129+C130+C131+C132</f>
        <v>0</v>
      </c>
    </row>
    <row r="129" spans="1:3" ht="12" customHeight="1">
      <c r="A129" s="18" t="s">
        <v>86</v>
      </c>
      <c r="B129" s="61" t="s">
        <v>224</v>
      </c>
      <c r="C129" s="76"/>
    </row>
    <row r="130" spans="1:3" ht="12" customHeight="1">
      <c r="A130" s="18" t="s">
        <v>88</v>
      </c>
      <c r="B130" s="61" t="s">
        <v>225</v>
      </c>
      <c r="C130" s="76"/>
    </row>
    <row r="131" spans="1:3" ht="12" customHeight="1">
      <c r="A131" s="18" t="s">
        <v>90</v>
      </c>
      <c r="B131" s="61" t="s">
        <v>226</v>
      </c>
      <c r="C131" s="76"/>
    </row>
    <row r="132" spans="1:3" ht="12" customHeight="1">
      <c r="A132" s="52" t="s">
        <v>92</v>
      </c>
      <c r="B132" s="62" t="s">
        <v>227</v>
      </c>
      <c r="C132" s="76"/>
    </row>
    <row r="133" spans="1:3" ht="12" customHeight="1">
      <c r="A133" s="14" t="s">
        <v>228</v>
      </c>
      <c r="B133" s="15" t="s">
        <v>229</v>
      </c>
      <c r="C133" s="16">
        <f>+C134+C135+C136+C137</f>
        <v>0</v>
      </c>
    </row>
    <row r="134" spans="1:3" ht="12" customHeight="1">
      <c r="A134" s="18" t="s">
        <v>98</v>
      </c>
      <c r="B134" s="61" t="s">
        <v>230</v>
      </c>
      <c r="C134" s="76"/>
    </row>
    <row r="135" spans="1:3" ht="12" customHeight="1">
      <c r="A135" s="18" t="s">
        <v>100</v>
      </c>
      <c r="B135" s="61" t="s">
        <v>231</v>
      </c>
      <c r="C135" s="76"/>
    </row>
    <row r="136" spans="1:3" ht="12" customHeight="1">
      <c r="A136" s="18" t="s">
        <v>102</v>
      </c>
      <c r="B136" s="61" t="s">
        <v>232</v>
      </c>
      <c r="C136" s="76"/>
    </row>
    <row r="137" spans="1:3" ht="12" customHeight="1">
      <c r="A137" s="52" t="s">
        <v>104</v>
      </c>
      <c r="B137" s="62" t="s">
        <v>233</v>
      </c>
      <c r="C137" s="76"/>
    </row>
    <row r="138" spans="1:3" ht="12" customHeight="1">
      <c r="A138" s="14" t="s">
        <v>106</v>
      </c>
      <c r="B138" s="15" t="s">
        <v>234</v>
      </c>
      <c r="C138" s="78">
        <f>+C139+C140+C141+C142</f>
        <v>0</v>
      </c>
    </row>
    <row r="139" spans="1:3" ht="12" customHeight="1">
      <c r="A139" s="18" t="s">
        <v>108</v>
      </c>
      <c r="B139" s="61" t="s">
        <v>235</v>
      </c>
      <c r="C139" s="76"/>
    </row>
    <row r="140" spans="1:3" ht="12" customHeight="1">
      <c r="A140" s="18" t="s">
        <v>110</v>
      </c>
      <c r="B140" s="61" t="s">
        <v>236</v>
      </c>
      <c r="C140" s="76"/>
    </row>
    <row r="141" spans="1:3" ht="12" customHeight="1">
      <c r="A141" s="18" t="s">
        <v>112</v>
      </c>
      <c r="B141" s="61" t="s">
        <v>237</v>
      </c>
      <c r="C141" s="76"/>
    </row>
    <row r="142" spans="1:3" ht="12" customHeight="1">
      <c r="A142" s="18" t="s">
        <v>114</v>
      </c>
      <c r="B142" s="61" t="s">
        <v>238</v>
      </c>
      <c r="C142" s="76"/>
    </row>
    <row r="143" spans="1:9" ht="15" customHeight="1">
      <c r="A143" s="14" t="s">
        <v>116</v>
      </c>
      <c r="B143" s="15" t="s">
        <v>239</v>
      </c>
      <c r="C143" s="79">
        <f>+C124+C128+C133+C138</f>
        <v>0</v>
      </c>
      <c r="F143" s="63"/>
      <c r="G143" s="64"/>
      <c r="H143" s="64"/>
      <c r="I143" s="64"/>
    </row>
    <row r="144" spans="1:3" s="17" customFormat="1" ht="12.75" customHeight="1">
      <c r="A144" s="65" t="s">
        <v>240</v>
      </c>
      <c r="B144" s="66" t="s">
        <v>241</v>
      </c>
      <c r="C144" s="79">
        <f>+C123+C143</f>
        <v>129599</v>
      </c>
    </row>
    <row r="146" spans="1:3" ht="15.75" customHeight="1">
      <c r="A146" s="67" t="s">
        <v>242</v>
      </c>
      <c r="B146" s="67"/>
      <c r="C146" s="67"/>
    </row>
    <row r="147" spans="1:3" ht="15" customHeight="1">
      <c r="A147" s="5" t="s">
        <v>243</v>
      </c>
      <c r="B147" s="5"/>
      <c r="C147" s="6" t="s">
        <v>2</v>
      </c>
    </row>
    <row r="148" spans="1:4" ht="13.5" customHeight="1">
      <c r="A148" s="14">
        <v>1</v>
      </c>
      <c r="B148" s="56" t="s">
        <v>244</v>
      </c>
      <c r="C148" s="16">
        <f>+C60-C123</f>
        <v>-125573</v>
      </c>
      <c r="D148" s="68"/>
    </row>
    <row r="149" spans="1:3" ht="27.75" customHeight="1">
      <c r="A149" s="14" t="s">
        <v>20</v>
      </c>
      <c r="B149" s="56" t="s">
        <v>245</v>
      </c>
      <c r="C149" s="16">
        <f>+C83-C143</f>
        <v>0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708333333333332" bottom="0.8659722222222223" header="0.7875" footer="0.5118055555555555"/>
  <pageSetup horizontalDpi="300" verticalDpi="300" orientation="portrait" paperSize="8" scale="90"/>
  <headerFooter alignWithMargins="0">
    <oddHeader>&amp;C&amp;"Times New Roman CE,Félkövér"&amp;12 2015. ÉVI KÖLTSÉGVETÉS
ÖNKÉNT VÁLLALT FELADATAI&amp;R&amp;"Times New Roman CE,Félkövér dőlt"&amp;11 2.2. melléklet a ........./2015. (.......) önkormányzati rendelethez</oddHeader>
  </headerFooter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2015-03-12T18:47:02Z</cp:lastPrinted>
  <dcterms:created xsi:type="dcterms:W3CDTF">1999-10-30T10:30:45Z</dcterms:created>
  <dcterms:modified xsi:type="dcterms:W3CDTF">2015-03-17T12:54:14Z</dcterms:modified>
  <cp:category/>
  <cp:version/>
  <cp:contentType/>
  <cp:contentStatus/>
  <cp:revision>14</cp:revision>
</cp:coreProperties>
</file>