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16230" yWindow="-225" windowWidth="12660" windowHeight="11640" tabRatio="727" firstSheet="18" activeTab="18"/>
  </bookViews>
  <sheets>
    <sheet name="ÖSSZEFÜGGÉSEK" sheetId="75" r:id="rId1"/>
    <sheet name="1.1.sz.mell." sheetId="1" r:id="rId2"/>
    <sheet name="1.2.sz.mell." sheetId="106" r:id="rId3"/>
    <sheet name="1.3.sz.mell." sheetId="107" r:id="rId4"/>
    <sheet name="1.4.sz.mell." sheetId="108" r:id="rId5"/>
    <sheet name="2.1.sz.mell  " sheetId="73" r:id="rId6"/>
    <sheet name="2.2.sz.mell  " sheetId="61" r:id="rId7"/>
    <sheet name="3.sz.mell.  " sheetId="62" r:id="rId8"/>
    <sheet name="4.sz.mell." sheetId="77" r:id="rId9"/>
    <sheet name="5.sz.mell." sheetId="78" r:id="rId10"/>
    <sheet name="6.sz.mell." sheetId="63" r:id="rId11"/>
    <sheet name="7.sz.mell." sheetId="64" r:id="rId12"/>
    <sheet name="8. sz. mell. " sheetId="71" r:id="rId13"/>
    <sheet name="9.1. sz. mell" sheetId="3" r:id="rId14"/>
    <sheet name="9.1.1. sz. mell " sheetId="109" r:id="rId15"/>
    <sheet name="9.1.2. sz. mell  " sheetId="110" r:id="rId16"/>
    <sheet name="9.1.3. sz. mell   " sheetId="111" r:id="rId17"/>
    <sheet name="9.2. sz. mell" sheetId="79" r:id="rId18"/>
    <sheet name="9.2.1. sz. mell" sheetId="112" r:id="rId19"/>
    <sheet name="9.2.2. sz.  mell" sheetId="113" r:id="rId20"/>
    <sheet name="9.2.3. sz. mell" sheetId="114" r:id="rId21"/>
    <sheet name="9.3. sz. mell" sheetId="105" r:id="rId22"/>
    <sheet name="9.3.1. sz. mell" sheetId="115" r:id="rId23"/>
    <sheet name="9.3.2. sz. mell" sheetId="116" r:id="rId24"/>
    <sheet name="9.3.3. sz. mell" sheetId="117" r:id="rId25"/>
    <sheet name="10.sz.mell" sheetId="89" r:id="rId26"/>
    <sheet name="Munka1" sheetId="94" r:id="rId27"/>
  </sheets>
  <definedNames>
    <definedName name="_xlnm.Print_Titles" localSheetId="13">'9.1. sz. mell'!$1:$6</definedName>
    <definedName name="_xlnm.Print_Titles" localSheetId="14">'9.1.1. sz. mell '!$1:$6</definedName>
    <definedName name="_xlnm.Print_Titles" localSheetId="15">'9.1.2. sz. mell  '!$1:$6</definedName>
    <definedName name="_xlnm.Print_Titles" localSheetId="16">'9.1.3. sz. mell   '!$1:$6</definedName>
    <definedName name="_xlnm.Print_Titles" localSheetId="17">'9.2. sz. mell'!$1:$6</definedName>
    <definedName name="_xlnm.Print_Titles" localSheetId="18">'9.2.1. sz. mell'!$1:$6</definedName>
    <definedName name="_xlnm.Print_Titles" localSheetId="19">'9.2.2. sz.  mell'!$1:$6</definedName>
    <definedName name="_xlnm.Print_Titles" localSheetId="20">'9.2.3. sz. mell'!$1:$6</definedName>
    <definedName name="_xlnm.Print_Titles" localSheetId="21">'9.3. sz. mell'!$1:$6</definedName>
    <definedName name="_xlnm.Print_Titles" localSheetId="22">'9.3.1. sz. mell'!$1:$6</definedName>
    <definedName name="_xlnm.Print_Titles" localSheetId="23">'9.3.2. sz. mell'!$1:$6</definedName>
    <definedName name="_xlnm.Print_Titles" localSheetId="24">'9.3.3. sz. mell'!$1:$6</definedName>
    <definedName name="_xlnm.Print_Area" localSheetId="1">'1.1.sz.mell.'!$A$1:$D$149</definedName>
    <definedName name="_xlnm.Print_Area" localSheetId="2">'1.2.sz.mell.'!$A$1:$D$149</definedName>
    <definedName name="_xlnm.Print_Area" localSheetId="3">'1.3.sz.mell.'!$A$1:$D$149</definedName>
    <definedName name="_xlnm.Print_Area" localSheetId="4">'1.4.sz.mell.'!$A$1:$D$149</definedName>
    <definedName name="_xlnm.Print_Area" localSheetId="5">'2.1.sz.mell  '!$A$1:$H$30</definedName>
  </definedNames>
  <calcPr calcId="125725"/>
</workbook>
</file>

<file path=xl/calcChain.xml><?xml version="1.0" encoding="utf-8"?>
<calcChain xmlns="http://schemas.openxmlformats.org/spreadsheetml/2006/main">
  <c r="C91" i="109"/>
  <c r="D27" i="106"/>
  <c r="D91" i="109"/>
  <c r="D107"/>
  <c r="D121"/>
  <c r="D124"/>
  <c r="D125"/>
  <c r="D129"/>
  <c r="D134"/>
  <c r="D140"/>
  <c r="D8"/>
  <c r="D15"/>
  <c r="D22"/>
  <c r="D30"/>
  <c r="D29" s="1"/>
  <c r="D36"/>
  <c r="D47"/>
  <c r="D53"/>
  <c r="D58"/>
  <c r="D64"/>
  <c r="D68"/>
  <c r="D73"/>
  <c r="D76"/>
  <c r="D80"/>
  <c r="D86"/>
  <c r="G8" i="63"/>
  <c r="G7"/>
  <c r="G6"/>
  <c r="G5"/>
  <c r="D22" i="3"/>
  <c r="C8" i="116"/>
  <c r="D8"/>
  <c r="C19"/>
  <c r="D19"/>
  <c r="C25"/>
  <c r="D25"/>
  <c r="C29"/>
  <c r="D29"/>
  <c r="C35"/>
  <c r="D35"/>
  <c r="C36"/>
  <c r="D36"/>
  <c r="C40"/>
  <c r="D40"/>
  <c r="C44"/>
  <c r="D44"/>
  <c r="C50"/>
  <c r="D50"/>
  <c r="C55"/>
  <c r="D55"/>
  <c r="C8" i="115"/>
  <c r="D8"/>
  <c r="C19"/>
  <c r="D19"/>
  <c r="C25"/>
  <c r="D25"/>
  <c r="C29"/>
  <c r="D29"/>
  <c r="C35"/>
  <c r="D35"/>
  <c r="C36"/>
  <c r="D36"/>
  <c r="C40"/>
  <c r="D40"/>
  <c r="C44"/>
  <c r="D44"/>
  <c r="C50"/>
  <c r="D50"/>
  <c r="C55"/>
  <c r="D55"/>
  <c r="C8" i="114"/>
  <c r="D8"/>
  <c r="C19"/>
  <c r="D19"/>
  <c r="C25"/>
  <c r="D25"/>
  <c r="C29"/>
  <c r="D29"/>
  <c r="C35"/>
  <c r="D35"/>
  <c r="C36"/>
  <c r="D36"/>
  <c r="C40"/>
  <c r="D40"/>
  <c r="C44"/>
  <c r="D44"/>
  <c r="C50"/>
  <c r="D50"/>
  <c r="C55"/>
  <c r="D55"/>
  <c r="C8" i="113"/>
  <c r="D8"/>
  <c r="C19"/>
  <c r="D19"/>
  <c r="C25"/>
  <c r="D25"/>
  <c r="C29"/>
  <c r="D29"/>
  <c r="C35"/>
  <c r="D35"/>
  <c r="C36"/>
  <c r="D36"/>
  <c r="C40"/>
  <c r="D40"/>
  <c r="C44"/>
  <c r="D44"/>
  <c r="C50"/>
  <c r="D50"/>
  <c r="C55"/>
  <c r="D55"/>
  <c r="C8" i="112"/>
  <c r="D8"/>
  <c r="C19"/>
  <c r="D19"/>
  <c r="C25"/>
  <c r="D25"/>
  <c r="C29"/>
  <c r="D29"/>
  <c r="C35"/>
  <c r="D35"/>
  <c r="C36"/>
  <c r="D36"/>
  <c r="C40"/>
  <c r="D40"/>
  <c r="C44"/>
  <c r="D44"/>
  <c r="C50"/>
  <c r="D50"/>
  <c r="C55"/>
  <c r="D55"/>
  <c r="C8" i="110"/>
  <c r="D8"/>
  <c r="C15"/>
  <c r="D15"/>
  <c r="C22"/>
  <c r="D22"/>
  <c r="C30"/>
  <c r="C29"/>
  <c r="D30"/>
  <c r="D29"/>
  <c r="D63" s="1"/>
  <c r="D87" s="1"/>
  <c r="C36"/>
  <c r="D36"/>
  <c r="C47"/>
  <c r="D47"/>
  <c r="C53"/>
  <c r="D53"/>
  <c r="C58"/>
  <c r="D58"/>
  <c r="C64"/>
  <c r="D64"/>
  <c r="C68"/>
  <c r="D68"/>
  <c r="C73"/>
  <c r="D73"/>
  <c r="C76"/>
  <c r="D76"/>
  <c r="C80"/>
  <c r="D80"/>
  <c r="C86"/>
  <c r="D86"/>
  <c r="C91"/>
  <c r="D91"/>
  <c r="C107"/>
  <c r="D107"/>
  <c r="C121"/>
  <c r="D121"/>
  <c r="C124"/>
  <c r="D124"/>
  <c r="C125"/>
  <c r="D125"/>
  <c r="C129"/>
  <c r="D129"/>
  <c r="C134"/>
  <c r="D134"/>
  <c r="C139"/>
  <c r="D139"/>
  <c r="C144"/>
  <c r="D144"/>
  <c r="C145"/>
  <c r="D145"/>
  <c r="C8" i="109"/>
  <c r="C15"/>
  <c r="C22"/>
  <c r="C30"/>
  <c r="C29" s="1"/>
  <c r="C36"/>
  <c r="C47"/>
  <c r="C53"/>
  <c r="C58"/>
  <c r="C64"/>
  <c r="C68"/>
  <c r="C73"/>
  <c r="C76"/>
  <c r="C80"/>
  <c r="C86"/>
  <c r="C107"/>
  <c r="C121"/>
  <c r="C125"/>
  <c r="C129"/>
  <c r="C134"/>
  <c r="C140"/>
  <c r="C145"/>
  <c r="C5" i="107"/>
  <c r="D5"/>
  <c r="C12"/>
  <c r="D12"/>
  <c r="C19"/>
  <c r="D19"/>
  <c r="C27"/>
  <c r="C26" s="1"/>
  <c r="D27"/>
  <c r="D26" s="1"/>
  <c r="C33"/>
  <c r="D33"/>
  <c r="C44"/>
  <c r="D44"/>
  <c r="C50"/>
  <c r="D50"/>
  <c r="C55"/>
  <c r="D55"/>
  <c r="C61"/>
  <c r="D61"/>
  <c r="C65"/>
  <c r="D65"/>
  <c r="C70"/>
  <c r="D70"/>
  <c r="C73"/>
  <c r="D73"/>
  <c r="C77"/>
  <c r="D77"/>
  <c r="C83"/>
  <c r="D83"/>
  <c r="C90"/>
  <c r="D90"/>
  <c r="C106"/>
  <c r="D106"/>
  <c r="C120"/>
  <c r="D120"/>
  <c r="C123"/>
  <c r="D123"/>
  <c r="C124"/>
  <c r="D124"/>
  <c r="C128"/>
  <c r="D128"/>
  <c r="C133"/>
  <c r="D133"/>
  <c r="C138"/>
  <c r="D138"/>
  <c r="C143"/>
  <c r="D143"/>
  <c r="C144"/>
  <c r="D144"/>
  <c r="C149"/>
  <c r="D149"/>
  <c r="C5" i="106"/>
  <c r="D5"/>
  <c r="C12"/>
  <c r="D12"/>
  <c r="C19"/>
  <c r="D19"/>
  <c r="C27"/>
  <c r="C26" s="1"/>
  <c r="D26"/>
  <c r="C33"/>
  <c r="D33"/>
  <c r="C44"/>
  <c r="D44"/>
  <c r="C50"/>
  <c r="D50"/>
  <c r="D60" s="1"/>
  <c r="C55"/>
  <c r="D55"/>
  <c r="C61"/>
  <c r="D61"/>
  <c r="C65"/>
  <c r="D65"/>
  <c r="C70"/>
  <c r="D70"/>
  <c r="C73"/>
  <c r="D73"/>
  <c r="C77"/>
  <c r="D77"/>
  <c r="C83"/>
  <c r="D83"/>
  <c r="C90"/>
  <c r="D90"/>
  <c r="C106"/>
  <c r="D106"/>
  <c r="C120"/>
  <c r="D120"/>
  <c r="C123"/>
  <c r="D123"/>
  <c r="C124"/>
  <c r="D124"/>
  <c r="C128"/>
  <c r="D128"/>
  <c r="C133"/>
  <c r="D133"/>
  <c r="C138"/>
  <c r="D138"/>
  <c r="C143"/>
  <c r="D143"/>
  <c r="C144"/>
  <c r="D144"/>
  <c r="C149"/>
  <c r="D149"/>
  <c r="C61" i="108"/>
  <c r="C65"/>
  <c r="C70"/>
  <c r="C73"/>
  <c r="C77"/>
  <c r="C83"/>
  <c r="C124"/>
  <c r="C128"/>
  <c r="C133"/>
  <c r="C138"/>
  <c r="C5"/>
  <c r="C12"/>
  <c r="C19"/>
  <c r="C27"/>
  <c r="C26" s="1"/>
  <c r="C33"/>
  <c r="C44"/>
  <c r="C50"/>
  <c r="C55"/>
  <c r="C90"/>
  <c r="C106"/>
  <c r="C120"/>
  <c r="C123"/>
  <c r="D61"/>
  <c r="D65"/>
  <c r="D70"/>
  <c r="D73"/>
  <c r="D77"/>
  <c r="D124"/>
  <c r="D128"/>
  <c r="D133"/>
  <c r="D138"/>
  <c r="D143"/>
  <c r="D5"/>
  <c r="D12"/>
  <c r="D19"/>
  <c r="D27"/>
  <c r="D26"/>
  <c r="D33"/>
  <c r="D44"/>
  <c r="D50"/>
  <c r="D55"/>
  <c r="D90"/>
  <c r="D106"/>
  <c r="D120"/>
  <c r="D18" i="61"/>
  <c r="D17"/>
  <c r="G17"/>
  <c r="G30"/>
  <c r="G31" s="1"/>
  <c r="D33" s="1"/>
  <c r="C17"/>
  <c r="C18"/>
  <c r="F17"/>
  <c r="F30"/>
  <c r="F31" s="1"/>
  <c r="C33" s="1"/>
  <c r="C32"/>
  <c r="F17" i="64"/>
  <c r="F32" i="61"/>
  <c r="G32"/>
  <c r="C24"/>
  <c r="C30" s="1"/>
  <c r="C31" s="1"/>
  <c r="D32"/>
  <c r="D24"/>
  <c r="D30"/>
  <c r="C18" i="73"/>
  <c r="C19"/>
  <c r="F18"/>
  <c r="F27"/>
  <c r="F28"/>
  <c r="C29"/>
  <c r="C24"/>
  <c r="C27"/>
  <c r="D18"/>
  <c r="D19"/>
  <c r="G18"/>
  <c r="G27"/>
  <c r="G28" s="1"/>
  <c r="G30" s="1"/>
  <c r="D29"/>
  <c r="D24"/>
  <c r="D27"/>
  <c r="F30"/>
  <c r="C11" i="77"/>
  <c r="F19" i="63"/>
  <c r="C44" i="105"/>
  <c r="C50"/>
  <c r="C55"/>
  <c r="C8"/>
  <c r="C19"/>
  <c r="C25"/>
  <c r="C29"/>
  <c r="C36"/>
  <c r="D44"/>
  <c r="D50"/>
  <c r="D55"/>
  <c r="D8"/>
  <c r="D19"/>
  <c r="D25"/>
  <c r="D29"/>
  <c r="D36"/>
  <c r="C44" i="79"/>
  <c r="C50"/>
  <c r="C55"/>
  <c r="C8"/>
  <c r="C19"/>
  <c r="C25"/>
  <c r="C29"/>
  <c r="C36"/>
  <c r="D44"/>
  <c r="D50"/>
  <c r="D55"/>
  <c r="D8"/>
  <c r="D19"/>
  <c r="D25"/>
  <c r="D29"/>
  <c r="D36"/>
  <c r="D91" i="3"/>
  <c r="D107"/>
  <c r="D121"/>
  <c r="D125"/>
  <c r="D129"/>
  <c r="D145" s="1"/>
  <c r="D134"/>
  <c r="D140"/>
  <c r="D8"/>
  <c r="D15"/>
  <c r="D30"/>
  <c r="D29" s="1"/>
  <c r="D36"/>
  <c r="D47"/>
  <c r="D53"/>
  <c r="D58"/>
  <c r="D64"/>
  <c r="D68"/>
  <c r="D73"/>
  <c r="D76"/>
  <c r="D80"/>
  <c r="D86"/>
  <c r="C91"/>
  <c r="C107"/>
  <c r="C121"/>
  <c r="C125"/>
  <c r="C129"/>
  <c r="C134"/>
  <c r="C140"/>
  <c r="C145"/>
  <c r="C8"/>
  <c r="C15"/>
  <c r="C22"/>
  <c r="C30"/>
  <c r="C29" s="1"/>
  <c r="C36"/>
  <c r="C47"/>
  <c r="C53"/>
  <c r="C58"/>
  <c r="C64"/>
  <c r="C68"/>
  <c r="C73"/>
  <c r="C76"/>
  <c r="C80"/>
  <c r="D61" i="1"/>
  <c r="D65"/>
  <c r="D70"/>
  <c r="D73"/>
  <c r="D77"/>
  <c r="D83"/>
  <c r="D124"/>
  <c r="D128"/>
  <c r="D133"/>
  <c r="D138"/>
  <c r="D5"/>
  <c r="D12"/>
  <c r="D19"/>
  <c r="D27"/>
  <c r="D26" s="1"/>
  <c r="D33"/>
  <c r="D44"/>
  <c r="D50"/>
  <c r="D55"/>
  <c r="D90"/>
  <c r="D106"/>
  <c r="D120"/>
  <c r="D123"/>
  <c r="C61"/>
  <c r="C65"/>
  <c r="C70"/>
  <c r="C73"/>
  <c r="C77"/>
  <c r="C124"/>
  <c r="C128"/>
  <c r="C133"/>
  <c r="C138"/>
  <c r="C143"/>
  <c r="C5"/>
  <c r="C12"/>
  <c r="C19"/>
  <c r="C27"/>
  <c r="C26"/>
  <c r="C33"/>
  <c r="C44"/>
  <c r="C50"/>
  <c r="C55"/>
  <c r="C90"/>
  <c r="C106"/>
  <c r="C120"/>
  <c r="E16" i="89"/>
  <c r="F16"/>
  <c r="D16"/>
  <c r="C16"/>
  <c r="G15"/>
  <c r="G14"/>
  <c r="G13"/>
  <c r="G12"/>
  <c r="G11"/>
  <c r="G10"/>
  <c r="C8" i="78"/>
  <c r="D11" i="77"/>
  <c r="C11" i="62"/>
  <c r="D11"/>
  <c r="E11"/>
  <c r="F8"/>
  <c r="F6"/>
  <c r="F9"/>
  <c r="F10"/>
  <c r="F11" s="1"/>
  <c r="B31" i="71"/>
  <c r="E24"/>
  <c r="E26"/>
  <c r="E27"/>
  <c r="E28"/>
  <c r="E29"/>
  <c r="E30"/>
  <c r="E31"/>
  <c r="D31"/>
  <c r="C31"/>
  <c r="E4"/>
  <c r="E6"/>
  <c r="E7"/>
  <c r="E8"/>
  <c r="E9"/>
  <c r="E10"/>
  <c r="D11"/>
  <c r="C11"/>
  <c r="B11"/>
  <c r="E5"/>
  <c r="E14"/>
  <c r="E15"/>
  <c r="E16"/>
  <c r="E17"/>
  <c r="E18"/>
  <c r="B19"/>
  <c r="C19"/>
  <c r="D19"/>
  <c r="E25"/>
  <c r="E34"/>
  <c r="E35"/>
  <c r="E36"/>
  <c r="E37"/>
  <c r="E38"/>
  <c r="B39"/>
  <c r="C39"/>
  <c r="D39"/>
  <c r="D46"/>
  <c r="G5" i="64"/>
  <c r="G6"/>
  <c r="G7"/>
  <c r="G8"/>
  <c r="G9"/>
  <c r="G10"/>
  <c r="G11"/>
  <c r="G12"/>
  <c r="G13"/>
  <c r="G14"/>
  <c r="G15"/>
  <c r="G16"/>
  <c r="G17"/>
  <c r="B17"/>
  <c r="D17"/>
  <c r="E17"/>
  <c r="G9" i="63"/>
  <c r="G10"/>
  <c r="G11"/>
  <c r="G12"/>
  <c r="G13"/>
  <c r="G14"/>
  <c r="G15"/>
  <c r="G16"/>
  <c r="G17"/>
  <c r="G18"/>
  <c r="G19"/>
  <c r="B19"/>
  <c r="D19"/>
  <c r="E19"/>
  <c r="G16" i="89"/>
  <c r="D84" i="106" l="1"/>
  <c r="D148"/>
  <c r="E19" i="71"/>
  <c r="C123" i="1"/>
  <c r="C144" s="1"/>
  <c r="D60"/>
  <c r="D143"/>
  <c r="C86" i="3"/>
  <c r="D63"/>
  <c r="D87" s="1"/>
  <c r="D124"/>
  <c r="D146" s="1"/>
  <c r="D35" i="79"/>
  <c r="D40" s="1"/>
  <c r="C35"/>
  <c r="C40" s="1"/>
  <c r="D35" i="105"/>
  <c r="D40" s="1"/>
  <c r="C35"/>
  <c r="C40" s="1"/>
  <c r="D30" i="73"/>
  <c r="C30"/>
  <c r="D123" i="108"/>
  <c r="D144" s="1"/>
  <c r="C60"/>
  <c r="C143"/>
  <c r="C60" i="107"/>
  <c r="C124" i="109"/>
  <c r="C146" s="1"/>
  <c r="D63"/>
  <c r="D87" s="1"/>
  <c r="D145"/>
  <c r="D146" s="1"/>
  <c r="E39" i="71"/>
  <c r="E11"/>
  <c r="C60" i="1"/>
  <c r="C83"/>
  <c r="C149" s="1"/>
  <c r="C63" i="3"/>
  <c r="C124"/>
  <c r="C146" s="1"/>
  <c r="D60" i="108"/>
  <c r="D83"/>
  <c r="D149" s="1"/>
  <c r="D60" i="107"/>
  <c r="C63" i="109"/>
  <c r="C87" s="1"/>
  <c r="C63" i="110"/>
  <c r="C87" s="1"/>
  <c r="D148" i="1"/>
  <c r="D84"/>
  <c r="D149"/>
  <c r="D144"/>
  <c r="C148" i="108"/>
  <c r="C84"/>
  <c r="C149"/>
  <c r="C144"/>
  <c r="C84" i="107"/>
  <c r="C148"/>
  <c r="C148" i="1"/>
  <c r="C84"/>
  <c r="D148" i="108"/>
  <c r="D84"/>
  <c r="D84" i="107"/>
  <c r="D148"/>
  <c r="F33" i="61"/>
  <c r="G33"/>
  <c r="C60" i="106"/>
  <c r="C87" i="3"/>
  <c r="G29" i="73"/>
  <c r="F29"/>
  <c r="D28"/>
  <c r="C28"/>
  <c r="D31" i="61"/>
  <c r="C84" i="106" l="1"/>
  <c r="C148"/>
</calcChain>
</file>

<file path=xl/sharedStrings.xml><?xml version="1.0" encoding="utf-8"?>
<sst xmlns="http://schemas.openxmlformats.org/spreadsheetml/2006/main" count="3485" uniqueCount="510">
  <si>
    <t>Beruházási (felhalmozási) kiadások előirányzata beruházásonként</t>
  </si>
  <si>
    <t>Felújítási kiadások előirányzata felújításonként</t>
  </si>
  <si>
    <t xml:space="preserve"> - ebből EU támogatás</t>
  </si>
  <si>
    <t>Vállalkozási maradvány igénybevétele</t>
  </si>
  <si>
    <t xml:space="preserve"> - ebből EU-s forrásból tám. megvalósuló programok, projektek kiadásai</t>
  </si>
  <si>
    <t>Adatszolgáltatás 
az elismert tartozásállományról</t>
  </si>
  <si>
    <t>Felhalmozási bevételek</t>
  </si>
  <si>
    <t>B E V É T E L E K</t>
  </si>
  <si>
    <t>Sor-szám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</si>
  <si>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</si>
  <si>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</si>
  <si>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</si>
  <si>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</si>
  <si>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</si>
  <si>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</si>
  <si>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</si>
  <si>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</si>
  <si>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</si>
  <si>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</si>
  <si>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</si>
  <si>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</si>
  <si>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</si>
  <si>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</si>
  <si>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</si>
  <si>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</si>
  <si>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</si>
  <si>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</si>
  <si>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</si>
  <si>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</si>
  <si>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</si>
  <si>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</si>
  <si>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</si>
  <si>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</si>
  <si>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</si>
  <si>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</si>
  <si>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</si>
  <si>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</si>
  <si>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</si>
  <si>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K I A D Á S O K</t>
  </si>
  <si>
    <t>Kiadási jogcímek</t>
  </si>
  <si>
    <t>Személyi  juttatások</t>
  </si>
  <si>
    <t>Tartalékok</t>
  </si>
  <si>
    <t>Összesen</t>
  </si>
  <si>
    <t>Összesen:</t>
  </si>
  <si>
    <t>01</t>
  </si>
  <si>
    <t>Ezer forintban !</t>
  </si>
  <si>
    <t>Előirányzat-csoport, kiemelt előirányzat megnevezése</t>
  </si>
  <si>
    <t>Előirányzat</t>
  </si>
  <si>
    <t>Bevételek</t>
  </si>
  <si>
    <t>Helyi adók</t>
  </si>
  <si>
    <t>Kiadások</t>
  </si>
  <si>
    <t>Egyéb fejlesztési célú kiadások</t>
  </si>
  <si>
    <t>Általános tartalék</t>
  </si>
  <si>
    <t>Céltartalék</t>
  </si>
  <si>
    <t>02</t>
  </si>
  <si>
    <t>03</t>
  </si>
  <si>
    <t xml:space="preserve"> Ezer forintban !</t>
  </si>
  <si>
    <t>Megnevezés</t>
  </si>
  <si>
    <t>Személyi juttatások</t>
  </si>
  <si>
    <t>ÖSSZESEN:</t>
  </si>
  <si>
    <t>Beruházás  megnevezése</t>
  </si>
  <si>
    <t>Teljes költség</t>
  </si>
  <si>
    <t>Kivitelezés kezdési és befejezési éve</t>
  </si>
  <si>
    <t>Felújítás  megnevezése</t>
  </si>
  <si>
    <t>Sor-
szám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</si>
  <si>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</si>
  <si>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</si>
  <si>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</si>
  <si>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</si>
  <si>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</si>
  <si>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</si>
  <si>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</si>
  <si>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</si>
  <si>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</si>
  <si>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7.1.</t>
  </si>
  <si>
    <t>7.2.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</si>
  <si>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</si>
  <si>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</si>
  <si>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</si>
  <si>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</si>
  <si>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</si>
  <si>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</si>
  <si>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</si>
  <si>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</si>
  <si>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</si>
  <si>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</si>
  <si>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</si>
  <si>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1.5</t>
  </si>
  <si>
    <t>1.8.</t>
  </si>
  <si>
    <t>1.9.</t>
  </si>
  <si>
    <t>1.10.</t>
  </si>
  <si>
    <t>1.11.</t>
  </si>
  <si>
    <t>2.6.</t>
  </si>
  <si>
    <t>1.12.</t>
  </si>
  <si>
    <t>2.7.</t>
  </si>
  <si>
    <t>Források</t>
  </si>
  <si>
    <t>Ezer forintban!</t>
  </si>
  <si>
    <t>Saját erő</t>
  </si>
  <si>
    <t>EU-s forrás</t>
  </si>
  <si>
    <t>Hitel</t>
  </si>
  <si>
    <t>Egyéb forrás</t>
  </si>
  <si>
    <t>Kiadások, költségek</t>
  </si>
  <si>
    <t>Források összesen:</t>
  </si>
  <si>
    <t>Támogatott neve</t>
  </si>
  <si>
    <t>Dologi  kiadások</t>
  </si>
  <si>
    <t>Személyi jellegű</t>
  </si>
  <si>
    <t>Beruházások, beszerzések</t>
  </si>
  <si>
    <t>Szolgáltatások igénybe vétele</t>
  </si>
  <si>
    <t>Adminisztratív költségek</t>
  </si>
  <si>
    <t>- saját erőből központi támogatás</t>
  </si>
  <si>
    <t>Társfinanszírozás</t>
  </si>
  <si>
    <t>Hozzájárulás  (E Ft)</t>
  </si>
  <si>
    <t>1.5.</t>
  </si>
  <si>
    <t>11.1.</t>
  </si>
  <si>
    <t>11.2.</t>
  </si>
  <si>
    <t>Költségvetési rendelet űrlapjainak összefüggései:</t>
  </si>
  <si>
    <t>1. sz. táblázat</t>
  </si>
  <si>
    <t>2. sz. táblázat</t>
  </si>
  <si>
    <t>3. sz. táblázat</t>
  </si>
  <si>
    <t>Rövid lejáratú hitelek törlesztése</t>
  </si>
  <si>
    <t>Hosszú lejáratú hitelek törlesztése</t>
  </si>
  <si>
    <t>I. Működési célú bevételek és kiadások mérlege
(Önkormányzati szinten)</t>
  </si>
  <si>
    <t>II. Felhalmozási célú bevételek és kiadások mérlege
(Önkormányzati szinten)</t>
  </si>
  <si>
    <t>Költségvetési hiány:</t>
  </si>
  <si>
    <t>Költségvetési többlet:</t>
  </si>
  <si>
    <t>3.5.</t>
  </si>
  <si>
    <t>3.6.</t>
  </si>
  <si>
    <t xml:space="preserve">4. </t>
  </si>
  <si>
    <t>Közhatalmi bevételek</t>
  </si>
  <si>
    <t>5.4.</t>
  </si>
  <si>
    <t>5.5.</t>
  </si>
  <si>
    <t>5.6.</t>
  </si>
  <si>
    <t>5.7.</t>
  </si>
  <si>
    <t>5.8.</t>
  </si>
  <si>
    <t xml:space="preserve">7. </t>
  </si>
  <si>
    <t>8.1.</t>
  </si>
  <si>
    <t>8.2.</t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</si>
  <si>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</si>
  <si>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</si>
  <si>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</si>
  <si>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</si>
  <si>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</si>
  <si>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</si>
  <si>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</si>
  <si>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2.10.</t>
  </si>
  <si>
    <t>Értékpapír vásárlása, visszavásárlása</t>
  </si>
  <si>
    <t>Forgatási célú belföldi, külföldi értékpapírok vásárlása</t>
  </si>
  <si>
    <t>Betét elhelyezése</t>
  </si>
  <si>
    <t>Hitelek törlesztése</t>
  </si>
  <si>
    <t>Befektetési célú belföldi, külföldi értékpapírok vásárlása</t>
  </si>
  <si>
    <t>Bevételi jogcímek</t>
  </si>
  <si>
    <t>Kezességvállalással kapcsolatos megtérülés</t>
  </si>
  <si>
    <t>MEGNEVEZÉS</t>
  </si>
  <si>
    <t>2014.</t>
  </si>
  <si>
    <t>ÖSSZES KÖTELEZETTSÉG</t>
  </si>
  <si>
    <t>SAJÁT BEVÉTELEK ÖSSZESEN*</t>
  </si>
  <si>
    <t>Fejlesztési cél leírása</t>
  </si>
  <si>
    <t>ADÓSSÁGOT KELETKEZTETŐ ÜGYLETEK VÁRHATÓ EGYÜTTES ÖSSZEGE</t>
  </si>
  <si>
    <t>Feladat megnevezése</t>
  </si>
  <si>
    <t>Költségvetési szerv megnevezése</t>
  </si>
  <si>
    <t>Száma</t>
  </si>
  <si>
    <t>Éves engedélyezett létszám előirányzat (fő)</t>
  </si>
  <si>
    <t>Közfoglalkoztatottak létszáma (fő)</t>
  </si>
  <si>
    <t>Költségvetési szerv neve:</t>
  </si>
  <si>
    <t>…………………………………</t>
  </si>
  <si>
    <t>Költségvetési szerv számlaszáma:</t>
  </si>
  <si>
    <t>Éves eredeti kiadási előirányzat: …………… ezer Ft</t>
  </si>
  <si>
    <t>30 napon túli elismert tartozásállomány összesen: ……………… Ft</t>
  </si>
  <si>
    <t xml:space="preserve">Tartozásállomány megnevezése </t>
  </si>
  <si>
    <t>30 nap 
alatti
állomány</t>
  </si>
  <si>
    <t>30-60 nap 
közötti 
állomány</t>
  </si>
  <si>
    <t>60 napon 
túli 
állomány</t>
  </si>
  <si>
    <t>Át-ütemezett</t>
  </si>
  <si>
    <t>Állammal szembeni tartozások</t>
  </si>
  <si>
    <t>Központi költségvetéssel szemben fennálló tartozás</t>
  </si>
  <si>
    <t>Elkülönített állami pénzalapokkal szembeni tartozás</t>
  </si>
  <si>
    <t>TB alapokkal szembeni tartozás</t>
  </si>
  <si>
    <t>Tartozásállomány önkormányzatok és intézmények felé</t>
  </si>
  <si>
    <t>Egyéb tartozásállomány</t>
  </si>
  <si>
    <t>költségvetési szerv vezetője</t>
  </si>
  <si>
    <t>Fejlesztés várható kiadása</t>
  </si>
  <si>
    <t>Önkormányzat</t>
  </si>
  <si>
    <t>*Az adósságot keletkeztető ügyletekhez történő hozzájárulás részletes szabályairól szóló 353/2011. (XII.31.) Korm. Rendelet 2.§ (1) bekezdése alapján.</t>
  </si>
  <si>
    <t xml:space="preserve">   Költségvetési maradvány igénybevétele </t>
  </si>
  <si>
    <t xml:space="preserve">   Vállalkozási maradvány igénybevétele </t>
  </si>
  <si>
    <t>Beruházások</t>
  </si>
  <si>
    <t>Ezer forintban</t>
  </si>
  <si>
    <t>8.3.</t>
  </si>
  <si>
    <t>Egyéb felhalmozási kiadások</t>
  </si>
  <si>
    <t xml:space="preserve">   Betét visszavonásából származó bevétel </t>
  </si>
  <si>
    <t xml:space="preserve">Dologi kiadások </t>
  </si>
  <si>
    <t>Kölcsön törlesztése</t>
  </si>
  <si>
    <t>Tárgyévi  hiány:</t>
  </si>
  <si>
    <t>Tárgyévi  többlet:</t>
  </si>
  <si>
    <t>Költségvetési maradvány igénybevétele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</si>
  <si>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</si>
  <si>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</si>
  <si>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</si>
  <si>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</si>
  <si>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Hiány külső finanszírozásának bevételei (20+…+24 )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</si>
  <si>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</si>
  <si>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</si>
  <si>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</si>
  <si>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</si>
  <si>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</si>
  <si>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Hiány belső finanszírozás bevételei ( 14+…+18)</t>
  </si>
  <si>
    <t>2015.</t>
  </si>
  <si>
    <t>2016.</t>
  </si>
  <si>
    <t>Összesen
(6=3+4+5)</t>
  </si>
  <si>
    <t>Az önkormányzati vagyon és az önkormányzatot megillető vagyoni értékű jog értékesítéséből és hasznosításából származó bevétel</t>
  </si>
  <si>
    <t>Bírság-, pótlék- és díjbevétel</t>
  </si>
  <si>
    <t>Tárgyi eszköz és az immateriális jószág, részvény, részesedés, vállalat értékesítéséből vagy privatizációból származó bevétel</t>
  </si>
  <si>
    <t>1. sz. melléklet Kiadások táblázat 3. oszlop 9 sora =</t>
  </si>
  <si>
    <t>Évek</t>
  </si>
  <si>
    <t>2014. évi előirányzat</t>
  </si>
  <si>
    <t>Önkormányzat működési támogatásai (1.1.+…+.1.6.)</t>
  </si>
  <si>
    <t>Helyi önkormányzatok működésének általános támogatása</t>
  </si>
  <si>
    <t>Önkormányzatok egyes köznevelési feladatainak támogatása</t>
  </si>
  <si>
    <t>Önkormányzatok szociális és gyermekjóléti feladatainak támogatása</t>
  </si>
  <si>
    <t>Önkormányzatok kulturális feladatainak támogatása</t>
  </si>
  <si>
    <t>Működési célú központosított előirányzatok</t>
  </si>
  <si>
    <t>Helyi önkormányzatok kiegészítő támogatásai</t>
  </si>
  <si>
    <t>Működési célú támogatások államháztartáson belülről (2.1.+…+.2.5.)</t>
  </si>
  <si>
    <t>Elvonások és befizetések bevételei</t>
  </si>
  <si>
    <t xml:space="preserve">Működési célú garancia- és kezességvállalásból megtérülések </t>
  </si>
  <si>
    <t xml:space="preserve">Egyéb működési célú támogatások bevételei </t>
  </si>
  <si>
    <t>2.5.-ből EU-s támogatás</t>
  </si>
  <si>
    <t>Felhalmozási célú támogatások államháztartáson belülről (3.1.+…+3.5.)</t>
  </si>
  <si>
    <t>Felhalmozási célú önkormányzati támogatások</t>
  </si>
  <si>
    <t>Felhalmozási célú garancia- és kezességvállalásból megtérülések</t>
  </si>
  <si>
    <t>Egyéb felhalmozási célú támogatások bevételei</t>
  </si>
  <si>
    <t>3.5.-ből EU-s támogatás</t>
  </si>
  <si>
    <t>Közhatalmi bevételek (4.1.+4.2.+4.3.+4.4.)</t>
  </si>
  <si>
    <t>4.1.</t>
  </si>
  <si>
    <t>4.1.1.</t>
  </si>
  <si>
    <t>4.1.2.</t>
  </si>
  <si>
    <t>4.2.</t>
  </si>
  <si>
    <t>4.3.</t>
  </si>
  <si>
    <t>4.4.</t>
  </si>
  <si>
    <t>Helyi adók  (4.1.1.+4.1.2.)</t>
  </si>
  <si>
    <t>- Vagyoni típusú adók</t>
  </si>
  <si>
    <t>- Termékek és szolgáltatások adói</t>
  </si>
  <si>
    <t>Gépjárműadó</t>
  </si>
  <si>
    <t>Egyéb áruhasználati és szolgáltatási adók</t>
  </si>
  <si>
    <t>Egyéb közhatalmi bevételek</t>
  </si>
  <si>
    <t>Működési bevételek (5.1.+…+ 5.10.)</t>
  </si>
  <si>
    <t>5.9.</t>
  </si>
  <si>
    <t>5.10.</t>
  </si>
  <si>
    <t>Készletértékesítés ellenértéke</t>
  </si>
  <si>
    <t>Szolgáltatások ellenértéke</t>
  </si>
  <si>
    <t>Közvetített szolgáltatások értéke</t>
  </si>
  <si>
    <t>Tulajdonosi bevételek</t>
  </si>
  <si>
    <t>Ellátási díjak</t>
  </si>
  <si>
    <t xml:space="preserve">Kiszámlázott általános forgalmi adó </t>
  </si>
  <si>
    <t>Általános forgalmi adó visszatérítése</t>
  </si>
  <si>
    <t>Kamatbevételek</t>
  </si>
  <si>
    <t>Egyéb pénzügyi műveletek bevételei</t>
  </si>
  <si>
    <t>Egyéb működési bevételek</t>
  </si>
  <si>
    <t>Felhalmozási bevételek (6.1.+…+6.5.)</t>
  </si>
  <si>
    <t>6.3.</t>
  </si>
  <si>
    <t>6.4.</t>
  </si>
  <si>
    <t>6.5.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</si>
  <si>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</si>
  <si>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</si>
  <si>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</si>
  <si>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</si>
  <si>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</si>
  <si>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Működési célú átvett pénzeszközök (7.1. + … + 7.3.)</t>
  </si>
  <si>
    <t>Működési célú garancia- és kezességvállalásból megtérülések ÁH-n kívülről</t>
  </si>
  <si>
    <t>Egyéb működési célú átvett pénzeszköz</t>
  </si>
  <si>
    <t>7.3.-ból EU-s támogatás (közvetlen)</t>
  </si>
  <si>
    <t>7.3.</t>
  </si>
  <si>
    <t>7.4.</t>
  </si>
  <si>
    <t>Felhalmozási célú átvett pénzeszközök (8.1.+8.2.+8.3.)</t>
  </si>
  <si>
    <t>8.4.</t>
  </si>
  <si>
    <t>Felhalm. célú garancia- és kezességvállalásból megtérülések ÁH-n kívülről</t>
  </si>
  <si>
    <t>Egyéb felhalmozási célú átvett pénzeszköz</t>
  </si>
  <si>
    <t>8.3.-ból EU-s támogatás (közvetlen)</t>
  </si>
  <si>
    <t>KÖLTSÉGVETÉSI BEVÉTELEK ÖSSZESEN: (1+…+8)</t>
  </si>
  <si>
    <t xml:space="preserve">   10.</t>
  </si>
  <si>
    <t>Hitel-, kölcsönfelvétel államháztartáson kívülről  (10.1.+10.3.)</t>
  </si>
  <si>
    <t>Hosszú lejáratú  hitelek, kölcsönök felvétele</t>
  </si>
  <si>
    <t>Likviditási célú  hitelek, kölcsönök felvétele pénzügyi vállalkozástól</t>
  </si>
  <si>
    <t xml:space="preserve">    Rövid lejáratú  hitelek, kölcsönök felvétele</t>
  </si>
  <si>
    <t xml:space="preserve">   11.</t>
  </si>
  <si>
    <t>Belföldi értékpapírok bevételei (11.1. +…+ 11.4.)</t>
  </si>
  <si>
    <t>Forgatási célú belföldi értékpapírok beváltása,  értékesítése</t>
  </si>
  <si>
    <t>Forgatási célú belföldi értékpapírok kibocsátása</t>
  </si>
  <si>
    <t>Befektetési célú belföldi értékpapírok beváltása,  értékesítése</t>
  </si>
  <si>
    <t>Befektetési célú belföldi értékpapírok kibocsátása</t>
  </si>
  <si>
    <t xml:space="preserve">    12.</t>
  </si>
  <si>
    <t>Maradvány igénybevétele (12.1. + 12.2.)</t>
  </si>
  <si>
    <t>Előző év költségvetési maradványának igénybevétele</t>
  </si>
  <si>
    <t>Előző év vállalkozási maradványának igénybevétele</t>
  </si>
  <si>
    <t xml:space="preserve">    13.</t>
  </si>
  <si>
    <t>Belföldi finanszírozás bevételei (13.1. + … + 13.3.)</t>
  </si>
  <si>
    <t>Államháztartáson belüli megelőlegezések</t>
  </si>
  <si>
    <t>Államháztartáson belüli megelőlegezések törlesztése</t>
  </si>
  <si>
    <t>Betétek megszüntetése</t>
  </si>
  <si>
    <t xml:space="preserve">    14.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</si>
  <si>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</si>
  <si>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</si>
  <si>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</si>
  <si>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</si>
  <si>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</si>
  <si>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</si>
  <si>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</si>
  <si>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</si>
  <si>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</si>
  <si>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</si>
  <si>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</si>
  <si>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FINANSZÍROZÁSI BEVÉTELEK ÖSSZESEN: (10. + … +15.)</t>
  </si>
  <si>
    <t>KÖLTSÉGVETÉSI ÉS FINANSZÍROZÁSI BEVÉTELEK ÖSSZESEN: (9+16)</t>
  </si>
  <si>
    <t>10.1.</t>
  </si>
  <si>
    <t>11.3.</t>
  </si>
  <si>
    <t>11.4.</t>
  </si>
  <si>
    <t>12.1.</t>
  </si>
  <si>
    <t>12.2.</t>
  </si>
  <si>
    <t>13.1.</t>
  </si>
  <si>
    <t>13.2.</t>
  </si>
  <si>
    <t>13.3.</t>
  </si>
  <si>
    <t>Külföldi finanszírozás bevételei (14.1.+…14.4.)</t>
  </si>
  <si>
    <t>10.2.</t>
  </si>
  <si>
    <t>10.3.</t>
  </si>
  <si>
    <t xml:space="preserve">    17.</t>
  </si>
  <si>
    <t>1.14.</t>
  </si>
  <si>
    <t>1.15.</t>
  </si>
  <si>
    <t xml:space="preserve"> - az 1.5-ből: - Elvonások és befizetések</t>
  </si>
  <si>
    <t xml:space="preserve">   - Garancia- és kezességvállalásból kifizetés ÁH-n belülre</t>
  </si>
  <si>
    <t xml:space="preserve">   -Visszatérítendő támogatások, kölcsönök nyújtása ÁH-n belülre</t>
  </si>
  <si>
    <t xml:space="preserve">   - Visszatérítendő támogatások, kölcsönök törlesztése ÁH-n belülre</t>
  </si>
  <si>
    <t xml:space="preserve">   - Egyéb működési célú támogatások ÁH-n belülre</t>
  </si>
  <si>
    <t xml:space="preserve">   - Garancia és kezességvállalásból kifizetés ÁH-n kívülre</t>
  </si>
  <si>
    <t xml:space="preserve">   - Visszatérítendő támogatások, kölcsönök nyújtása ÁH-n kívülre</t>
  </si>
  <si>
    <t xml:space="preserve">   - Árkiegészítések, ártámogatások</t>
  </si>
  <si>
    <t xml:space="preserve">   - Kamattámogatások</t>
  </si>
  <si>
    <t xml:space="preserve">   - Egyéb működési célú támogatások államháztartáson kívülre</t>
  </si>
  <si>
    <t>2.11.</t>
  </si>
  <si>
    <t>2.12.</t>
  </si>
  <si>
    <t>2.13.</t>
  </si>
  <si>
    <t>2.1.-ből EU-s forrásból megvalósuló beruházás</t>
  </si>
  <si>
    <t>2.3.-ból EU-s forrásból megvalósuló felújítás</t>
  </si>
  <si>
    <t xml:space="preserve">   - Egyéb felhalmozási célú támogatások államháztartáson kívülre</t>
  </si>
  <si>
    <t xml:space="preserve">   - Lakástámogatás</t>
  </si>
  <si>
    <t xml:space="preserve">   - Garancia- és kezességvállalásból kifizetés ÁH-n kívülre</t>
  </si>
  <si>
    <t xml:space="preserve">   - Egyéb felhalmozási célú támogatások ÁH-n belülre</t>
  </si>
  <si>
    <t xml:space="preserve">   - Visszatérítendő támogatások, kölcsönök nyújtása ÁH-n belülre</t>
  </si>
  <si>
    <t>Tartalékok (3.1.+3.2.)</t>
  </si>
  <si>
    <t>KÖLTSÉGVETÉSI KIADÁSOK ÖSSZESEN (1+2+3)</t>
  </si>
  <si>
    <t>Hitel-, kölcsöntörlesztés államháztartáson kívülre (5.1. + … + 5.3.)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</si>
  <si>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</si>
  <si>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</si>
  <si>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</si>
  <si>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 xml:space="preserve">   Forgatási célú belföldi értékpapírok vásárlása</t>
  </si>
  <si>
    <t xml:space="preserve">   Forgatási célú belföldi értékpapírok beváltása</t>
  </si>
  <si>
    <t xml:space="preserve">   Befektetési célú belföldi értékpapírok vásárlása</t>
  </si>
  <si>
    <t xml:space="preserve">   Befektetési célú belföldi értékpapírok beváltása</t>
  </si>
  <si>
    <t>Belföldi finanszírozás kiadásai (7.1. + … + 7.4.)</t>
  </si>
  <si>
    <t>Államháztartáson belüli megelőlegezések folyósítása</t>
  </si>
  <si>
    <t xml:space="preserve"> Pénzeszközök betétként elhelyezése </t>
  </si>
  <si>
    <t xml:space="preserve"> Pénzügyi lízing kiadásai</t>
  </si>
  <si>
    <t>Külföldi finanszírozás kiadásai (6.1. + … + 6.4.)</t>
  </si>
  <si>
    <t xml:space="preserve"> Forgatási célú külföldi értékpapírok vásárlása</t>
  </si>
  <si>
    <t xml:space="preserve"> Befektetési célú külföldi értékpapírok beváltása</t>
  </si>
  <si>
    <t xml:space="preserve"> Külföldi értékpapírok beváltása</t>
  </si>
  <si>
    <t xml:space="preserve"> Külföldi hitelek, kölcsönök törlesztése</t>
  </si>
  <si>
    <t>FINANSZÍROZÁSI KIADÁSOK ÖSSZESEN: (5.+…+8.)</t>
  </si>
  <si>
    <t>KIADÁSOK ÖSSZESEN: (4+9)</t>
  </si>
  <si>
    <t>Államháztartáson belüli megelőlegezések visszafizetése</t>
  </si>
  <si>
    <t>KÖLTSÉGVETÉSI, FINANSZÍROZÁSI BEVÉTELEK ÉS KIADÁSOK EGYENLEGE</t>
  </si>
  <si>
    <t>Költségvetési hiány, többlet ( költségvetési bevételek 9. sor - költségvetési kiadások 4. sor) (+/-)</t>
  </si>
  <si>
    <t>Finanszírozási bevételek, kiadások egyenlege (finanszírozási bevételek 16. sor - finanszírozási kiadások 9. sor) (+/-)</t>
  </si>
  <si>
    <t>Önkormányzatok működési támogatásai</t>
  </si>
  <si>
    <t>Működési célú támogatások államháztartáson belülről</t>
  </si>
  <si>
    <t>Működési célú átvett pénzeszközök</t>
  </si>
  <si>
    <t>4.-ből EU-s támogatás</t>
  </si>
  <si>
    <t xml:space="preserve">   Likviditási célú hitelek, kölcsönök felvétele</t>
  </si>
  <si>
    <t xml:space="preserve">   Értékpapírok bevételei</t>
  </si>
  <si>
    <t>Hiány belső finanszírozásának bevételei (15.+…+18. )</t>
  </si>
  <si>
    <t xml:space="preserve">Hiány külső finanszírozásának bevételei (20.+…+21.) </t>
  </si>
  <si>
    <t>Működési célú finanszírozási bevételek összesen (14.+19.)</t>
  </si>
  <si>
    <t>BEVÉTEL ÖSSZESEN (13.+22.)</t>
  </si>
  <si>
    <t>Likviditási célú hitelek törlesztése</t>
  </si>
  <si>
    <t>Költségvetési kiadások összesen (1.+...+12.)</t>
  </si>
  <si>
    <t>Működési célú finanszírozási kiadások összesen (14.+...+21.)</t>
  </si>
  <si>
    <t>KIADÁSOK ÖSSZESEN (13.+22.)</t>
  </si>
  <si>
    <t>Felhalmozási célú támogatások államháztartáson belülről</t>
  </si>
  <si>
    <t>1.-ből EU-s támogatás</t>
  </si>
  <si>
    <t>Felhalmozási célú átvett pénzeszközök átvétele</t>
  </si>
  <si>
    <t>4.-ből EU-s támogatás (közvetlen)</t>
  </si>
  <si>
    <t>Egyéb felhalmozási célú bevételek</t>
  </si>
  <si>
    <t>Felhalmozási célú finanszírozási bevételek összesen (13.+19.)</t>
  </si>
  <si>
    <t>1.-ből EU-s forrásból megvalósuló beruházás</t>
  </si>
  <si>
    <t>3.-ból EU-s forrásból megvalósuló felújítás</t>
  </si>
  <si>
    <t>Pénzügyi lízing kiadásai</t>
  </si>
  <si>
    <t>Felhalmozási célú finanszírozási kiadások összesen
(13.+...+24.)</t>
  </si>
  <si>
    <t>BEVÉTEL ÖSSZESEN (12+25)</t>
  </si>
  <si>
    <t>KIADÁSOK ÖSSZESEN (12+25)</t>
  </si>
  <si>
    <t>2014. évi előirányzat BEVÉTELEK</t>
  </si>
  <si>
    <t>2014. évi előirányzat KIADÁSOK</t>
  </si>
  <si>
    <t>1. sz. melléklet Bevételek táblázat 3. oszlop 9 sora =</t>
  </si>
  <si>
    <t xml:space="preserve">2.1. számú melléklet 3. oszlop 13. sor + 2.2. számú melléklet 3. oszlop 12. sor </t>
  </si>
  <si>
    <t>1. sz. melléklet Bevételek táblázat 3. oszlop 16 sora =</t>
  </si>
  <si>
    <t xml:space="preserve">2.1. számú melléklet 3. oszlop 22. sor + 2.2. számú melléklet 3. oszlop 25. sor </t>
  </si>
  <si>
    <t>1. sz. melléklet Bevételek táblázat 3. oszlop 17 sora =</t>
  </si>
  <si>
    <t xml:space="preserve">2.1. számú melléklet 3. oszlop 23. sor + 2.2. számú melléklet 3. oszlop 26. sor </t>
  </si>
  <si>
    <t xml:space="preserve">2.1. számú melléklet 5. oszlop 23. sor + 2.2. számú melléklet 5. oszlop 26. sor </t>
  </si>
  <si>
    <t xml:space="preserve">2.1. számú melléklet 5. oszlop 22. sor + 2.2. számú melléklet 5. oszlop 25. sor </t>
  </si>
  <si>
    <t xml:space="preserve">2.1. számú melléklet 5. oszlop 13. sor + 2.2. számú melléklet 5. oszlop 12. sor </t>
  </si>
  <si>
    <t>1. sz. melléklet Kiadások táblázat 3. oszlop 4 sora =</t>
  </si>
  <si>
    <t>1. sz. melléklet Kiadások táblázat 3. oszlop 10 sora =</t>
  </si>
  <si>
    <t>2017.</t>
  </si>
  <si>
    <t>Felhasználás
2013. XII.31-ig</t>
  </si>
  <si>
    <t xml:space="preserve">
2014. év utáni szükséglet
</t>
  </si>
  <si>
    <t>2015. után</t>
  </si>
  <si>
    <t>Önkormányzaton kívüli EU-s projektekhez történő hozzájárulás 2014. évi előirányzat</t>
  </si>
  <si>
    <t>Belföldi értékpapírok kiadásai (6.1. + … + 6.4.)</t>
  </si>
  <si>
    <t xml:space="preserve"> 10.</t>
  </si>
  <si>
    <t>......................, 2014. .......................... hó ..... nap</t>
  </si>
  <si>
    <t>2.-ból EU-s támogatás</t>
  </si>
  <si>
    <t>Költségvetési bevételek összesen (1.+2.+4.+5.+7.+…+12.)</t>
  </si>
  <si>
    <t>Költségvetési bevételek összesen: (1.+3.+4.+6.+…+11.)</t>
  </si>
  <si>
    <t>Költségvetési kiadások összesen: (1.+3.+5.+...+11.)</t>
  </si>
  <si>
    <t>Összes bevétel, kiadás</t>
  </si>
  <si>
    <t>Működési bevételek (1.1.+…+1.10.)</t>
  </si>
  <si>
    <t>Kiszámlázott általános forgalmi adó</t>
  </si>
  <si>
    <t>Általános forgalmi adó visszatérülése</t>
  </si>
  <si>
    <t>Működési célú támogatások államháztartáson belülről (2.1.+…+2.3.)</t>
  </si>
  <si>
    <t>Visszatérítendő támogatások, kölcsönök visszatérülése ÁH-n belülről</t>
  </si>
  <si>
    <t>Egyéb működési célú támogatások bevételei államháztartáson belülről</t>
  </si>
  <si>
    <t>Felhalmozási célú támogatások államháztartáson belülről (4.1.+4.2.)</t>
  </si>
  <si>
    <t>Egyéb felhalmozási célú támogatások bevételei államháztartáson belülről</t>
  </si>
  <si>
    <t>- ebből EU-s támogatás</t>
  </si>
  <si>
    <t>Felhalmozási bevételek (5.1.+…+5.3.)</t>
  </si>
  <si>
    <t>Felhalmozási célú átvett pénzeszközök</t>
  </si>
  <si>
    <t>Költségvetési bevételek összesen (1.+…+7.)</t>
  </si>
  <si>
    <t>Finanszírozási bevételek (9.1.+…+9.3.)</t>
  </si>
  <si>
    <t>9.1.</t>
  </si>
  <si>
    <t>9.2.</t>
  </si>
  <si>
    <t>9.3.</t>
  </si>
  <si>
    <t>Irányító szervi (önkormányzati) támogatás (intézményfinanszírozás)</t>
  </si>
  <si>
    <t>BEVÉTELEK ÖSSZESEN: (8.+9.)</t>
  </si>
  <si>
    <t>Működési költségvetés kiadásai (1.1+…+1.5.)</t>
  </si>
  <si>
    <t>Felhalmozási költségvetés kiadásai (2.1.+…+2.3.)</t>
  </si>
  <si>
    <t>KIADÁSOK ÖSSZESEN: (1.+2.)</t>
  </si>
  <si>
    <t>BEVÉTELEK ÖSSZESEN: (9+16)</t>
  </si>
  <si>
    <t xml:space="preserve">Működési célú visszatérítendő támogatások, kölcsönök visszatérülése </t>
  </si>
  <si>
    <t>Működési célú visszatérítendő támogatások, kölcsönök igénybevétele</t>
  </si>
  <si>
    <t>Felhalmozási célú visszatérítendő támogatások, kölcsönök visszatérülése</t>
  </si>
  <si>
    <t>Felhalmozási célú visszatérítendő támogatások, kölcsönök igénybevétele</t>
  </si>
  <si>
    <t>Működési célú visszatérítendő támogatások, kölcsönök visszatér. ÁH-n kívülről</t>
  </si>
  <si>
    <t>Felhalm. célú visszatérítendő támogatások, kölcsönök visszatér. ÁH-n kívülről</t>
  </si>
  <si>
    <t>2.5.-ből        - Garancia- és kezességvállalásból kifizetés ÁH-n belülre</t>
  </si>
  <si>
    <t>Osztalék, a koncessziós díj és a hozambevétel</t>
  </si>
  <si>
    <t>Polgármesteri hivatal</t>
  </si>
  <si>
    <t>Buji Aranyalma Egységes Óvoda és Bölcsőde</t>
  </si>
  <si>
    <t>Központi, irányító szervi támogatás folyósítása</t>
  </si>
  <si>
    <t>7.5.</t>
  </si>
  <si>
    <t>Belföldi finanszírozás kiadásai (7.1. + … + 7.5.)</t>
  </si>
  <si>
    <t>Buj Község Önkormányzat adósságot keletkeztető ügyletekből és kezességvállalásokból fennálló kötelezettségei</t>
  </si>
  <si>
    <t>Beruházási hitel Buj Község óvodájának komplex fejlesztéséhez</t>
  </si>
  <si>
    <t>Buj Község Önkormányzat saját bevételeinek részletezése az adósságot keletkeztető ügyletből származó tárgyévi fizetési kötelezettség megállapításához</t>
  </si>
  <si>
    <t>Buj Község Önkormányzat 2014. évi adósságot keletkeztető fejlesztési céljai</t>
  </si>
  <si>
    <t>Buj Község Óvodájának komplex fejlesztése</t>
  </si>
  <si>
    <t>2013-2014</t>
  </si>
  <si>
    <t>EU-s projekt neve, azonosítója: Buj Község Óvoda komplex fejlesztése , ÉAOP-4.1.1./A-11-2012-0015</t>
  </si>
  <si>
    <t>EU-s projekt neve, azonosítója: Buji Egészségügyi Központ kialakítása, ÉAOP-4.1.2./A-12-2013-0048</t>
  </si>
  <si>
    <t>Belterületi utak burkolása, kátyúzása</t>
  </si>
  <si>
    <t>2014</t>
  </si>
  <si>
    <t>2014. évi módosított e.i.</t>
  </si>
  <si>
    <t>Eredeti e.i.</t>
  </si>
  <si>
    <t>Módosított e.i.</t>
  </si>
  <si>
    <t>Módosított e. i.</t>
  </si>
  <si>
    <t>Nagyértékű mezőgazdasági gépek beszerzése</t>
  </si>
  <si>
    <t>2014. évi módosított előirányzat</t>
  </si>
  <si>
    <r>
      <t xml:space="preserve">   Működési költségvetés kiadásai </t>
    </r>
    <r>
      <rPr>
        <sz val="9"/>
        <rFont val="Times New Roman CE"/>
        <charset val="238"/>
      </rPr>
      <t>(1.1+…+1.5.)</t>
    </r>
  </si>
  <si>
    <r>
      <t xml:space="preserve">   Felhalmozási költségvetés kiadásai </t>
    </r>
    <r>
      <rPr>
        <sz val="9"/>
        <rFont val="Times New Roman CE"/>
        <charset val="238"/>
      </rPr>
      <t>(2.1.+2.3.+2.5.)</t>
    </r>
  </si>
  <si>
    <t>Működési célú visszatérítendő támogatások kölcsönök visszatér. ÁH-n kívülről</t>
  </si>
  <si>
    <t>Kötelező feladatok bevételei, kiadása</t>
  </si>
  <si>
    <r>
      <t xml:space="preserve">   Működési költségvetés kiadásai </t>
    </r>
    <r>
      <rPr>
        <sz val="10"/>
        <rFont val="Times New Roman CE"/>
        <charset val="238"/>
      </rPr>
      <t>(1.1+…+1.5.)</t>
    </r>
  </si>
  <si>
    <r>
      <t xml:space="preserve">   Felhalmozási költségvetés kiadásai </t>
    </r>
    <r>
      <rPr>
        <sz val="10"/>
        <rFont val="Times New Roman CE"/>
        <charset val="238"/>
      </rPr>
      <t>(2.1.+2.3.+2.5.)</t>
    </r>
  </si>
  <si>
    <t>Önként vállalt feladatok bevételei, kiadása</t>
  </si>
  <si>
    <t>Állami (államigazgatási) feladatok bevételei, kiadása</t>
  </si>
  <si>
    <t>04</t>
  </si>
  <si>
    <t xml:space="preserve">Módosított e.i. </t>
  </si>
  <si>
    <t>Kötelező feladatok bevételei, kiadásai</t>
  </si>
  <si>
    <r>
      <t xml:space="preserve">Önként vállalt feladatok bevételei, kiadásai </t>
    </r>
    <r>
      <rPr>
        <b/>
        <i/>
        <sz val="11"/>
        <rFont val="Times New Roman CE"/>
        <family val="1"/>
        <charset val="238"/>
      </rPr>
      <t>(mezőőri feladatok)</t>
    </r>
  </si>
  <si>
    <t>Állami (államigazgataási) feladatok bevételei, kiadásai</t>
  </si>
  <si>
    <t>Önként vállalt feladatok bevételei, kiadásai</t>
  </si>
  <si>
    <t>Működési bevételek</t>
  </si>
  <si>
    <t>Államháztartáson belüli megelőlegezés</t>
  </si>
  <si>
    <t>Egyéb tárgyi eszköz vásárlása</t>
  </si>
  <si>
    <t>7=(2-4-6)</t>
  </si>
  <si>
    <t>Buj Község Óvodájának komplex fejlesztése (fordított ÁFA nélkül)</t>
  </si>
  <si>
    <t>Buji Egészségügyi Központ kialakítása (fordított ÁFA nélkül)</t>
  </si>
  <si>
    <t>Fordított ÁFA megfizetése</t>
  </si>
  <si>
    <t>2014. év utáni szükséglet
(7=2 - 4 - 6)</t>
  </si>
  <si>
    <t xml:space="preserve">9.3.3. melléklet a 8/2015. (V.08.) önkormányzati rendelethez   </t>
  </si>
  <si>
    <t xml:space="preserve">9.3.2. melléklet a 8/2015. (V.08.) önkormányzati rendelethez   </t>
  </si>
  <si>
    <t>9.3.1. melléklet a 8/2015. (V.08.) önkormányzati rendelethez</t>
  </si>
  <si>
    <t xml:space="preserve">9.3. melléklet a 8/2015. (V.08.) önkormányzati rendelethez   </t>
  </si>
  <si>
    <t xml:space="preserve">9.2.3. melléklet a 8/2015. (V.08.) önkormányzati rendelethez  </t>
  </si>
  <si>
    <t>9.2.2. melléklet a 8/2015. (V.08.) önkormányzati rendelethez</t>
  </si>
  <si>
    <t>9.2.1. melléklet a 8/2015. (V.08.) önkormányzati rendelethez</t>
  </si>
  <si>
    <t>9.2. melléklet a 8/2015. (V.08.) önkormányzati rendelethez</t>
  </si>
  <si>
    <t xml:space="preserve">9.1.3. melléklet a 8/2015. (V.08.) önkormányzati rendelethez  </t>
  </si>
  <si>
    <t xml:space="preserve">9.1.2. melléklet a 8/2015. (V.08.) önkormányzati rendelethez    </t>
  </si>
  <si>
    <t xml:space="preserve">9.1. melléklet a 8/2015. (V.08.) önkormányzati rendelethez  </t>
  </si>
  <si>
    <t xml:space="preserve">2.2. melléklet a 8/2015. (V.08.) önkormányzati rendelethez     </t>
  </si>
  <si>
    <t xml:space="preserve">2.1. melléklet a 8/2015. (V.08.) önkormányzati rendelethez  </t>
  </si>
</sst>
</file>

<file path=xl/styles.xml><?xml version="1.0" encoding="utf-8"?>
<styleSheet xmlns="http://schemas.openxmlformats.org/spreadsheetml/2006/main">
  <numFmts count="3">
    <numFmt numFmtId="43" formatCode="_-* #,##0.00\ _F_t_-;\-* #,##0.00\ _F_t_-;_-* &quot;-&quot;??\ _F_t_-;_-@_-"/>
    <numFmt numFmtId="164" formatCode="#,###"/>
    <numFmt numFmtId="165" formatCode="_-* #,##0\ _F_t_-;\-* #,##0\ _F_t_-;_-* &quot;-&quot;??\ _F_t_-;_-@_-"/>
  </numFmts>
  <fonts count="51">
    <font>
      <sz val="10"/>
      <name val="Times New Roman CE"/>
      <charset val="238"/>
    </font>
    <font>
      <sz val="10"/>
      <name val="Times New Roman CE"/>
      <charset val="238"/>
    </font>
    <font>
      <sz val="11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i/>
      <sz val="10"/>
      <name val="Times New Roman CE"/>
      <family val="1"/>
      <charset val="238"/>
    </font>
    <font>
      <i/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sz val="10"/>
      <name val="Times New Roman CE"/>
      <charset val="238"/>
    </font>
    <font>
      <i/>
      <sz val="10"/>
      <name val="Times New Roman CE"/>
      <charset val="238"/>
    </font>
    <font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b/>
      <i/>
      <sz val="9"/>
      <name val="Times New Roman CE"/>
      <family val="1"/>
      <charset val="238"/>
    </font>
    <font>
      <sz val="8"/>
      <name val="Times New Roman CE"/>
      <family val="1"/>
      <charset val="238"/>
    </font>
    <font>
      <b/>
      <i/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12"/>
      <color indexed="10"/>
      <name val="Times New Roman CE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b/>
      <i/>
      <sz val="10"/>
      <name val="Times New Roman CE"/>
      <charset val="238"/>
    </font>
    <font>
      <i/>
      <sz val="8"/>
      <name val="Times New Roman CE"/>
      <charset val="238"/>
    </font>
    <font>
      <b/>
      <sz val="11"/>
      <name val="Times New Roman CE"/>
      <charset val="238"/>
    </font>
    <font>
      <b/>
      <i/>
      <sz val="9"/>
      <name val="Times New Roman CE"/>
      <charset val="238"/>
    </font>
    <font>
      <sz val="9"/>
      <name val="Times New Roman CE"/>
      <charset val="238"/>
    </font>
    <font>
      <sz val="9"/>
      <name val="Times New Roman"/>
      <family val="1"/>
      <charset val="238"/>
    </font>
    <font>
      <b/>
      <i/>
      <sz val="12"/>
      <name val="Times New Roman CE"/>
      <family val="1"/>
      <charset val="238"/>
    </font>
    <font>
      <sz val="11"/>
      <name val="Times New Roman CE"/>
      <charset val="238"/>
    </font>
    <font>
      <sz val="9"/>
      <color indexed="17"/>
      <name val="Times New Roman CE"/>
      <charset val="238"/>
    </font>
    <font>
      <sz val="10"/>
      <color indexed="17"/>
      <name val="Times New Roman CE"/>
      <charset val="238"/>
    </font>
    <font>
      <b/>
      <sz val="10"/>
      <name val="Times New Roman"/>
      <family val="1"/>
      <charset val="238"/>
    </font>
    <font>
      <sz val="10"/>
      <name val="Times New Roman CE"/>
      <charset val="238"/>
    </font>
    <font>
      <b/>
      <sz val="14"/>
      <color indexed="10"/>
      <name val="Times New Roman CE"/>
      <charset val="238"/>
    </font>
    <font>
      <i/>
      <sz val="8"/>
      <name val="Times New Roman CE"/>
      <family val="1"/>
      <charset val="238"/>
    </font>
    <font>
      <i/>
      <sz val="9"/>
      <name val="Times New Roman CE"/>
      <charset val="238"/>
    </font>
    <font>
      <i/>
      <sz val="9"/>
      <name val="Times New Roman CE"/>
      <family val="1"/>
      <charset val="238"/>
    </font>
    <font>
      <i/>
      <sz val="11"/>
      <name val="Times New Roman CE"/>
      <charset val="238"/>
    </font>
    <font>
      <sz val="10"/>
      <name val="Times New Roman"/>
      <family val="1"/>
      <charset val="238"/>
    </font>
    <font>
      <b/>
      <sz val="10"/>
      <color indexed="8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lightHorizontal"/>
    </fill>
    <fill>
      <patternFill patternType="solid">
        <fgColor indexed="65"/>
        <bgColor indexed="64"/>
      </patternFill>
    </fill>
  </fills>
  <borders count="70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2" fillId="0" borderId="0"/>
  </cellStyleXfs>
  <cellXfs count="651">
    <xf numFmtId="0" fontId="0" fillId="0" borderId="0" xfId="0"/>
    <xf numFmtId="164" fontId="3" fillId="0" borderId="0" xfId="0" applyNumberFormat="1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7" fillId="0" borderId="0" xfId="4" applyFont="1" applyFill="1" applyBorder="1" applyAlignment="1" applyProtection="1">
      <alignment horizontal="center" vertical="center" wrapText="1"/>
    </xf>
    <xf numFmtId="49" fontId="21" fillId="0" borderId="1" xfId="4" applyNumberFormat="1" applyFont="1" applyFill="1" applyBorder="1" applyAlignment="1" applyProtection="1">
      <alignment horizontal="left" vertical="center" wrapText="1" indent="1"/>
    </xf>
    <xf numFmtId="49" fontId="21" fillId="0" borderId="2" xfId="4" applyNumberFormat="1" applyFont="1" applyFill="1" applyBorder="1" applyAlignment="1" applyProtection="1">
      <alignment horizontal="left" vertical="center" wrapText="1" indent="1"/>
    </xf>
    <xf numFmtId="49" fontId="21" fillId="0" borderId="3" xfId="4" applyNumberFormat="1" applyFont="1" applyFill="1" applyBorder="1" applyAlignment="1" applyProtection="1">
      <alignment horizontal="left" vertical="center" wrapText="1" indent="1"/>
    </xf>
    <xf numFmtId="49" fontId="21" fillId="0" borderId="4" xfId="4" applyNumberFormat="1" applyFont="1" applyFill="1" applyBorder="1" applyAlignment="1" applyProtection="1">
      <alignment horizontal="left" vertical="center" wrapText="1" indent="1"/>
    </xf>
    <xf numFmtId="49" fontId="21" fillId="0" borderId="5" xfId="4" applyNumberFormat="1" applyFont="1" applyFill="1" applyBorder="1" applyAlignment="1" applyProtection="1">
      <alignment horizontal="left" vertical="center" wrapText="1" indent="1"/>
    </xf>
    <xf numFmtId="49" fontId="21" fillId="0" borderId="6" xfId="4" applyNumberFormat="1" applyFont="1" applyFill="1" applyBorder="1" applyAlignment="1" applyProtection="1">
      <alignment horizontal="left" vertical="center" wrapText="1" indent="1"/>
    </xf>
    <xf numFmtId="0" fontId="19" fillId="0" borderId="7" xfId="4" applyFont="1" applyFill="1" applyBorder="1" applyAlignment="1" applyProtection="1">
      <alignment horizontal="left" vertical="center" wrapText="1" indent="1"/>
    </xf>
    <xf numFmtId="0" fontId="19" fillId="0" borderId="8" xfId="4" applyFont="1" applyFill="1" applyBorder="1" applyAlignment="1" applyProtection="1">
      <alignment horizontal="left" vertical="center" wrapText="1" indent="1"/>
    </xf>
    <xf numFmtId="0" fontId="8" fillId="0" borderId="7" xfId="4" applyFont="1" applyFill="1" applyBorder="1" applyAlignment="1" applyProtection="1">
      <alignment horizontal="center" vertical="center" wrapText="1"/>
    </xf>
    <xf numFmtId="0" fontId="8" fillId="0" borderId="9" xfId="4" applyFont="1" applyFill="1" applyBorder="1" applyAlignment="1" applyProtection="1">
      <alignment horizontal="center" vertical="center" wrapText="1"/>
    </xf>
    <xf numFmtId="0" fontId="19" fillId="0" borderId="7" xfId="4" applyFont="1" applyFill="1" applyBorder="1" applyAlignment="1" applyProtection="1">
      <alignment horizontal="center" vertical="center" wrapText="1"/>
    </xf>
    <xf numFmtId="0" fontId="8" fillId="0" borderId="10" xfId="4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>
      <alignment vertical="center" wrapText="1"/>
    </xf>
    <xf numFmtId="164" fontId="0" fillId="0" borderId="0" xfId="0" applyNumberFormat="1" applyFill="1" applyAlignment="1">
      <alignment horizontal="center" vertical="center" wrapText="1"/>
    </xf>
    <xf numFmtId="164" fontId="4" fillId="0" borderId="0" xfId="0" applyNumberFormat="1" applyFont="1" applyFill="1" applyAlignment="1">
      <alignment horizontal="center" vertical="center" wrapText="1"/>
    </xf>
    <xf numFmtId="0" fontId="0" fillId="0" borderId="0" xfId="0" applyFill="1"/>
    <xf numFmtId="0" fontId="0" fillId="0" borderId="0" xfId="0" applyFill="1" applyAlignment="1"/>
    <xf numFmtId="164" fontId="6" fillId="0" borderId="0" xfId="0" applyNumberFormat="1" applyFont="1" applyFill="1" applyAlignment="1" applyProtection="1">
      <alignment horizontal="right" wrapText="1"/>
    </xf>
    <xf numFmtId="164" fontId="8" fillId="0" borderId="10" xfId="0" applyNumberFormat="1" applyFont="1" applyFill="1" applyBorder="1" applyAlignment="1" applyProtection="1">
      <alignment horizontal="center" vertical="center" wrapText="1"/>
    </xf>
    <xf numFmtId="164" fontId="19" fillId="0" borderId="11" xfId="0" applyNumberFormat="1" applyFont="1" applyFill="1" applyBorder="1" applyAlignment="1" applyProtection="1">
      <alignment horizontal="center" vertical="center" wrapText="1"/>
    </xf>
    <xf numFmtId="164" fontId="19" fillId="0" borderId="12" xfId="0" applyNumberFormat="1" applyFont="1" applyFill="1" applyBorder="1" applyAlignment="1" applyProtection="1">
      <alignment horizontal="center" vertical="center" wrapText="1"/>
    </xf>
    <xf numFmtId="164" fontId="19" fillId="0" borderId="13" xfId="0" applyNumberFormat="1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vertical="center" wrapText="1"/>
    </xf>
    <xf numFmtId="164" fontId="21" fillId="0" borderId="4" xfId="0" applyNumberFormat="1" applyFont="1" applyFill="1" applyBorder="1" applyAlignment="1" applyProtection="1">
      <alignment horizontal="left" vertical="center" wrapText="1" indent="1"/>
      <protection locked="0"/>
    </xf>
    <xf numFmtId="164" fontId="4" fillId="0" borderId="0" xfId="0" applyNumberFormat="1" applyFont="1" applyFill="1" applyAlignment="1">
      <alignment vertical="center" wrapText="1"/>
    </xf>
    <xf numFmtId="164" fontId="18" fillId="0" borderId="2" xfId="0" applyNumberFormat="1" applyFont="1" applyFill="1" applyBorder="1" applyAlignment="1" applyProtection="1">
      <alignment horizontal="left" vertical="center" wrapText="1" indent="1"/>
      <protection locked="0"/>
    </xf>
    <xf numFmtId="164" fontId="18" fillId="0" borderId="14" xfId="0" applyNumberFormat="1" applyFont="1" applyFill="1" applyBorder="1" applyAlignment="1" applyProtection="1">
      <alignment vertical="center" wrapText="1"/>
      <protection locked="0"/>
    </xf>
    <xf numFmtId="164" fontId="18" fillId="0" borderId="15" xfId="0" applyNumberFormat="1" applyFont="1" applyFill="1" applyBorder="1" applyAlignment="1" applyProtection="1">
      <alignment vertical="center" wrapText="1"/>
    </xf>
    <xf numFmtId="164" fontId="18" fillId="0" borderId="4" xfId="0" applyNumberFormat="1" applyFont="1" applyFill="1" applyBorder="1" applyAlignment="1" applyProtection="1">
      <alignment horizontal="left" vertical="center" wrapText="1" indent="1"/>
      <protection locked="0"/>
    </xf>
    <xf numFmtId="164" fontId="18" fillId="0" borderId="16" xfId="0" applyNumberFormat="1" applyFont="1" applyFill="1" applyBorder="1" applyAlignment="1" applyProtection="1">
      <alignment vertical="center" wrapText="1"/>
      <protection locked="0"/>
    </xf>
    <xf numFmtId="164" fontId="18" fillId="0" borderId="17" xfId="0" applyNumberFormat="1" applyFont="1" applyFill="1" applyBorder="1" applyAlignment="1" applyProtection="1">
      <alignment vertical="center" wrapText="1"/>
    </xf>
    <xf numFmtId="0" fontId="7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23" fillId="0" borderId="0" xfId="0" applyFont="1" applyFill="1"/>
    <xf numFmtId="0" fontId="7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10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9" fillId="0" borderId="0" xfId="0" applyFont="1" applyFill="1" applyAlignment="1">
      <alignment vertical="center" wrapText="1"/>
    </xf>
    <xf numFmtId="3" fontId="4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0" fontId="36" fillId="0" borderId="0" xfId="0" applyFont="1" applyFill="1"/>
    <xf numFmtId="0" fontId="40" fillId="0" borderId="0" xfId="0" applyFont="1" applyFill="1"/>
    <xf numFmtId="0" fontId="41" fillId="0" borderId="0" xfId="0" applyFont="1"/>
    <xf numFmtId="0" fontId="2" fillId="0" borderId="0" xfId="4" applyFont="1" applyFill="1"/>
    <xf numFmtId="164" fontId="5" fillId="0" borderId="0" xfId="4" applyNumberFormat="1" applyFont="1" applyFill="1" applyBorder="1" applyAlignment="1" applyProtection="1">
      <alignment horizontal="centerContinuous" vertical="center"/>
    </xf>
    <xf numFmtId="0" fontId="15" fillId="0" borderId="2" xfId="4" applyFont="1" applyFill="1" applyBorder="1" applyAlignment="1">
      <alignment horizontal="center" vertical="center"/>
    </xf>
    <xf numFmtId="0" fontId="31" fillId="0" borderId="16" xfId="4" applyFont="1" applyFill="1" applyBorder="1" applyAlignment="1">
      <alignment horizontal="center" vertical="center" wrapText="1"/>
    </xf>
    <xf numFmtId="0" fontId="15" fillId="0" borderId="3" xfId="4" applyFont="1" applyFill="1" applyBorder="1" applyAlignment="1">
      <alignment horizontal="center" vertical="center"/>
    </xf>
    <xf numFmtId="0" fontId="15" fillId="0" borderId="7" xfId="4" applyFont="1" applyFill="1" applyBorder="1" applyAlignment="1">
      <alignment horizontal="center" vertical="center"/>
    </xf>
    <xf numFmtId="0" fontId="15" fillId="0" borderId="9" xfId="4" applyFont="1" applyFill="1" applyBorder="1" applyAlignment="1">
      <alignment horizontal="center" vertical="center"/>
    </xf>
    <xf numFmtId="0" fontId="15" fillId="0" borderId="10" xfId="4" applyFont="1" applyFill="1" applyBorder="1" applyAlignment="1">
      <alignment horizontal="center" vertical="center"/>
    </xf>
    <xf numFmtId="0" fontId="11" fillId="0" borderId="0" xfId="0" applyFont="1" applyFill="1" applyBorder="1" applyAlignment="1" applyProtection="1"/>
    <xf numFmtId="0" fontId="15" fillId="0" borderId="4" xfId="4" applyFont="1" applyFill="1" applyBorder="1" applyAlignment="1">
      <alignment horizontal="center" vertical="center"/>
    </xf>
    <xf numFmtId="0" fontId="31" fillId="0" borderId="9" xfId="4" applyFont="1" applyFill="1" applyBorder="1"/>
    <xf numFmtId="165" fontId="15" fillId="0" borderId="18" xfId="1" applyNumberFormat="1" applyFont="1" applyFill="1" applyBorder="1"/>
    <xf numFmtId="165" fontId="15" fillId="0" borderId="15" xfId="1" applyNumberFormat="1" applyFont="1" applyFill="1" applyBorder="1"/>
    <xf numFmtId="0" fontId="22" fillId="0" borderId="0" xfId="0" applyFont="1" applyFill="1" applyBorder="1" applyAlignment="1" applyProtection="1">
      <alignment horizontal="right"/>
    </xf>
    <xf numFmtId="0" fontId="38" fillId="0" borderId="0" xfId="0" applyFont="1" applyFill="1" applyProtection="1"/>
    <xf numFmtId="0" fontId="3" fillId="0" borderId="0" xfId="0" applyFont="1" applyFill="1" applyProtection="1"/>
    <xf numFmtId="0" fontId="3" fillId="0" borderId="0" xfId="0" applyFont="1" applyFill="1" applyProtection="1">
      <protection locked="0"/>
    </xf>
    <xf numFmtId="0" fontId="0" fillId="0" borderId="0" xfId="0" applyFill="1" applyProtection="1">
      <protection locked="0"/>
    </xf>
    <xf numFmtId="0" fontId="39" fillId="0" borderId="0" xfId="0" applyFont="1" applyFill="1"/>
    <xf numFmtId="164" fontId="29" fillId="0" borderId="19" xfId="0" applyNumberFormat="1" applyFont="1" applyFill="1" applyBorder="1" applyAlignment="1" applyProtection="1">
      <alignment vertical="center"/>
      <protection locked="0"/>
    </xf>
    <xf numFmtId="164" fontId="29" fillId="0" borderId="14" xfId="0" applyNumberFormat="1" applyFont="1" applyFill="1" applyBorder="1" applyAlignment="1" applyProtection="1">
      <alignment vertical="center"/>
      <protection locked="0"/>
    </xf>
    <xf numFmtId="164" fontId="29" fillId="0" borderId="16" xfId="0" applyNumberFormat="1" applyFont="1" applyFill="1" applyBorder="1" applyAlignment="1" applyProtection="1">
      <alignment vertical="center"/>
      <protection locked="0"/>
    </xf>
    <xf numFmtId="0" fontId="4" fillId="0" borderId="0" xfId="0" applyFont="1" applyFill="1"/>
    <xf numFmtId="0" fontId="0" fillId="0" borderId="0" xfId="0" applyFill="1" applyBorder="1"/>
    <xf numFmtId="0" fontId="6" fillId="0" borderId="0" xfId="0" applyFont="1" applyFill="1" applyBorder="1" applyAlignment="1">
      <alignment horizontal="center"/>
    </xf>
    <xf numFmtId="165" fontId="15" fillId="0" borderId="19" xfId="1" applyNumberFormat="1" applyFont="1" applyFill="1" applyBorder="1" applyProtection="1">
      <protection locked="0"/>
    </xf>
    <xf numFmtId="0" fontId="15" fillId="0" borderId="14" xfId="4" applyFont="1" applyFill="1" applyBorder="1" applyProtection="1">
      <protection locked="0"/>
    </xf>
    <xf numFmtId="165" fontId="15" fillId="0" borderId="14" xfId="1" applyNumberFormat="1" applyFont="1" applyFill="1" applyBorder="1" applyProtection="1">
      <protection locked="0"/>
    </xf>
    <xf numFmtId="0" fontId="15" fillId="0" borderId="16" xfId="4" applyFont="1" applyFill="1" applyBorder="1" applyProtection="1">
      <protection locked="0"/>
    </xf>
    <xf numFmtId="165" fontId="15" fillId="0" borderId="16" xfId="1" applyNumberFormat="1" applyFont="1" applyFill="1" applyBorder="1" applyProtection="1">
      <protection locked="0"/>
    </xf>
    <xf numFmtId="0" fontId="28" fillId="0" borderId="5" xfId="4" applyFont="1" applyFill="1" applyBorder="1" applyAlignment="1" applyProtection="1">
      <alignment horizontal="center" vertical="center" wrapText="1"/>
    </xf>
    <xf numFmtId="0" fontId="28" fillId="0" borderId="20" xfId="4" applyFont="1" applyFill="1" applyBorder="1" applyAlignment="1" applyProtection="1">
      <alignment horizontal="center" vertical="center" wrapText="1"/>
    </xf>
    <xf numFmtId="0" fontId="28" fillId="0" borderId="21" xfId="4" applyFont="1" applyFill="1" applyBorder="1" applyAlignment="1" applyProtection="1">
      <alignment horizontal="center" vertical="center" wrapText="1"/>
    </xf>
    <xf numFmtId="0" fontId="29" fillId="0" borderId="7" xfId="4" applyFont="1" applyFill="1" applyBorder="1" applyAlignment="1" applyProtection="1">
      <alignment horizontal="center" vertical="center"/>
    </xf>
    <xf numFmtId="0" fontId="29" fillId="0" borderId="9" xfId="4" applyFont="1" applyFill="1" applyBorder="1" applyAlignment="1" applyProtection="1">
      <alignment horizontal="center" vertical="center"/>
    </xf>
    <xf numFmtId="0" fontId="29" fillId="0" borderId="10" xfId="4" applyFont="1" applyFill="1" applyBorder="1" applyAlignment="1" applyProtection="1">
      <alignment horizontal="center" vertical="center"/>
    </xf>
    <xf numFmtId="0" fontId="29" fillId="0" borderId="5" xfId="4" applyFont="1" applyFill="1" applyBorder="1" applyAlignment="1" applyProtection="1">
      <alignment horizontal="center" vertical="center"/>
    </xf>
    <xf numFmtId="0" fontId="29" fillId="0" borderId="2" xfId="4" applyFont="1" applyFill="1" applyBorder="1" applyAlignment="1" applyProtection="1">
      <alignment horizontal="center" vertical="center"/>
    </xf>
    <xf numFmtId="0" fontId="29" fillId="0" borderId="4" xfId="4" applyFont="1" applyFill="1" applyBorder="1" applyAlignment="1" applyProtection="1">
      <alignment horizontal="center" vertical="center"/>
    </xf>
    <xf numFmtId="164" fontId="0" fillId="0" borderId="0" xfId="0" applyNumberFormat="1" applyFill="1" applyAlignment="1" applyProtection="1">
      <alignment horizontal="center" vertical="center" wrapText="1"/>
    </xf>
    <xf numFmtId="164" fontId="8" fillId="0" borderId="7" xfId="0" applyNumberFormat="1" applyFont="1" applyFill="1" applyBorder="1" applyAlignment="1" applyProtection="1">
      <alignment horizontal="center" vertical="center" wrapText="1"/>
    </xf>
    <xf numFmtId="164" fontId="8" fillId="0" borderId="9" xfId="0" applyNumberFormat="1" applyFont="1" applyFill="1" applyBorder="1" applyAlignment="1" applyProtection="1">
      <alignment horizontal="center" vertical="center" wrapText="1"/>
    </xf>
    <xf numFmtId="0" fontId="8" fillId="0" borderId="7" xfId="0" applyFont="1" applyFill="1" applyBorder="1" applyAlignment="1" applyProtection="1">
      <alignment horizontal="center" vertical="center" wrapText="1"/>
    </xf>
    <xf numFmtId="0" fontId="8" fillId="0" borderId="9" xfId="0" applyFont="1" applyFill="1" applyBorder="1" applyAlignment="1" applyProtection="1">
      <alignment horizontal="center" vertical="center" wrapText="1"/>
    </xf>
    <xf numFmtId="0" fontId="8" fillId="0" borderId="10" xfId="0" applyFont="1" applyFill="1" applyBorder="1" applyAlignment="1" applyProtection="1">
      <alignment horizontal="center" vertical="center" wrapText="1"/>
    </xf>
    <xf numFmtId="0" fontId="19" fillId="0" borderId="7" xfId="0" applyFont="1" applyFill="1" applyBorder="1" applyAlignment="1" applyProtection="1">
      <alignment horizontal="center" vertical="center" wrapText="1"/>
    </xf>
    <xf numFmtId="0" fontId="19" fillId="0" borderId="9" xfId="0" applyFont="1" applyFill="1" applyBorder="1" applyAlignment="1" applyProtection="1">
      <alignment horizontal="center" vertical="center" wrapText="1"/>
    </xf>
    <xf numFmtId="0" fontId="19" fillId="0" borderId="10" xfId="0" applyFont="1" applyFill="1" applyBorder="1" applyAlignment="1" applyProtection="1">
      <alignment horizontal="center" vertical="center" wrapText="1"/>
    </xf>
    <xf numFmtId="0" fontId="29" fillId="0" borderId="19" xfId="0" applyFont="1" applyFill="1" applyBorder="1" applyAlignment="1" applyProtection="1">
      <alignment vertical="center" wrapText="1"/>
    </xf>
    <xf numFmtId="0" fontId="29" fillId="0" borderId="14" xfId="0" applyFont="1" applyFill="1" applyBorder="1" applyAlignment="1" applyProtection="1">
      <alignment vertical="center" wrapText="1"/>
    </xf>
    <xf numFmtId="0" fontId="28" fillId="0" borderId="7" xfId="0" applyFont="1" applyFill="1" applyBorder="1" applyAlignment="1" applyProtection="1">
      <alignment horizontal="center" vertical="center" wrapText="1"/>
    </xf>
    <xf numFmtId="0" fontId="0" fillId="0" borderId="0" xfId="0" applyFill="1" applyProtection="1"/>
    <xf numFmtId="164" fontId="3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164" fontId="18" fillId="0" borderId="0" xfId="0" applyNumberFormat="1" applyFont="1" applyFill="1" applyAlignment="1" applyProtection="1">
      <alignment vertical="center" wrapText="1"/>
    </xf>
    <xf numFmtId="0" fontId="8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horizontal="right"/>
    </xf>
    <xf numFmtId="0" fontId="8" fillId="0" borderId="22" xfId="0" applyFont="1" applyFill="1" applyBorder="1" applyAlignment="1" applyProtection="1">
      <alignment horizontal="center" vertical="center" wrapText="1"/>
    </xf>
    <xf numFmtId="0" fontId="8" fillId="0" borderId="23" xfId="0" applyFont="1" applyFill="1" applyBorder="1" applyAlignment="1" applyProtection="1">
      <alignment horizontal="center" vertical="center" wrapText="1"/>
    </xf>
    <xf numFmtId="0" fontId="8" fillId="0" borderId="24" xfId="0" applyFont="1" applyFill="1" applyBorder="1" applyAlignment="1" applyProtection="1">
      <alignment horizontal="center" vertical="center" wrapText="1"/>
    </xf>
    <xf numFmtId="0" fontId="27" fillId="0" borderId="7" xfId="0" applyFont="1" applyBorder="1" applyAlignment="1" applyProtection="1">
      <alignment horizontal="center" vertical="center" wrapText="1"/>
    </xf>
    <xf numFmtId="0" fontId="21" fillId="0" borderId="0" xfId="0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horizontal="left" vertical="center" wrapText="1" indent="1"/>
    </xf>
    <xf numFmtId="0" fontId="21" fillId="0" borderId="0" xfId="0" applyFont="1" applyFill="1" applyAlignment="1" applyProtection="1">
      <alignment horizontal="left" vertical="center" wrapText="1"/>
    </xf>
    <xf numFmtId="0" fontId="19" fillId="0" borderId="25" xfId="0" applyFont="1" applyFill="1" applyBorder="1" applyAlignment="1" applyProtection="1">
      <alignment horizontal="center" vertical="center" wrapText="1"/>
    </xf>
    <xf numFmtId="0" fontId="8" fillId="0" borderId="26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</xf>
    <xf numFmtId="0" fontId="4" fillId="0" borderId="7" xfId="0" applyFont="1" applyFill="1" applyBorder="1" applyAlignment="1" applyProtection="1">
      <alignment horizontal="left" vertical="center"/>
    </xf>
    <xf numFmtId="0" fontId="4" fillId="0" borderId="27" xfId="0" applyFont="1" applyFill="1" applyBorder="1" applyAlignment="1" applyProtection="1">
      <alignment vertical="center" wrapText="1"/>
    </xf>
    <xf numFmtId="0" fontId="37" fillId="0" borderId="0" xfId="0" applyFont="1" applyAlignment="1" applyProtection="1">
      <alignment horizontal="right" vertical="top"/>
      <protection locked="0"/>
    </xf>
    <xf numFmtId="16" fontId="0" fillId="0" borderId="0" xfId="0" applyNumberFormat="1" applyFill="1" applyAlignment="1">
      <alignment vertical="center" wrapText="1"/>
    </xf>
    <xf numFmtId="0" fontId="39" fillId="0" borderId="0" xfId="0" applyFont="1" applyFill="1" applyProtection="1"/>
    <xf numFmtId="0" fontId="29" fillId="0" borderId="3" xfId="0" applyFont="1" applyFill="1" applyBorder="1" applyAlignment="1" applyProtection="1">
      <alignment horizontal="center" vertical="center"/>
    </xf>
    <xf numFmtId="164" fontId="28" fillId="0" borderId="18" xfId="0" applyNumberFormat="1" applyFont="1" applyFill="1" applyBorder="1" applyAlignment="1" applyProtection="1">
      <alignment vertical="center"/>
    </xf>
    <xf numFmtId="0" fontId="29" fillId="0" borderId="2" xfId="0" applyFont="1" applyFill="1" applyBorder="1" applyAlignment="1" applyProtection="1">
      <alignment horizontal="center" vertical="center"/>
    </xf>
    <xf numFmtId="164" fontId="28" fillId="0" borderId="15" xfId="0" applyNumberFormat="1" applyFont="1" applyFill="1" applyBorder="1" applyAlignment="1" applyProtection="1">
      <alignment vertical="center"/>
    </xf>
    <xf numFmtId="0" fontId="29" fillId="0" borderId="4" xfId="0" applyFont="1" applyFill="1" applyBorder="1" applyAlignment="1" applyProtection="1">
      <alignment horizontal="center" vertical="center"/>
    </xf>
    <xf numFmtId="0" fontId="29" fillId="0" borderId="16" xfId="0" applyFont="1" applyFill="1" applyBorder="1" applyAlignment="1" applyProtection="1">
      <alignment vertical="center" wrapText="1"/>
    </xf>
    <xf numFmtId="164" fontId="28" fillId="0" borderId="17" xfId="0" applyNumberFormat="1" applyFont="1" applyFill="1" applyBorder="1" applyAlignment="1" applyProtection="1">
      <alignment vertical="center"/>
    </xf>
    <xf numFmtId="0" fontId="28" fillId="0" borderId="7" xfId="0" applyFont="1" applyFill="1" applyBorder="1" applyAlignment="1" applyProtection="1">
      <alignment horizontal="center" vertical="center"/>
    </xf>
    <xf numFmtId="0" fontId="30" fillId="0" borderId="9" xfId="0" applyFont="1" applyFill="1" applyBorder="1" applyAlignment="1" applyProtection="1">
      <alignment vertical="center" wrapText="1"/>
    </xf>
    <xf numFmtId="164" fontId="28" fillId="0" borderId="9" xfId="0" applyNumberFormat="1" applyFont="1" applyFill="1" applyBorder="1" applyAlignment="1" applyProtection="1">
      <alignment vertical="center"/>
    </xf>
    <xf numFmtId="164" fontId="28" fillId="0" borderId="10" xfId="0" applyNumberFormat="1" applyFont="1" applyFill="1" applyBorder="1" applyAlignment="1" applyProtection="1">
      <alignment vertical="center"/>
    </xf>
    <xf numFmtId="0" fontId="0" fillId="0" borderId="28" xfId="0" applyFill="1" applyBorder="1" applyProtection="1"/>
    <xf numFmtId="0" fontId="6" fillId="0" borderId="28" xfId="0" applyFont="1" applyFill="1" applyBorder="1" applyAlignment="1" applyProtection="1">
      <alignment horizontal="center"/>
    </xf>
    <xf numFmtId="0" fontId="39" fillId="0" borderId="0" xfId="0" applyFont="1" applyFill="1" applyProtection="1">
      <protection locked="0"/>
    </xf>
    <xf numFmtId="0" fontId="34" fillId="0" borderId="0" xfId="0" applyFont="1" applyFill="1" applyProtection="1">
      <protection locked="0"/>
    </xf>
    <xf numFmtId="0" fontId="27" fillId="0" borderId="11" xfId="0" applyFont="1" applyBorder="1" applyAlignment="1" applyProtection="1">
      <alignment horizontal="left" vertical="center" wrapText="1" indent="1"/>
    </xf>
    <xf numFmtId="164" fontId="0" fillId="0" borderId="0" xfId="0" applyNumberFormat="1" applyFill="1" applyAlignment="1" applyProtection="1">
      <alignment horizontal="centerContinuous" vertical="center"/>
    </xf>
    <xf numFmtId="164" fontId="8" fillId="0" borderId="7" xfId="0" applyNumberFormat="1" applyFont="1" applyFill="1" applyBorder="1" applyAlignment="1" applyProtection="1">
      <alignment horizontal="centerContinuous" vertical="center" wrapText="1"/>
    </xf>
    <xf numFmtId="164" fontId="8" fillId="0" borderId="9" xfId="0" applyNumberFormat="1" applyFont="1" applyFill="1" applyBorder="1" applyAlignment="1" applyProtection="1">
      <alignment horizontal="centerContinuous" vertical="center" wrapText="1"/>
    </xf>
    <xf numFmtId="164" fontId="4" fillId="0" borderId="0" xfId="0" applyNumberFormat="1" applyFont="1" applyFill="1" applyAlignment="1" applyProtection="1">
      <alignment horizontal="center" vertical="center" wrapText="1"/>
    </xf>
    <xf numFmtId="164" fontId="28" fillId="0" borderId="29" xfId="0" applyNumberFormat="1" applyFont="1" applyFill="1" applyBorder="1" applyAlignment="1" applyProtection="1">
      <alignment horizontal="center" vertical="center" wrapText="1"/>
    </xf>
    <xf numFmtId="164" fontId="28" fillId="0" borderId="7" xfId="0" applyNumberFormat="1" applyFont="1" applyFill="1" applyBorder="1" applyAlignment="1" applyProtection="1">
      <alignment horizontal="center" vertical="center" wrapText="1"/>
    </xf>
    <xf numFmtId="164" fontId="28" fillId="0" borderId="0" xfId="0" applyNumberFormat="1" applyFont="1" applyFill="1" applyAlignment="1" applyProtection="1">
      <alignment horizontal="center" vertical="center" wrapText="1"/>
    </xf>
    <xf numFmtId="164" fontId="0" fillId="0" borderId="30" xfId="0" applyNumberFormat="1" applyFill="1" applyBorder="1" applyAlignment="1" applyProtection="1">
      <alignment horizontal="left" vertical="center" wrapText="1" indent="1"/>
    </xf>
    <xf numFmtId="164" fontId="0" fillId="0" borderId="31" xfId="0" applyNumberFormat="1" applyFill="1" applyBorder="1" applyAlignment="1" applyProtection="1">
      <alignment horizontal="left" vertical="center" wrapText="1" indent="1"/>
    </xf>
    <xf numFmtId="164" fontId="31" fillId="0" borderId="29" xfId="0" applyNumberFormat="1" applyFont="1" applyFill="1" applyBorder="1" applyAlignment="1" applyProtection="1">
      <alignment horizontal="left" vertical="center" wrapText="1" indent="1"/>
    </xf>
    <xf numFmtId="164" fontId="1" fillId="0" borderId="32" xfId="0" applyNumberFormat="1" applyFont="1" applyFill="1" applyBorder="1" applyAlignment="1" applyProtection="1">
      <alignment horizontal="left" vertical="center" wrapText="1" indent="1"/>
    </xf>
    <xf numFmtId="164" fontId="1" fillId="0" borderId="31" xfId="0" applyNumberFormat="1" applyFont="1" applyFill="1" applyBorder="1" applyAlignment="1" applyProtection="1">
      <alignment horizontal="left" vertical="center" wrapText="1" indent="1"/>
    </xf>
    <xf numFmtId="164" fontId="31" fillId="0" borderId="33" xfId="0" applyNumberFormat="1" applyFont="1" applyFill="1" applyBorder="1" applyAlignment="1" applyProtection="1">
      <alignment horizontal="right" vertical="center" wrapText="1" indent="1"/>
    </xf>
    <xf numFmtId="0" fontId="29" fillId="0" borderId="19" xfId="4" applyFont="1" applyFill="1" applyBorder="1" applyProtection="1"/>
    <xf numFmtId="0" fontId="8" fillId="0" borderId="21" xfId="0" quotePrefix="1" applyFont="1" applyFill="1" applyBorder="1" applyAlignment="1" applyProtection="1">
      <alignment horizontal="right" vertical="center" indent="1"/>
    </xf>
    <xf numFmtId="164" fontId="8" fillId="0" borderId="34" xfId="0" applyNumberFormat="1" applyFont="1" applyFill="1" applyBorder="1" applyAlignment="1" applyProtection="1">
      <alignment horizontal="right" vertical="center" wrapText="1" indent="1"/>
    </xf>
    <xf numFmtId="0" fontId="10" fillId="0" borderId="0" xfId="0" applyFont="1" applyFill="1" applyAlignment="1" applyProtection="1">
      <alignment vertical="center" wrapText="1"/>
    </xf>
    <xf numFmtId="0" fontId="25" fillId="0" borderId="12" xfId="0" applyFont="1" applyBorder="1" applyAlignment="1" applyProtection="1">
      <alignment horizontal="left" vertical="center" wrapText="1" indent="1"/>
    </xf>
    <xf numFmtId="0" fontId="12" fillId="0" borderId="0" xfId="4" applyFont="1" applyFill="1" applyProtection="1"/>
    <xf numFmtId="0" fontId="37" fillId="0" borderId="14" xfId="0" applyFont="1" applyBorder="1" applyAlignment="1">
      <alignment horizontal="justify" wrapText="1"/>
    </xf>
    <xf numFmtId="0" fontId="37" fillId="0" borderId="14" xfId="0" applyFont="1" applyBorder="1" applyAlignment="1">
      <alignment wrapText="1"/>
    </xf>
    <xf numFmtId="0" fontId="37" fillId="0" borderId="35" xfId="0" applyFont="1" applyBorder="1" applyAlignment="1">
      <alignment wrapText="1"/>
    </xf>
    <xf numFmtId="0" fontId="43" fillId="0" borderId="0" xfId="0" applyFont="1" applyFill="1" applyAlignment="1" applyProtection="1">
      <alignment horizontal="left" vertical="center" wrapText="1"/>
    </xf>
    <xf numFmtId="0" fontId="43" fillId="0" borderId="0" xfId="0" applyFont="1" applyFill="1" applyAlignment="1" applyProtection="1">
      <alignment vertical="center" wrapText="1"/>
    </xf>
    <xf numFmtId="0" fontId="43" fillId="0" borderId="0" xfId="0" applyFont="1" applyFill="1" applyAlignment="1" applyProtection="1">
      <alignment horizontal="right" vertical="center" wrapText="1" indent="1"/>
    </xf>
    <xf numFmtId="0" fontId="16" fillId="0" borderId="0" xfId="0" applyFont="1" applyFill="1" applyAlignment="1" applyProtection="1">
      <alignment horizontal="left" vertical="center" wrapText="1"/>
    </xf>
    <xf numFmtId="0" fontId="16" fillId="0" borderId="0" xfId="0" applyFont="1" applyFill="1" applyAlignment="1" applyProtection="1">
      <alignment vertical="center" wrapText="1"/>
    </xf>
    <xf numFmtId="0" fontId="16" fillId="0" borderId="0" xfId="0" applyFont="1" applyFill="1" applyAlignment="1" applyProtection="1">
      <alignment horizontal="right" vertical="center" wrapText="1" indent="1"/>
    </xf>
    <xf numFmtId="164" fontId="0" fillId="0" borderId="32" xfId="0" applyNumberFormat="1" applyFill="1" applyBorder="1" applyAlignment="1" applyProtection="1">
      <alignment horizontal="left" vertical="center" wrapText="1" indent="1"/>
    </xf>
    <xf numFmtId="0" fontId="8" fillId="0" borderId="36" xfId="0" applyFont="1" applyFill="1" applyBorder="1" applyAlignment="1" applyProtection="1">
      <alignment horizontal="center" vertical="center" wrapText="1"/>
    </xf>
    <xf numFmtId="0" fontId="8" fillId="0" borderId="25" xfId="0" applyFont="1" applyFill="1" applyBorder="1" applyAlignment="1" applyProtection="1">
      <alignment horizontal="center" vertical="center" wrapText="1"/>
    </xf>
    <xf numFmtId="0" fontId="19" fillId="0" borderId="8" xfId="4" applyFont="1" applyFill="1" applyBorder="1" applyAlignment="1" applyProtection="1">
      <alignment horizontal="center" vertical="center" wrapText="1"/>
    </xf>
    <xf numFmtId="0" fontId="12" fillId="0" borderId="0" xfId="4" applyFill="1" applyProtection="1"/>
    <xf numFmtId="0" fontId="21" fillId="0" borderId="0" xfId="4" applyFont="1" applyFill="1" applyProtection="1"/>
    <xf numFmtId="0" fontId="15" fillId="0" borderId="0" xfId="4" applyFont="1" applyFill="1" applyProtection="1"/>
    <xf numFmtId="0" fontId="27" fillId="0" borderId="7" xfId="0" applyFont="1" applyBorder="1" applyAlignment="1" applyProtection="1">
      <alignment wrapText="1"/>
    </xf>
    <xf numFmtId="0" fontId="26" fillId="0" borderId="3" xfId="0" applyFont="1" applyBorder="1" applyAlignment="1" applyProtection="1">
      <alignment wrapText="1"/>
    </xf>
    <xf numFmtId="0" fontId="26" fillId="0" borderId="2" xfId="0" applyFont="1" applyBorder="1" applyAlignment="1" applyProtection="1">
      <alignment wrapText="1"/>
    </xf>
    <xf numFmtId="0" fontId="26" fillId="0" borderId="4" xfId="0" applyFont="1" applyBorder="1" applyAlignment="1" applyProtection="1">
      <alignment wrapText="1"/>
    </xf>
    <xf numFmtId="0" fontId="27" fillId="0" borderId="11" xfId="0" applyFont="1" applyBorder="1" applyAlignment="1" applyProtection="1">
      <alignment wrapText="1"/>
    </xf>
    <xf numFmtId="0" fontId="12" fillId="0" borderId="0" xfId="4" applyFill="1" applyAlignment="1" applyProtection="1"/>
    <xf numFmtId="164" fontId="25" fillId="0" borderId="10" xfId="0" quotePrefix="1" applyNumberFormat="1" applyFont="1" applyBorder="1" applyAlignment="1" applyProtection="1">
      <alignment horizontal="right" vertical="center" wrapText="1" indent="1"/>
    </xf>
    <xf numFmtId="0" fontId="24" fillId="0" borderId="0" xfId="4" applyFont="1" applyFill="1" applyProtection="1"/>
    <xf numFmtId="0" fontId="23" fillId="0" borderId="0" xfId="4" applyFont="1" applyFill="1" applyProtection="1"/>
    <xf numFmtId="0" fontId="12" fillId="0" borderId="0" xfId="4" applyFill="1" applyBorder="1" applyProtection="1"/>
    <xf numFmtId="49" fontId="21" fillId="0" borderId="3" xfId="4" applyNumberFormat="1" applyFont="1" applyFill="1" applyBorder="1" applyAlignment="1" applyProtection="1">
      <alignment horizontal="center" vertical="center" wrapText="1"/>
    </xf>
    <xf numFmtId="49" fontId="21" fillId="0" borderId="2" xfId="4" applyNumberFormat="1" applyFont="1" applyFill="1" applyBorder="1" applyAlignment="1" applyProtection="1">
      <alignment horizontal="center" vertical="center" wrapText="1"/>
    </xf>
    <xf numFmtId="49" fontId="21" fillId="0" borderId="4" xfId="4" applyNumberFormat="1" applyFont="1" applyFill="1" applyBorder="1" applyAlignment="1" applyProtection="1">
      <alignment horizontal="center" vertical="center" wrapText="1"/>
    </xf>
    <xf numFmtId="0" fontId="27" fillId="0" borderId="7" xfId="0" applyFont="1" applyBorder="1" applyAlignment="1" applyProtection="1">
      <alignment horizontal="center" wrapText="1"/>
    </xf>
    <xf numFmtId="0" fontId="26" fillId="0" borderId="3" xfId="0" applyFont="1" applyBorder="1" applyAlignment="1" applyProtection="1">
      <alignment horizontal="center" wrapText="1"/>
    </xf>
    <xf numFmtId="0" fontId="26" fillId="0" borderId="2" xfId="0" applyFont="1" applyBorder="1" applyAlignment="1" applyProtection="1">
      <alignment horizontal="center" wrapText="1"/>
    </xf>
    <xf numFmtId="0" fontId="26" fillId="0" borderId="4" xfId="0" applyFont="1" applyBorder="1" applyAlignment="1" applyProtection="1">
      <alignment horizontal="center" wrapText="1"/>
    </xf>
    <xf numFmtId="0" fontId="27" fillId="0" borderId="11" xfId="0" applyFont="1" applyBorder="1" applyAlignment="1" applyProtection="1">
      <alignment horizontal="center" wrapText="1"/>
    </xf>
    <xf numFmtId="0" fontId="21" fillId="0" borderId="0" xfId="0" applyFont="1" applyFill="1" applyAlignment="1" applyProtection="1">
      <alignment horizontal="center" vertical="center" wrapText="1"/>
    </xf>
    <xf numFmtId="49" fontId="21" fillId="0" borderId="5" xfId="4" applyNumberFormat="1" applyFont="1" applyFill="1" applyBorder="1" applyAlignment="1" applyProtection="1">
      <alignment horizontal="center" vertical="center" wrapText="1"/>
    </xf>
    <xf numFmtId="49" fontId="21" fillId="0" borderId="1" xfId="4" applyNumberFormat="1" applyFont="1" applyFill="1" applyBorder="1" applyAlignment="1" applyProtection="1">
      <alignment horizontal="center" vertical="center" wrapText="1"/>
    </xf>
    <xf numFmtId="49" fontId="21" fillId="0" borderId="6" xfId="4" applyNumberFormat="1" applyFont="1" applyFill="1" applyBorder="1" applyAlignment="1" applyProtection="1">
      <alignment horizontal="center" vertical="center" wrapText="1"/>
    </xf>
    <xf numFmtId="0" fontId="27" fillId="0" borderId="11" xfId="0" applyFont="1" applyBorder="1" applyAlignment="1" applyProtection="1">
      <alignment horizontal="center" vertical="center" wrapText="1"/>
    </xf>
    <xf numFmtId="0" fontId="8" fillId="0" borderId="37" xfId="0" applyFont="1" applyFill="1" applyBorder="1" applyAlignment="1" applyProtection="1">
      <alignment horizontal="center" vertical="center" wrapText="1"/>
    </xf>
    <xf numFmtId="49" fontId="29" fillId="0" borderId="5" xfId="0" applyNumberFormat="1" applyFont="1" applyFill="1" applyBorder="1" applyAlignment="1" applyProtection="1">
      <alignment horizontal="center" vertical="center" wrapText="1"/>
    </xf>
    <xf numFmtId="49" fontId="29" fillId="0" borderId="2" xfId="0" applyNumberFormat="1" applyFont="1" applyFill="1" applyBorder="1" applyAlignment="1" applyProtection="1">
      <alignment horizontal="center" vertical="center" wrapText="1"/>
    </xf>
    <xf numFmtId="49" fontId="29" fillId="0" borderId="3" xfId="0" applyNumberFormat="1" applyFont="1" applyFill="1" applyBorder="1" applyAlignment="1" applyProtection="1">
      <alignment horizontal="center" vertical="center" wrapText="1"/>
    </xf>
    <xf numFmtId="0" fontId="7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7" fillId="0" borderId="0" xfId="0" applyFont="1" applyFill="1" applyAlignment="1" applyProtection="1">
      <alignment horizontal="center" vertical="center" wrapText="1"/>
    </xf>
    <xf numFmtId="0" fontId="2" fillId="0" borderId="0" xfId="0" applyFont="1" applyFill="1" applyAlignment="1" applyProtection="1">
      <alignment vertical="center" wrapText="1"/>
    </xf>
    <xf numFmtId="0" fontId="9" fillId="0" borderId="0" xfId="0" applyFont="1" applyFill="1" applyAlignment="1" applyProtection="1">
      <alignment vertical="center" wrapText="1"/>
    </xf>
    <xf numFmtId="0" fontId="31" fillId="0" borderId="7" xfId="4" applyFont="1" applyFill="1" applyBorder="1" applyAlignment="1">
      <alignment horizontal="center" vertical="center"/>
    </xf>
    <xf numFmtId="165" fontId="31" fillId="0" borderId="9" xfId="4" applyNumberFormat="1" applyFont="1" applyFill="1" applyBorder="1"/>
    <xf numFmtId="165" fontId="31" fillId="0" borderId="10" xfId="4" applyNumberFormat="1" applyFont="1" applyFill="1" applyBorder="1"/>
    <xf numFmtId="0" fontId="34" fillId="0" borderId="0" xfId="4" applyFont="1" applyFill="1"/>
    <xf numFmtId="0" fontId="28" fillId="0" borderId="7" xfId="4" applyFont="1" applyFill="1" applyBorder="1" applyAlignment="1" applyProtection="1">
      <alignment horizontal="center" vertical="center"/>
    </xf>
    <xf numFmtId="164" fontId="21" fillId="0" borderId="2" xfId="0" applyNumberFormat="1" applyFont="1" applyFill="1" applyBorder="1" applyAlignment="1" applyProtection="1">
      <alignment horizontal="left" vertical="center" wrapText="1"/>
      <protection locked="0"/>
    </xf>
    <xf numFmtId="49" fontId="18" fillId="0" borderId="14" xfId="0" applyNumberFormat="1" applyFont="1" applyFill="1" applyBorder="1" applyAlignment="1" applyProtection="1">
      <alignment horizontal="center" vertical="center" wrapText="1"/>
      <protection locked="0"/>
    </xf>
    <xf numFmtId="49" fontId="18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45" fillId="0" borderId="0" xfId="0" applyFont="1" applyFill="1" applyAlignment="1">
      <alignment vertical="center" wrapText="1"/>
    </xf>
    <xf numFmtId="0" fontId="46" fillId="0" borderId="0" xfId="0" applyFont="1" applyFill="1" applyAlignment="1">
      <alignment vertical="center"/>
    </xf>
    <xf numFmtId="0" fontId="47" fillId="0" borderId="0" xfId="0" applyFont="1" applyFill="1" applyAlignment="1">
      <alignment vertical="center"/>
    </xf>
    <xf numFmtId="164" fontId="30" fillId="0" borderId="10" xfId="4" applyNumberFormat="1" applyFont="1" applyFill="1" applyBorder="1" applyAlignment="1" applyProtection="1">
      <alignment horizontal="right" vertical="center" wrapText="1" indent="1"/>
    </xf>
    <xf numFmtId="0" fontId="33" fillId="0" borderId="0" xfId="4" applyFont="1" applyFill="1" applyProtection="1"/>
    <xf numFmtId="0" fontId="15" fillId="0" borderId="19" xfId="4" applyFont="1" applyFill="1" applyBorder="1" applyAlignment="1" applyProtection="1">
      <alignment wrapText="1"/>
      <protection locked="0"/>
    </xf>
    <xf numFmtId="0" fontId="15" fillId="0" borderId="14" xfId="4" applyFont="1" applyFill="1" applyBorder="1" applyAlignment="1" applyProtection="1">
      <alignment wrapText="1"/>
      <protection locked="0"/>
    </xf>
    <xf numFmtId="164" fontId="8" fillId="0" borderId="38" xfId="0" applyNumberFormat="1" applyFont="1" applyFill="1" applyBorder="1" applyAlignment="1" applyProtection="1">
      <alignment horizontal="center" vertical="center" wrapText="1"/>
    </xf>
    <xf numFmtId="164" fontId="19" fillId="0" borderId="39" xfId="0" applyNumberFormat="1" applyFont="1" applyFill="1" applyBorder="1" applyAlignment="1" applyProtection="1">
      <alignment horizontal="center" vertical="center" wrapText="1"/>
    </xf>
    <xf numFmtId="164" fontId="18" fillId="0" borderId="40" xfId="0" applyNumberFormat="1" applyFont="1" applyFill="1" applyBorder="1" applyAlignment="1" applyProtection="1">
      <alignment vertical="center" wrapText="1"/>
      <protection locked="0"/>
    </xf>
    <xf numFmtId="164" fontId="18" fillId="0" borderId="41" xfId="0" applyNumberFormat="1" applyFont="1" applyFill="1" applyBorder="1" applyAlignment="1" applyProtection="1">
      <alignment vertical="center" wrapText="1"/>
      <protection locked="0"/>
    </xf>
    <xf numFmtId="164" fontId="15" fillId="0" borderId="3" xfId="0" applyNumberFormat="1" applyFont="1" applyFill="1" applyBorder="1" applyAlignment="1" applyProtection="1">
      <alignment horizontal="left" vertical="center" wrapText="1" indent="1"/>
    </xf>
    <xf numFmtId="164" fontId="15" fillId="0" borderId="2" xfId="0" applyNumberFormat="1" applyFont="1" applyFill="1" applyBorder="1" applyAlignment="1" applyProtection="1">
      <alignment horizontal="left" vertical="center" wrapText="1" indent="1"/>
    </xf>
    <xf numFmtId="164" fontId="15" fillId="0" borderId="2" xfId="0" applyNumberFormat="1" applyFont="1" applyFill="1" applyBorder="1" applyAlignment="1" applyProtection="1">
      <alignment horizontal="left" vertical="center" wrapText="1" indent="1"/>
      <protection locked="0"/>
    </xf>
    <xf numFmtId="164" fontId="15" fillId="0" borderId="1" xfId="0" applyNumberFormat="1" applyFont="1" applyFill="1" applyBorder="1" applyAlignment="1" applyProtection="1">
      <alignment horizontal="left" vertical="center" wrapText="1" indent="1"/>
      <protection locked="0"/>
    </xf>
    <xf numFmtId="164" fontId="4" fillId="0" borderId="7" xfId="0" applyNumberFormat="1" applyFont="1" applyFill="1" applyBorder="1" applyAlignment="1" applyProtection="1">
      <alignment horizontal="left" vertical="center" wrapText="1" indent="1"/>
    </xf>
    <xf numFmtId="164" fontId="9" fillId="0" borderId="1" xfId="0" applyNumberFormat="1" applyFont="1" applyFill="1" applyBorder="1" applyAlignment="1" applyProtection="1">
      <alignment horizontal="left" vertical="center" wrapText="1" indent="1"/>
    </xf>
    <xf numFmtId="164" fontId="15" fillId="0" borderId="2" xfId="0" applyNumberFormat="1" applyFont="1" applyFill="1" applyBorder="1" applyAlignment="1" applyProtection="1">
      <alignment horizontal="left" vertical="center" wrapText="1" indent="2"/>
    </xf>
    <xf numFmtId="164" fontId="15" fillId="0" borderId="14" xfId="0" applyNumberFormat="1" applyFont="1" applyFill="1" applyBorder="1" applyAlignment="1" applyProtection="1">
      <alignment horizontal="left" vertical="center" wrapText="1" indent="2"/>
    </xf>
    <xf numFmtId="164" fontId="9" fillId="0" borderId="14" xfId="0" applyNumberFormat="1" applyFont="1" applyFill="1" applyBorder="1" applyAlignment="1" applyProtection="1">
      <alignment horizontal="left" vertical="center" wrapText="1" indent="1"/>
    </xf>
    <xf numFmtId="164" fontId="15" fillId="0" borderId="3" xfId="0" applyNumberFormat="1" applyFont="1" applyFill="1" applyBorder="1" applyAlignment="1" applyProtection="1">
      <alignment horizontal="left" vertical="center" wrapText="1" indent="2"/>
    </xf>
    <xf numFmtId="164" fontId="15" fillId="0" borderId="4" xfId="0" applyNumberFormat="1" applyFont="1" applyFill="1" applyBorder="1" applyAlignment="1" applyProtection="1">
      <alignment horizontal="left" vertical="center" wrapText="1" indent="2"/>
    </xf>
    <xf numFmtId="164" fontId="15" fillId="0" borderId="1" xfId="0" applyNumberFormat="1" applyFont="1" applyFill="1" applyBorder="1" applyAlignment="1" applyProtection="1">
      <alignment horizontal="left" vertical="center" wrapText="1" indent="1"/>
    </xf>
    <xf numFmtId="164" fontId="15" fillId="0" borderId="3" xfId="0" applyNumberFormat="1" applyFont="1" applyFill="1" applyBorder="1" applyAlignment="1" applyProtection="1">
      <alignment horizontal="left" vertical="center" wrapText="1" indent="1"/>
      <protection locked="0"/>
    </xf>
    <xf numFmtId="164" fontId="4" fillId="0" borderId="7" xfId="0" applyNumberFormat="1" applyFont="1" applyFill="1" applyBorder="1" applyAlignment="1" applyProtection="1">
      <alignment horizontal="centerContinuous" vertical="center" wrapText="1"/>
    </xf>
    <xf numFmtId="164" fontId="4" fillId="0" borderId="7" xfId="0" applyNumberFormat="1" applyFont="1" applyFill="1" applyBorder="1" applyAlignment="1" applyProtection="1">
      <alignment horizontal="center" vertical="center" wrapText="1"/>
    </xf>
    <xf numFmtId="165" fontId="1" fillId="0" borderId="42" xfId="1" applyNumberFormat="1" applyFont="1" applyFill="1" applyBorder="1" applyProtection="1">
      <protection locked="0"/>
    </xf>
    <xf numFmtId="165" fontId="1" fillId="0" borderId="43" xfId="1" applyNumberFormat="1" applyFont="1" applyFill="1" applyBorder="1" applyProtection="1">
      <protection locked="0"/>
    </xf>
    <xf numFmtId="165" fontId="1" fillId="0" borderId="34" xfId="1" applyNumberFormat="1" applyFont="1" applyFill="1" applyBorder="1" applyProtection="1">
      <protection locked="0"/>
    </xf>
    <xf numFmtId="165" fontId="31" fillId="0" borderId="10" xfId="1" applyNumberFormat="1" applyFont="1" applyFill="1" applyBorder="1" applyProtection="1"/>
    <xf numFmtId="0" fontId="1" fillId="0" borderId="20" xfId="4" applyFont="1" applyFill="1" applyBorder="1" applyProtection="1">
      <protection locked="0"/>
    </xf>
    <xf numFmtId="165" fontId="1" fillId="0" borderId="21" xfId="1" applyNumberFormat="1" applyFont="1" applyFill="1" applyBorder="1" applyProtection="1">
      <protection locked="0"/>
    </xf>
    <xf numFmtId="0" fontId="1" fillId="0" borderId="14" xfId="4" applyFont="1" applyFill="1" applyBorder="1" applyProtection="1">
      <protection locked="0"/>
    </xf>
    <xf numFmtId="165" fontId="1" fillId="0" borderId="15" xfId="1" applyNumberFormat="1" applyFont="1" applyFill="1" applyBorder="1" applyProtection="1">
      <protection locked="0"/>
    </xf>
    <xf numFmtId="0" fontId="1" fillId="0" borderId="16" xfId="4" applyFont="1" applyFill="1" applyBorder="1" applyProtection="1">
      <protection locked="0"/>
    </xf>
    <xf numFmtId="165" fontId="1" fillId="0" borderId="17" xfId="1" applyNumberFormat="1" applyFont="1" applyFill="1" applyBorder="1" applyProtection="1">
      <protection locked="0"/>
    </xf>
    <xf numFmtId="0" fontId="31" fillId="0" borderId="9" xfId="4" applyFont="1" applyFill="1" applyBorder="1" applyAlignment="1" applyProtection="1">
      <alignment horizontal="left" vertical="center" wrapText="1"/>
    </xf>
    <xf numFmtId="164" fontId="15" fillId="0" borderId="2" xfId="0" applyNumberFormat="1" applyFont="1" applyFill="1" applyBorder="1" applyAlignment="1" applyProtection="1">
      <alignment horizontal="left" vertical="center" wrapText="1"/>
      <protection locked="0"/>
    </xf>
    <xf numFmtId="164" fontId="15" fillId="0" borderId="1" xfId="0" applyNumberFormat="1" applyFont="1" applyFill="1" applyBorder="1" applyAlignment="1" applyProtection="1">
      <alignment horizontal="left" vertical="center" wrapText="1"/>
      <protection locked="0"/>
    </xf>
    <xf numFmtId="164" fontId="4" fillId="0" borderId="7" xfId="0" applyNumberFormat="1" applyFont="1" applyFill="1" applyBorder="1" applyAlignment="1" applyProtection="1">
      <alignment horizontal="left" vertical="center" wrapText="1"/>
    </xf>
    <xf numFmtId="164" fontId="3" fillId="0" borderId="14" xfId="0" applyNumberFormat="1" applyFont="1" applyFill="1" applyBorder="1" applyAlignment="1" applyProtection="1">
      <alignment vertical="center" wrapText="1"/>
      <protection locked="0"/>
    </xf>
    <xf numFmtId="49" fontId="3" fillId="0" borderId="14" xfId="0" applyNumberFormat="1" applyFont="1" applyFill="1" applyBorder="1" applyAlignment="1" applyProtection="1">
      <alignment horizontal="center" vertical="center" wrapText="1"/>
      <protection locked="0"/>
    </xf>
    <xf numFmtId="164" fontId="3" fillId="0" borderId="40" xfId="0" applyNumberFormat="1" applyFont="1" applyFill="1" applyBorder="1" applyAlignment="1" applyProtection="1">
      <alignment vertical="center" wrapText="1"/>
      <protection locked="0"/>
    </xf>
    <xf numFmtId="164" fontId="3" fillId="0" borderId="15" xfId="0" applyNumberFormat="1" applyFont="1" applyFill="1" applyBorder="1" applyAlignment="1" applyProtection="1">
      <alignment vertical="center" wrapText="1"/>
    </xf>
    <xf numFmtId="164" fontId="3" fillId="0" borderId="16" xfId="0" applyNumberFormat="1" applyFont="1" applyFill="1" applyBorder="1" applyAlignment="1" applyProtection="1">
      <alignment vertical="center" wrapText="1"/>
      <protection locked="0"/>
    </xf>
    <xf numFmtId="49" fontId="3" fillId="0" borderId="16" xfId="0" applyNumberFormat="1" applyFont="1" applyFill="1" applyBorder="1" applyAlignment="1" applyProtection="1">
      <alignment horizontal="center" vertical="center" wrapText="1"/>
      <protection locked="0"/>
    </xf>
    <xf numFmtId="164" fontId="3" fillId="0" borderId="17" xfId="0" applyNumberFormat="1" applyFont="1" applyFill="1" applyBorder="1" applyAlignment="1" applyProtection="1">
      <alignment vertical="center" wrapText="1"/>
    </xf>
    <xf numFmtId="164" fontId="7" fillId="0" borderId="9" xfId="0" applyNumberFormat="1" applyFont="1" applyFill="1" applyBorder="1" applyAlignment="1" applyProtection="1">
      <alignment vertical="center" wrapText="1"/>
    </xf>
    <xf numFmtId="164" fontId="7" fillId="2" borderId="9" xfId="0" applyNumberFormat="1" applyFont="1" applyFill="1" applyBorder="1" applyAlignment="1" applyProtection="1">
      <alignment vertical="center" wrapText="1"/>
    </xf>
    <xf numFmtId="164" fontId="7" fillId="0" borderId="10" xfId="0" applyNumberFormat="1" applyFont="1" applyFill="1" applyBorder="1" applyAlignment="1" applyProtection="1">
      <alignment vertical="center" wrapText="1"/>
    </xf>
    <xf numFmtId="164" fontId="3" fillId="0" borderId="2" xfId="0" applyNumberFormat="1" applyFont="1" applyFill="1" applyBorder="1" applyAlignment="1" applyProtection="1">
      <alignment horizontal="left" vertical="center" wrapText="1" indent="1"/>
      <protection locked="0"/>
    </xf>
    <xf numFmtId="164" fontId="7" fillId="0" borderId="7" xfId="0" applyNumberFormat="1" applyFont="1" applyFill="1" applyBorder="1" applyAlignment="1" applyProtection="1">
      <alignment horizontal="left" vertical="center" wrapText="1"/>
    </xf>
    <xf numFmtId="164" fontId="7" fillId="0" borderId="0" xfId="0" applyNumberFormat="1" applyFont="1" applyFill="1" applyAlignment="1">
      <alignment vertical="center" wrapText="1"/>
    </xf>
    <xf numFmtId="0" fontId="34" fillId="0" borderId="8" xfId="0" applyFont="1" applyFill="1" applyBorder="1" applyAlignment="1" applyProtection="1">
      <alignment vertical="center"/>
    </xf>
    <xf numFmtId="0" fontId="34" fillId="0" borderId="44" xfId="0" applyFont="1" applyFill="1" applyBorder="1" applyAlignment="1" applyProtection="1">
      <alignment horizontal="center" vertical="center"/>
    </xf>
    <xf numFmtId="0" fontId="34" fillId="0" borderId="22" xfId="0" applyFont="1" applyFill="1" applyBorder="1" applyAlignment="1" applyProtection="1">
      <alignment horizontal="center" vertical="center"/>
    </xf>
    <xf numFmtId="49" fontId="39" fillId="0" borderId="5" xfId="0" applyNumberFormat="1" applyFont="1" applyFill="1" applyBorder="1" applyAlignment="1" applyProtection="1">
      <alignment vertical="center"/>
    </xf>
    <xf numFmtId="3" fontId="39" fillId="0" borderId="20" xfId="0" applyNumberFormat="1" applyFont="1" applyFill="1" applyBorder="1" applyAlignment="1" applyProtection="1">
      <alignment vertical="center"/>
      <protection locked="0"/>
    </xf>
    <xf numFmtId="3" fontId="39" fillId="0" borderId="21" xfId="0" applyNumberFormat="1" applyFont="1" applyFill="1" applyBorder="1" applyAlignment="1" applyProtection="1">
      <alignment vertical="center"/>
    </xf>
    <xf numFmtId="49" fontId="48" fillId="0" borderId="2" xfId="0" quotePrefix="1" applyNumberFormat="1" applyFont="1" applyFill="1" applyBorder="1" applyAlignment="1" applyProtection="1">
      <alignment horizontal="left" vertical="center" indent="1"/>
    </xf>
    <xf numFmtId="3" fontId="48" fillId="0" borderId="14" xfId="0" applyNumberFormat="1" applyFont="1" applyFill="1" applyBorder="1" applyAlignment="1" applyProtection="1">
      <alignment vertical="center"/>
      <protection locked="0"/>
    </xf>
    <xf numFmtId="3" fontId="48" fillId="0" borderId="15" xfId="0" applyNumberFormat="1" applyFont="1" applyFill="1" applyBorder="1" applyAlignment="1" applyProtection="1">
      <alignment vertical="center"/>
    </xf>
    <xf numFmtId="49" fontId="39" fillId="0" borderId="2" xfId="0" applyNumberFormat="1" applyFont="1" applyFill="1" applyBorder="1" applyAlignment="1" applyProtection="1">
      <alignment vertical="center"/>
    </xf>
    <xf numFmtId="3" fontId="39" fillId="0" borderId="14" xfId="0" applyNumberFormat="1" applyFont="1" applyFill="1" applyBorder="1" applyAlignment="1" applyProtection="1">
      <alignment vertical="center"/>
      <protection locked="0"/>
    </xf>
    <xf numFmtId="3" fontId="39" fillId="0" borderId="15" xfId="0" applyNumberFormat="1" applyFont="1" applyFill="1" applyBorder="1" applyAlignment="1" applyProtection="1">
      <alignment vertical="center"/>
    </xf>
    <xf numFmtId="49" fontId="39" fillId="0" borderId="4" xfId="0" applyNumberFormat="1" applyFont="1" applyFill="1" applyBorder="1" applyAlignment="1" applyProtection="1">
      <alignment vertical="center"/>
      <protection locked="0"/>
    </xf>
    <xf numFmtId="3" fontId="39" fillId="0" borderId="16" xfId="0" applyNumberFormat="1" applyFont="1" applyFill="1" applyBorder="1" applyAlignment="1" applyProtection="1">
      <alignment vertical="center"/>
      <protection locked="0"/>
    </xf>
    <xf numFmtId="49" fontId="34" fillId="0" borderId="7" xfId="0" applyNumberFormat="1" applyFont="1" applyFill="1" applyBorder="1" applyAlignment="1" applyProtection="1">
      <alignment vertical="center"/>
    </xf>
    <xf numFmtId="3" fontId="39" fillId="0" borderId="9" xfId="0" applyNumberFormat="1" applyFont="1" applyFill="1" applyBorder="1" applyAlignment="1" applyProtection="1">
      <alignment vertical="center"/>
    </xf>
    <xf numFmtId="3" fontId="39" fillId="0" borderId="10" xfId="0" applyNumberFormat="1" applyFont="1" applyFill="1" applyBorder="1" applyAlignment="1" applyProtection="1">
      <alignment vertical="center"/>
    </xf>
    <xf numFmtId="0" fontId="39" fillId="0" borderId="0" xfId="0" applyFont="1" applyFill="1" applyAlignment="1" applyProtection="1">
      <alignment vertical="center"/>
    </xf>
    <xf numFmtId="49" fontId="39" fillId="0" borderId="2" xfId="0" applyNumberFormat="1" applyFont="1" applyFill="1" applyBorder="1" applyAlignment="1" applyProtection="1">
      <alignment horizontal="left" vertical="center"/>
    </xf>
    <xf numFmtId="49" fontId="39" fillId="0" borderId="2" xfId="0" applyNumberFormat="1" applyFont="1" applyFill="1" applyBorder="1" applyAlignment="1" applyProtection="1">
      <alignment vertical="center"/>
      <protection locked="0"/>
    </xf>
    <xf numFmtId="164" fontId="4" fillId="0" borderId="10" xfId="4" applyNumberFormat="1" applyFont="1" applyFill="1" applyBorder="1" applyAlignment="1" applyProtection="1">
      <alignment horizontal="right" vertical="center" wrapText="1" indent="1"/>
    </xf>
    <xf numFmtId="164" fontId="15" fillId="0" borderId="18" xfId="4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15" xfId="4" applyNumberFormat="1" applyFont="1" applyFill="1" applyBorder="1" applyAlignment="1" applyProtection="1">
      <alignment horizontal="right" vertical="center" wrapText="1" indent="1"/>
      <protection locked="0"/>
    </xf>
    <xf numFmtId="164" fontId="15" fillId="3" borderId="15" xfId="4" applyNumberFormat="1" applyFont="1" applyFill="1" applyBorder="1" applyAlignment="1" applyProtection="1">
      <alignment horizontal="right" vertical="center" wrapText="1" indent="1"/>
    </xf>
    <xf numFmtId="164" fontId="15" fillId="0" borderId="17" xfId="4" applyNumberFormat="1" applyFont="1" applyFill="1" applyBorder="1" applyAlignment="1" applyProtection="1">
      <alignment horizontal="right" vertical="center" wrapText="1" indent="1"/>
      <protection locked="0"/>
    </xf>
    <xf numFmtId="164" fontId="31" fillId="0" borderId="10" xfId="4" applyNumberFormat="1" applyFont="1" applyFill="1" applyBorder="1" applyAlignment="1" applyProtection="1">
      <alignment horizontal="right" vertical="center" wrapText="1" indent="1"/>
    </xf>
    <xf numFmtId="164" fontId="15" fillId="0" borderId="18" xfId="4" applyNumberFormat="1" applyFont="1" applyFill="1" applyBorder="1" applyAlignment="1" applyProtection="1">
      <alignment horizontal="right" vertical="center" wrapText="1" indent="1"/>
    </xf>
    <xf numFmtId="164" fontId="16" fillId="0" borderId="15" xfId="4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17" xfId="4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18" xfId="4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10" xfId="4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0" xfId="0" applyNumberFormat="1" applyFont="1" applyFill="1" applyBorder="1" applyAlignment="1" applyProtection="1">
      <alignment horizontal="right" vertical="center" wrapText="1" indent="1"/>
    </xf>
    <xf numFmtId="0" fontId="15" fillId="0" borderId="0" xfId="0" applyFont="1" applyFill="1" applyAlignment="1" applyProtection="1">
      <alignment horizontal="right" vertical="center" wrapText="1" indent="1"/>
    </xf>
    <xf numFmtId="164" fontId="4" fillId="0" borderId="33" xfId="0" applyNumberFormat="1" applyFont="1" applyFill="1" applyBorder="1" applyAlignment="1" applyProtection="1">
      <alignment horizontal="right" vertical="center" wrapText="1" indent="1"/>
    </xf>
    <xf numFmtId="164" fontId="4" fillId="0" borderId="22" xfId="4" applyNumberFormat="1" applyFont="1" applyFill="1" applyBorder="1" applyAlignment="1" applyProtection="1">
      <alignment horizontal="right" vertical="center" wrapText="1" indent="1"/>
    </xf>
    <xf numFmtId="164" fontId="15" fillId="0" borderId="21" xfId="4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45" xfId="4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43" xfId="4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34" xfId="4" applyNumberFormat="1" applyFont="1" applyFill="1" applyBorder="1" applyAlignment="1" applyProtection="1">
      <alignment horizontal="right" vertical="center" wrapText="1" indent="1"/>
      <protection locked="0"/>
    </xf>
    <xf numFmtId="164" fontId="42" fillId="0" borderId="10" xfId="0" applyNumberFormat="1" applyFont="1" applyBorder="1" applyAlignment="1" applyProtection="1">
      <alignment horizontal="right" vertical="center" wrapText="1" indent="1"/>
    </xf>
    <xf numFmtId="164" fontId="42" fillId="0" borderId="10" xfId="0" quotePrefix="1" applyNumberFormat="1" applyFont="1" applyBorder="1" applyAlignment="1" applyProtection="1">
      <alignment horizontal="right" vertical="center" wrapText="1" indent="1"/>
    </xf>
    <xf numFmtId="0" fontId="8" fillId="0" borderId="9" xfId="4" applyFont="1" applyFill="1" applyBorder="1" applyAlignment="1" applyProtection="1">
      <alignment horizontal="left" vertical="center" wrapText="1" indent="1"/>
    </xf>
    <xf numFmtId="0" fontId="37" fillId="0" borderId="19" xfId="0" applyFont="1" applyBorder="1" applyAlignment="1" applyProtection="1">
      <alignment horizontal="left" wrapText="1" indent="1"/>
    </xf>
    <xf numFmtId="0" fontId="37" fillId="0" borderId="14" xfId="0" applyFont="1" applyBorder="1" applyAlignment="1" applyProtection="1">
      <alignment horizontal="left" wrapText="1" indent="1"/>
    </xf>
    <xf numFmtId="0" fontId="37" fillId="0" borderId="16" xfId="0" applyFont="1" applyBorder="1" applyAlignment="1" applyProtection="1">
      <alignment horizontal="left" wrapText="1" indent="1"/>
    </xf>
    <xf numFmtId="0" fontId="25" fillId="0" borderId="9" xfId="0" applyFont="1" applyBorder="1" applyAlignment="1" applyProtection="1">
      <alignment horizontal="left" vertical="center" wrapText="1" indent="1"/>
    </xf>
    <xf numFmtId="0" fontId="37" fillId="0" borderId="16" xfId="0" applyFont="1" applyBorder="1" applyAlignment="1" applyProtection="1">
      <alignment wrapText="1"/>
    </xf>
    <xf numFmtId="0" fontId="25" fillId="0" borderId="9" xfId="0" applyFont="1" applyBorder="1" applyAlignment="1" applyProtection="1">
      <alignment wrapText="1"/>
    </xf>
    <xf numFmtId="0" fontId="25" fillId="0" borderId="12" xfId="0" applyFont="1" applyBorder="1" applyAlignment="1" applyProtection="1">
      <alignment wrapText="1"/>
    </xf>
    <xf numFmtId="0" fontId="18" fillId="0" borderId="0" xfId="0" applyFont="1" applyFill="1" applyAlignment="1" applyProtection="1">
      <alignment vertical="center" wrapText="1"/>
    </xf>
    <xf numFmtId="0" fontId="8" fillId="0" borderId="44" xfId="4" applyFont="1" applyFill="1" applyBorder="1" applyAlignment="1" applyProtection="1">
      <alignment vertical="center" wrapText="1"/>
    </xf>
    <xf numFmtId="0" fontId="18" fillId="0" borderId="20" xfId="4" applyFont="1" applyFill="1" applyBorder="1" applyAlignment="1" applyProtection="1">
      <alignment horizontal="left" vertical="center" wrapText="1" indent="1"/>
    </xf>
    <xf numFmtId="0" fontId="18" fillId="0" borderId="14" xfId="4" applyFont="1" applyFill="1" applyBorder="1" applyAlignment="1" applyProtection="1">
      <alignment horizontal="left" vertical="center" wrapText="1" indent="1"/>
    </xf>
    <xf numFmtId="0" fontId="18" fillId="0" borderId="46" xfId="4" applyFont="1" applyFill="1" applyBorder="1" applyAlignment="1" applyProtection="1">
      <alignment horizontal="left" vertical="center" wrapText="1" indent="1"/>
    </xf>
    <xf numFmtId="0" fontId="18" fillId="0" borderId="0" xfId="4" applyFont="1" applyFill="1" applyBorder="1" applyAlignment="1" applyProtection="1">
      <alignment horizontal="left" vertical="center" wrapText="1" indent="1"/>
    </xf>
    <xf numFmtId="0" fontId="18" fillId="0" borderId="14" xfId="4" applyFont="1" applyFill="1" applyBorder="1" applyAlignment="1" applyProtection="1">
      <alignment horizontal="left" indent="6"/>
    </xf>
    <xf numFmtId="0" fontId="18" fillId="0" borderId="14" xfId="4" applyFont="1" applyFill="1" applyBorder="1" applyAlignment="1" applyProtection="1">
      <alignment horizontal="left" vertical="center" wrapText="1" indent="6"/>
    </xf>
    <xf numFmtId="0" fontId="18" fillId="0" borderId="16" xfId="4" applyFont="1" applyFill="1" applyBorder="1" applyAlignment="1" applyProtection="1">
      <alignment horizontal="left" vertical="center" wrapText="1" indent="6"/>
    </xf>
    <xf numFmtId="0" fontId="18" fillId="0" borderId="35" xfId="4" applyFont="1" applyFill="1" applyBorder="1" applyAlignment="1" applyProtection="1">
      <alignment horizontal="left" vertical="center" wrapText="1" indent="6"/>
    </xf>
    <xf numFmtId="0" fontId="8" fillId="0" borderId="9" xfId="4" applyFont="1" applyFill="1" applyBorder="1" applyAlignment="1" applyProtection="1">
      <alignment vertical="center" wrapText="1"/>
    </xf>
    <xf numFmtId="0" fontId="18" fillId="0" borderId="16" xfId="4" applyFont="1" applyFill="1" applyBorder="1" applyAlignment="1" applyProtection="1">
      <alignment horizontal="left" vertical="center" wrapText="1" indent="1"/>
    </xf>
    <xf numFmtId="0" fontId="37" fillId="0" borderId="16" xfId="0" applyFont="1" applyBorder="1" applyAlignment="1" applyProtection="1">
      <alignment horizontal="left" vertical="center" wrapText="1" indent="1"/>
    </xf>
    <xf numFmtId="0" fontId="37" fillId="0" borderId="14" xfId="0" applyFont="1" applyBorder="1" applyAlignment="1" applyProtection="1">
      <alignment horizontal="left" vertical="center" wrapText="1" indent="1"/>
    </xf>
    <xf numFmtId="0" fontId="18" fillId="0" borderId="19" xfId="4" applyFont="1" applyFill="1" applyBorder="1" applyAlignment="1" applyProtection="1">
      <alignment horizontal="left" vertical="center" wrapText="1" indent="6"/>
    </xf>
    <xf numFmtId="0" fontId="30" fillId="0" borderId="9" xfId="4" applyFont="1" applyFill="1" applyBorder="1" applyAlignment="1" applyProtection="1">
      <alignment horizontal="left" vertical="center" wrapText="1" indent="1"/>
    </xf>
    <xf numFmtId="0" fontId="18" fillId="0" borderId="19" xfId="4" applyFont="1" applyFill="1" applyBorder="1" applyAlignment="1" applyProtection="1">
      <alignment horizontal="left" vertical="center" wrapText="1" indent="1"/>
    </xf>
    <xf numFmtId="0" fontId="18" fillId="0" borderId="47" xfId="4" applyFont="1" applyFill="1" applyBorder="1" applyAlignment="1" applyProtection="1">
      <alignment horizontal="left" vertical="center" wrapText="1" indent="1"/>
    </xf>
    <xf numFmtId="0" fontId="8" fillId="0" borderId="48" xfId="0" applyFont="1" applyFill="1" applyBorder="1" applyAlignment="1" applyProtection="1">
      <alignment horizontal="right" vertical="center" wrapText="1"/>
    </xf>
    <xf numFmtId="49" fontId="8" fillId="0" borderId="48" xfId="0" applyNumberFormat="1" applyFont="1" applyFill="1" applyBorder="1" applyAlignment="1" applyProtection="1">
      <alignment horizontal="right" vertical="center" wrapText="1"/>
    </xf>
    <xf numFmtId="0" fontId="7" fillId="0" borderId="0" xfId="0" applyFont="1" applyFill="1" applyAlignment="1">
      <alignment vertical="center" wrapText="1"/>
    </xf>
    <xf numFmtId="0" fontId="4" fillId="0" borderId="22" xfId="0" applyFont="1" applyFill="1" applyBorder="1" applyAlignment="1" applyProtection="1">
      <alignment horizontal="center" vertical="center" wrapText="1"/>
    </xf>
    <xf numFmtId="0" fontId="4" fillId="0" borderId="10" xfId="0" applyFont="1" applyFill="1" applyBorder="1" applyAlignment="1" applyProtection="1">
      <alignment horizontal="center" vertical="center" wrapText="1"/>
    </xf>
    <xf numFmtId="164" fontId="15" fillId="0" borderId="0" xfId="0" applyNumberFormat="1" applyFont="1" applyFill="1" applyAlignment="1" applyProtection="1">
      <alignment vertical="center" wrapText="1"/>
    </xf>
    <xf numFmtId="0" fontId="4" fillId="0" borderId="9" xfId="0" applyFont="1" applyFill="1" applyBorder="1" applyAlignment="1" applyProtection="1">
      <alignment horizontal="center" vertical="center" wrapText="1"/>
    </xf>
    <xf numFmtId="0" fontId="4" fillId="0" borderId="24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left" vertical="center" wrapText="1" indent="1"/>
    </xf>
    <xf numFmtId="0" fontId="15" fillId="0" borderId="0" xfId="0" applyFont="1" applyFill="1" applyAlignment="1" applyProtection="1">
      <alignment vertical="center" wrapText="1"/>
    </xf>
    <xf numFmtId="0" fontId="4" fillId="0" borderId="26" xfId="0" applyFont="1" applyFill="1" applyBorder="1" applyAlignment="1" applyProtection="1">
      <alignment horizontal="center" vertical="center" wrapText="1"/>
    </xf>
    <xf numFmtId="0" fontId="15" fillId="0" borderId="20" xfId="4" applyFont="1" applyFill="1" applyBorder="1" applyAlignment="1" applyProtection="1">
      <alignment horizontal="left" vertical="center" wrapText="1" indent="1"/>
    </xf>
    <xf numFmtId="0" fontId="15" fillId="0" borderId="14" xfId="4" applyFont="1" applyFill="1" applyBorder="1" applyAlignment="1" applyProtection="1">
      <alignment horizontal="left" vertical="center" wrapText="1" indent="1"/>
    </xf>
    <xf numFmtId="0" fontId="31" fillId="0" borderId="9" xfId="4" applyFont="1" applyFill="1" applyBorder="1" applyAlignment="1" applyProtection="1">
      <alignment horizontal="left" vertical="center" wrapText="1" indent="1"/>
    </xf>
    <xf numFmtId="0" fontId="15" fillId="0" borderId="19" xfId="4" applyFont="1" applyFill="1" applyBorder="1" applyAlignment="1" applyProtection="1">
      <alignment horizontal="left" vertical="center" wrapText="1" indent="1"/>
    </xf>
    <xf numFmtId="0" fontId="15" fillId="0" borderId="47" xfId="4" applyFont="1" applyFill="1" applyBorder="1" applyAlignment="1" applyProtection="1">
      <alignment horizontal="left" vertical="center" wrapText="1" indent="1"/>
    </xf>
    <xf numFmtId="0" fontId="5" fillId="0" borderId="20" xfId="0" applyFont="1" applyFill="1" applyBorder="1" applyAlignment="1" applyProtection="1">
      <alignment horizontal="center" vertical="center"/>
    </xf>
    <xf numFmtId="0" fontId="5" fillId="0" borderId="35" xfId="0" applyFont="1" applyFill="1" applyBorder="1" applyAlignment="1" applyProtection="1">
      <alignment horizontal="center" vertical="center" wrapText="1"/>
    </xf>
    <xf numFmtId="0" fontId="5" fillId="0" borderId="0" xfId="0" applyFont="1" applyFill="1" applyAlignment="1" applyProtection="1">
      <alignment vertical="center"/>
    </xf>
    <xf numFmtId="0" fontId="5" fillId="0" borderId="44" xfId="0" applyFont="1" applyFill="1" applyBorder="1" applyAlignment="1" applyProtection="1">
      <alignment horizontal="center" vertical="center" wrapText="1"/>
    </xf>
    <xf numFmtId="0" fontId="5" fillId="0" borderId="35" xfId="0" applyFont="1" applyFill="1" applyBorder="1" applyAlignment="1" applyProtection="1">
      <alignment horizontal="center" vertical="center"/>
    </xf>
    <xf numFmtId="0" fontId="49" fillId="0" borderId="0" xfId="0" applyFont="1" applyAlignment="1" applyProtection="1">
      <alignment horizontal="right" vertical="top"/>
    </xf>
    <xf numFmtId="49" fontId="4" fillId="0" borderId="21" xfId="0" applyNumberFormat="1" applyFont="1" applyFill="1" applyBorder="1" applyAlignment="1" applyProtection="1">
      <alignment horizontal="right" vertical="center"/>
    </xf>
    <xf numFmtId="49" fontId="4" fillId="0" borderId="48" xfId="0" applyNumberFormat="1" applyFont="1" applyFill="1" applyBorder="1" applyAlignment="1" applyProtection="1">
      <alignment horizontal="right" vertical="center"/>
    </xf>
    <xf numFmtId="164" fontId="4" fillId="0" borderId="34" xfId="0" applyNumberFormat="1" applyFont="1" applyFill="1" applyBorder="1" applyAlignment="1" applyProtection="1">
      <alignment horizontal="center" vertical="center" wrapText="1"/>
    </xf>
    <xf numFmtId="164" fontId="31" fillId="0" borderId="10" xfId="0" applyNumberFormat="1" applyFont="1" applyFill="1" applyBorder="1" applyAlignment="1" applyProtection="1">
      <alignment horizontal="right" vertical="center" wrapText="1" indent="1"/>
    </xf>
    <xf numFmtId="164" fontId="15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15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49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31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164" fontId="43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4" fontId="43" fillId="0" borderId="49" xfId="0" applyNumberFormat="1" applyFont="1" applyFill="1" applyBorder="1" applyAlignment="1" applyProtection="1">
      <alignment horizontal="right" vertical="center" wrapText="1" indent="1"/>
      <protection locked="0"/>
    </xf>
    <xf numFmtId="164" fontId="43" fillId="0" borderId="45" xfId="0" applyNumberFormat="1" applyFont="1" applyFill="1" applyBorder="1" applyAlignment="1" applyProtection="1">
      <alignment horizontal="right" vertical="center" wrapText="1" indent="1"/>
      <protection locked="0"/>
    </xf>
    <xf numFmtId="164" fontId="31" fillId="0" borderId="33" xfId="0" applyNumberFormat="1" applyFont="1" applyFill="1" applyBorder="1" applyAlignment="1" applyProtection="1">
      <alignment horizontal="right" vertical="center" wrapText="1" indent="1"/>
      <protection locked="0"/>
    </xf>
    <xf numFmtId="164" fontId="43" fillId="0" borderId="15" xfId="0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10" xfId="0" applyNumberFormat="1" applyFont="1" applyFill="1" applyBorder="1" applyAlignment="1" applyProtection="1">
      <alignment horizontal="right" vertical="center" wrapText="1" indent="1"/>
    </xf>
    <xf numFmtId="0" fontId="31" fillId="0" borderId="9" xfId="0" applyFont="1" applyFill="1" applyBorder="1" applyAlignment="1" applyProtection="1">
      <alignment horizontal="left" vertical="center" wrapText="1" indent="1"/>
    </xf>
    <xf numFmtId="0" fontId="43" fillId="0" borderId="19" xfId="4" applyFont="1" applyFill="1" applyBorder="1" applyAlignment="1" applyProtection="1">
      <alignment horizontal="left" vertical="center" wrapText="1" indent="1"/>
    </xf>
    <xf numFmtId="0" fontId="43" fillId="0" borderId="14" xfId="4" applyFont="1" applyFill="1" applyBorder="1" applyAlignment="1" applyProtection="1">
      <alignment horizontal="left" vertical="center" wrapText="1" indent="1"/>
    </xf>
    <xf numFmtId="0" fontId="43" fillId="0" borderId="12" xfId="4" quotePrefix="1" applyFont="1" applyFill="1" applyBorder="1" applyAlignment="1" applyProtection="1">
      <alignment horizontal="left" vertical="center" wrapText="1" indent="1"/>
    </xf>
    <xf numFmtId="0" fontId="43" fillId="0" borderId="12" xfId="4" applyFont="1" applyFill="1" applyBorder="1" applyAlignment="1" applyProtection="1">
      <alignment horizontal="left" vertical="center" wrapText="1" indent="1"/>
    </xf>
    <xf numFmtId="0" fontId="50" fillId="0" borderId="27" xfId="0" applyFont="1" applyBorder="1" applyAlignment="1" applyProtection="1">
      <alignment horizontal="left" wrapText="1" indent="1"/>
    </xf>
    <xf numFmtId="0" fontId="4" fillId="0" borderId="9" xfId="0" applyFont="1" applyFill="1" applyBorder="1" applyAlignment="1" applyProtection="1">
      <alignment horizontal="left" vertical="center" wrapText="1" indent="1"/>
    </xf>
    <xf numFmtId="0" fontId="20" fillId="0" borderId="50" xfId="0" applyFont="1" applyFill="1" applyBorder="1" applyAlignment="1" applyProtection="1">
      <alignment horizontal="right" vertical="center"/>
    </xf>
    <xf numFmtId="0" fontId="8" fillId="0" borderId="22" xfId="4" applyFont="1" applyFill="1" applyBorder="1" applyAlignment="1" applyProtection="1">
      <alignment horizontal="center" vertical="center" wrapText="1"/>
    </xf>
    <xf numFmtId="164" fontId="8" fillId="0" borderId="10" xfId="4" applyNumberFormat="1" applyFont="1" applyFill="1" applyBorder="1" applyAlignment="1" applyProtection="1">
      <alignment horizontal="right" vertical="center" wrapText="1" indent="1"/>
    </xf>
    <xf numFmtId="164" fontId="18" fillId="0" borderId="18" xfId="4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15" xfId="4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17" xfId="4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18" xfId="4" applyNumberFormat="1" applyFont="1" applyFill="1" applyBorder="1" applyAlignment="1" applyProtection="1">
      <alignment horizontal="right" vertical="center" wrapText="1" indent="1"/>
    </xf>
    <xf numFmtId="164" fontId="36" fillId="0" borderId="15" xfId="4" applyNumberFormat="1" applyFont="1" applyFill="1" applyBorder="1" applyAlignment="1" applyProtection="1">
      <alignment horizontal="right" vertical="center" wrapText="1" indent="1"/>
      <protection locked="0"/>
    </xf>
    <xf numFmtId="164" fontId="36" fillId="0" borderId="17" xfId="4" applyNumberFormat="1" applyFont="1" applyFill="1" applyBorder="1" applyAlignment="1" applyProtection="1">
      <alignment horizontal="right" vertical="center" wrapText="1" indent="1"/>
      <protection locked="0"/>
    </xf>
    <xf numFmtId="164" fontId="36" fillId="0" borderId="18" xfId="4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0" xfId="4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0" xfId="4" applyNumberFormat="1" applyFont="1" applyFill="1" applyBorder="1" applyAlignment="1" applyProtection="1">
      <alignment horizontal="right" vertical="center" wrapText="1" indent="1"/>
    </xf>
    <xf numFmtId="0" fontId="20" fillId="0" borderId="50" xfId="0" applyFont="1" applyFill="1" applyBorder="1" applyAlignment="1" applyProtection="1">
      <alignment horizontal="right"/>
    </xf>
    <xf numFmtId="164" fontId="8" fillId="0" borderId="22" xfId="4" applyNumberFormat="1" applyFont="1" applyFill="1" applyBorder="1" applyAlignment="1" applyProtection="1">
      <alignment horizontal="right" vertical="center" wrapText="1" indent="1"/>
    </xf>
    <xf numFmtId="164" fontId="18" fillId="0" borderId="21" xfId="4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45" xfId="4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43" xfId="4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34" xfId="4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10" xfId="0" applyNumberFormat="1" applyFont="1" applyBorder="1" applyAlignment="1" applyProtection="1">
      <alignment horizontal="right" vertical="center" wrapText="1" indent="1"/>
    </xf>
    <xf numFmtId="0" fontId="36" fillId="0" borderId="0" xfId="4" applyFont="1" applyFill="1" applyAlignment="1" applyProtection="1">
      <alignment horizontal="right" vertical="center" indent="1"/>
    </xf>
    <xf numFmtId="0" fontId="8" fillId="0" borderId="44" xfId="4" applyFont="1" applyFill="1" applyBorder="1" applyAlignment="1" applyProtection="1">
      <alignment horizontal="center" vertical="center" wrapText="1"/>
    </xf>
    <xf numFmtId="0" fontId="8" fillId="0" borderId="0" xfId="4" applyFont="1" applyFill="1" applyBorder="1" applyAlignment="1" applyProtection="1">
      <alignment vertical="center" wrapText="1"/>
    </xf>
    <xf numFmtId="0" fontId="36" fillId="0" borderId="0" xfId="4" applyFont="1" applyFill="1" applyProtection="1"/>
    <xf numFmtId="164" fontId="36" fillId="0" borderId="0" xfId="0" applyNumberFormat="1" applyFont="1" applyFill="1" applyAlignment="1" applyProtection="1">
      <alignment horizontal="centerContinuous" vertical="center"/>
    </xf>
    <xf numFmtId="164" fontId="36" fillId="0" borderId="0" xfId="0" applyNumberFormat="1" applyFont="1" applyFill="1" applyAlignment="1" applyProtection="1">
      <alignment vertical="center" wrapText="1"/>
    </xf>
    <xf numFmtId="164" fontId="35" fillId="0" borderId="0" xfId="0" applyNumberFormat="1" applyFont="1" applyFill="1" applyAlignment="1" applyProtection="1">
      <alignment horizontal="right" vertical="center"/>
    </xf>
    <xf numFmtId="164" fontId="30" fillId="0" borderId="7" xfId="0" applyNumberFormat="1" applyFont="1" applyFill="1" applyBorder="1" applyAlignment="1" applyProtection="1">
      <alignment horizontal="centerContinuous" vertical="center" wrapText="1"/>
    </xf>
    <xf numFmtId="164" fontId="30" fillId="0" borderId="10" xfId="0" applyNumberFormat="1" applyFont="1" applyFill="1" applyBorder="1" applyAlignment="1" applyProtection="1">
      <alignment horizontal="centerContinuous" vertical="center" wrapText="1"/>
    </xf>
    <xf numFmtId="164" fontId="30" fillId="0" borderId="7" xfId="0" applyNumberFormat="1" applyFont="1" applyFill="1" applyBorder="1" applyAlignment="1" applyProtection="1">
      <alignment horizontal="center" vertical="center" wrapText="1"/>
    </xf>
    <xf numFmtId="164" fontId="30" fillId="0" borderId="10" xfId="0" applyNumberFormat="1" applyFont="1" applyFill="1" applyBorder="1" applyAlignment="1" applyProtection="1">
      <alignment horizontal="center" vertical="center" wrapText="1"/>
    </xf>
    <xf numFmtId="164" fontId="30" fillId="0" borderId="9" xfId="0" applyNumberFormat="1" applyFont="1" applyFill="1" applyBorder="1" applyAlignment="1" applyProtection="1">
      <alignment horizontal="center" vertical="center" wrapText="1"/>
    </xf>
    <xf numFmtId="164" fontId="36" fillId="0" borderId="3" xfId="0" applyNumberFormat="1" applyFont="1" applyFill="1" applyBorder="1" applyAlignment="1" applyProtection="1">
      <alignment horizontal="left" vertical="center" wrapText="1" indent="1"/>
    </xf>
    <xf numFmtId="164" fontId="36" fillId="0" borderId="21" xfId="4" applyNumberFormat="1" applyFont="1" applyFill="1" applyBorder="1" applyAlignment="1" applyProtection="1">
      <alignment horizontal="right" vertical="center" wrapText="1" indent="1"/>
      <protection locked="0"/>
    </xf>
    <xf numFmtId="164" fontId="36" fillId="0" borderId="2" xfId="0" applyNumberFormat="1" applyFont="1" applyFill="1" applyBorder="1" applyAlignment="1" applyProtection="1">
      <alignment horizontal="left" vertical="center" wrapText="1" indent="1"/>
    </xf>
    <xf numFmtId="164" fontId="36" fillId="0" borderId="15" xfId="0" applyNumberFormat="1" applyFont="1" applyFill="1" applyBorder="1" applyAlignment="1" applyProtection="1">
      <alignment horizontal="right" vertical="center" wrapText="1" indent="1"/>
      <protection locked="0"/>
    </xf>
    <xf numFmtId="164" fontId="36" fillId="0" borderId="2" xfId="0" applyNumberFormat="1" applyFont="1" applyFill="1" applyBorder="1" applyAlignment="1" applyProtection="1">
      <alignment horizontal="left" vertical="center" wrapText="1" indent="1"/>
      <protection locked="0"/>
    </xf>
    <xf numFmtId="164" fontId="36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7" xfId="0" applyNumberFormat="1" applyFont="1" applyFill="1" applyBorder="1" applyAlignment="1" applyProtection="1">
      <alignment horizontal="left" vertical="center" wrapText="1" indent="1"/>
    </xf>
    <xf numFmtId="164" fontId="30" fillId="0" borderId="10" xfId="0" applyNumberFormat="1" applyFont="1" applyFill="1" applyBorder="1" applyAlignment="1" applyProtection="1">
      <alignment horizontal="right" vertical="center" wrapText="1" indent="1"/>
    </xf>
    <xf numFmtId="164" fontId="36" fillId="0" borderId="49" xfId="0" applyNumberFormat="1" applyFont="1" applyFill="1" applyBorder="1" applyAlignment="1" applyProtection="1">
      <alignment horizontal="right" vertical="center" wrapText="1" indent="1"/>
      <protection locked="0"/>
    </xf>
    <xf numFmtId="164" fontId="36" fillId="0" borderId="1" xfId="0" applyNumberFormat="1" applyFont="1" applyFill="1" applyBorder="1" applyAlignment="1" applyProtection="1">
      <alignment horizontal="left" vertical="center" wrapText="1" indent="1"/>
    </xf>
    <xf numFmtId="164" fontId="30" fillId="0" borderId="33" xfId="0" applyNumberFormat="1" applyFont="1" applyFill="1" applyBorder="1" applyAlignment="1" applyProtection="1">
      <alignment horizontal="right" vertical="center" wrapText="1" indent="1"/>
    </xf>
    <xf numFmtId="164" fontId="8" fillId="0" borderId="0" xfId="0" applyNumberFormat="1" applyFont="1" applyFill="1" applyAlignment="1" applyProtection="1">
      <alignment horizontal="centerContinuous" vertical="center" wrapText="1"/>
    </xf>
    <xf numFmtId="164" fontId="18" fillId="0" borderId="0" xfId="0" applyNumberFormat="1" applyFont="1" applyFill="1" applyAlignment="1" applyProtection="1">
      <alignment horizontal="centerContinuous" vertical="center"/>
    </xf>
    <xf numFmtId="164" fontId="18" fillId="0" borderId="0" xfId="0" applyNumberFormat="1" applyFont="1" applyFill="1" applyAlignment="1" applyProtection="1">
      <alignment horizontal="center" vertical="center" wrapText="1"/>
    </xf>
    <xf numFmtId="164" fontId="18" fillId="0" borderId="3" xfId="0" applyNumberFormat="1" applyFont="1" applyFill="1" applyBorder="1" applyAlignment="1" applyProtection="1">
      <alignment horizontal="left" vertical="center" wrapText="1" indent="1"/>
    </xf>
    <xf numFmtId="164" fontId="18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" xfId="0" applyNumberFormat="1" applyFont="1" applyFill="1" applyBorder="1" applyAlignment="1" applyProtection="1">
      <alignment horizontal="left" vertical="center" wrapText="1" indent="1"/>
    </xf>
    <xf numFmtId="164" fontId="18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51" xfId="0" applyNumberFormat="1" applyFont="1" applyFill="1" applyBorder="1" applyAlignment="1" applyProtection="1">
      <alignment horizontal="left" vertical="center" wrapText="1" indent="1"/>
    </xf>
    <xf numFmtId="164" fontId="18" fillId="0" borderId="40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64" fontId="18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7" xfId="0" applyNumberFormat="1" applyFont="1" applyFill="1" applyBorder="1" applyAlignment="1" applyProtection="1">
      <alignment horizontal="left" vertical="center" wrapText="1" indent="1"/>
    </xf>
    <xf numFmtId="164" fontId="8" fillId="0" borderId="9" xfId="0" applyNumberFormat="1" applyFont="1" applyFill="1" applyBorder="1" applyAlignment="1" applyProtection="1">
      <alignment horizontal="right" vertical="center" wrapText="1" indent="1"/>
    </xf>
    <xf numFmtId="164" fontId="18" fillId="0" borderId="1" xfId="0" applyNumberFormat="1" applyFont="1" applyFill="1" applyBorder="1" applyAlignment="1" applyProtection="1">
      <alignment horizontal="left" vertical="center" wrapText="1" indent="1"/>
    </xf>
    <xf numFmtId="164" fontId="47" fillId="0" borderId="47" xfId="0" applyNumberFormat="1" applyFont="1" applyFill="1" applyBorder="1" applyAlignment="1" applyProtection="1">
      <alignment horizontal="right" vertical="center" wrapText="1" indent="1"/>
    </xf>
    <xf numFmtId="164" fontId="47" fillId="0" borderId="14" xfId="0" applyNumberFormat="1" applyFont="1" applyFill="1" applyBorder="1" applyAlignment="1" applyProtection="1">
      <alignment horizontal="right" vertical="center" wrapText="1" indent="1"/>
    </xf>
    <xf numFmtId="164" fontId="18" fillId="0" borderId="47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33" xfId="0" applyNumberFormat="1" applyFont="1" applyFill="1" applyBorder="1" applyAlignment="1" applyProtection="1">
      <alignment horizontal="right" vertical="center" wrapText="1" indent="1"/>
    </xf>
    <xf numFmtId="164" fontId="30" fillId="0" borderId="9" xfId="0" applyNumberFormat="1" applyFont="1" applyFill="1" applyBorder="1" applyAlignment="1" applyProtection="1">
      <alignment horizontal="centerContinuous" vertical="center" wrapText="1"/>
    </xf>
    <xf numFmtId="164" fontId="36" fillId="0" borderId="20" xfId="4" applyNumberFormat="1" applyFont="1" applyFill="1" applyBorder="1" applyAlignment="1" applyProtection="1">
      <alignment horizontal="right" vertical="center" wrapText="1" indent="1"/>
      <protection locked="0"/>
    </xf>
    <xf numFmtId="164" fontId="36" fillId="0" borderId="14" xfId="4" applyNumberFormat="1" applyFont="1" applyFill="1" applyBorder="1" applyAlignment="1" applyProtection="1">
      <alignment horizontal="right" vertical="center" wrapText="1" indent="1"/>
      <protection locked="0"/>
    </xf>
    <xf numFmtId="164" fontId="36" fillId="0" borderId="16" xfId="4" applyNumberFormat="1" applyFont="1" applyFill="1" applyBorder="1" applyAlignment="1" applyProtection="1">
      <alignment horizontal="right" vertical="center" wrapText="1" indent="1"/>
      <protection locked="0"/>
    </xf>
    <xf numFmtId="164" fontId="36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4" fontId="36" fillId="0" borderId="40" xfId="0" applyNumberFormat="1" applyFont="1" applyFill="1" applyBorder="1" applyAlignment="1" applyProtection="1">
      <alignment horizontal="right" vertical="center" wrapText="1" indent="1"/>
      <protection locked="0"/>
    </xf>
    <xf numFmtId="164" fontId="36" fillId="0" borderId="52" xfId="0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9" xfId="0" applyNumberFormat="1" applyFont="1" applyFill="1" applyBorder="1" applyAlignment="1" applyProtection="1">
      <alignment horizontal="right" vertical="center" wrapText="1" indent="1"/>
    </xf>
    <xf numFmtId="164" fontId="46" fillId="0" borderId="19" xfId="0" applyNumberFormat="1" applyFont="1" applyFill="1" applyBorder="1" applyAlignment="1" applyProtection="1">
      <alignment horizontal="right" vertical="center" wrapText="1" indent="1"/>
    </xf>
    <xf numFmtId="164" fontId="46" fillId="0" borderId="14" xfId="0" applyNumberFormat="1" applyFont="1" applyFill="1" applyBorder="1" applyAlignment="1" applyProtection="1">
      <alignment horizontal="right" vertical="center" wrapText="1" indent="1"/>
    </xf>
    <xf numFmtId="164" fontId="4" fillId="0" borderId="0" xfId="0" applyNumberFormat="1" applyFont="1" applyFill="1" applyAlignment="1" applyProtection="1">
      <alignment horizontal="centerContinuous" vertical="center" wrapText="1"/>
    </xf>
    <xf numFmtId="164" fontId="15" fillId="0" borderId="0" xfId="0" applyNumberFormat="1" applyFont="1" applyFill="1" applyAlignment="1" applyProtection="1">
      <alignment horizontal="center" vertical="center" wrapText="1"/>
    </xf>
    <xf numFmtId="164" fontId="36" fillId="0" borderId="19" xfId="4" applyNumberFormat="1" applyFont="1" applyFill="1" applyBorder="1" applyAlignment="1" applyProtection="1">
      <alignment horizontal="right" vertical="center" wrapText="1" indent="1"/>
      <protection locked="0"/>
    </xf>
    <xf numFmtId="164" fontId="36" fillId="0" borderId="47" xfId="0" applyNumberFormat="1" applyFont="1" applyFill="1" applyBorder="1" applyAlignment="1" applyProtection="1">
      <alignment horizontal="right" vertical="center" wrapText="1" indent="1"/>
      <protection locked="0"/>
    </xf>
    <xf numFmtId="164" fontId="36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3" borderId="15" xfId="4" applyNumberFormat="1" applyFont="1" applyFill="1" applyBorder="1" applyAlignment="1" applyProtection="1">
      <alignment horizontal="right" vertical="center" wrapText="1" indent="1"/>
    </xf>
    <xf numFmtId="164" fontId="30" fillId="0" borderId="29" xfId="0" applyNumberFormat="1" applyFont="1" applyFill="1" applyBorder="1" applyAlignment="1" applyProtection="1">
      <alignment horizontal="center" vertical="center" wrapText="1"/>
    </xf>
    <xf numFmtId="0" fontId="49" fillId="0" borderId="0" xfId="0" applyFont="1" applyAlignment="1" applyProtection="1">
      <alignment horizontal="right" vertical="top"/>
      <protection locked="0"/>
    </xf>
    <xf numFmtId="0" fontId="4" fillId="0" borderId="21" xfId="0" quotePrefix="1" applyFont="1" applyFill="1" applyBorder="1" applyAlignment="1" applyProtection="1">
      <alignment horizontal="right" vertical="center" indent="1"/>
    </xf>
    <xf numFmtId="0" fontId="4" fillId="0" borderId="48" xfId="0" applyFont="1" applyFill="1" applyBorder="1" applyAlignment="1" applyProtection="1">
      <alignment horizontal="right" vertical="center" wrapText="1"/>
    </xf>
    <xf numFmtId="49" fontId="4" fillId="0" borderId="48" xfId="0" applyNumberFormat="1" applyFont="1" applyFill="1" applyBorder="1" applyAlignment="1" applyProtection="1">
      <alignment horizontal="right" vertical="center" wrapText="1"/>
    </xf>
    <xf numFmtId="164" fontId="4" fillId="0" borderId="34" xfId="0" applyNumberFormat="1" applyFont="1" applyFill="1" applyBorder="1" applyAlignment="1" applyProtection="1">
      <alignment horizontal="right" vertical="center" wrapText="1" indent="1"/>
    </xf>
    <xf numFmtId="0" fontId="4" fillId="0" borderId="9" xfId="4" applyFont="1" applyFill="1" applyBorder="1" applyAlignment="1" applyProtection="1">
      <alignment horizontal="left" vertical="center" wrapText="1" indent="1"/>
    </xf>
    <xf numFmtId="0" fontId="49" fillId="0" borderId="19" xfId="0" applyFont="1" applyBorder="1" applyAlignment="1" applyProtection="1">
      <alignment horizontal="left" wrapText="1" indent="1"/>
    </xf>
    <xf numFmtId="0" fontId="49" fillId="0" borderId="14" xfId="0" applyFont="1" applyBorder="1" applyAlignment="1" applyProtection="1">
      <alignment horizontal="left" wrapText="1" indent="1"/>
    </xf>
    <xf numFmtId="0" fontId="49" fillId="0" borderId="16" xfId="0" applyFont="1" applyBorder="1" applyAlignment="1" applyProtection="1">
      <alignment horizontal="left" wrapText="1" indent="1"/>
    </xf>
    <xf numFmtId="0" fontId="42" fillId="0" borderId="9" xfId="0" applyFont="1" applyBorder="1" applyAlignment="1" applyProtection="1">
      <alignment horizontal="left" vertical="center" wrapText="1" indent="1"/>
    </xf>
    <xf numFmtId="164" fontId="1" fillId="0" borderId="15" xfId="4" applyNumberFormat="1" applyFont="1" applyFill="1" applyBorder="1" applyAlignment="1" applyProtection="1">
      <alignment horizontal="right" vertical="center" wrapText="1" indent="1"/>
      <protection locked="0"/>
    </xf>
    <xf numFmtId="164" fontId="1" fillId="0" borderId="17" xfId="4" applyNumberFormat="1" applyFont="1" applyFill="1" applyBorder="1" applyAlignment="1" applyProtection="1">
      <alignment horizontal="right" vertical="center" wrapText="1" indent="1"/>
      <protection locked="0"/>
    </xf>
    <xf numFmtId="164" fontId="1" fillId="0" borderId="18" xfId="4" applyNumberFormat="1" applyFont="1" applyFill="1" applyBorder="1" applyAlignment="1" applyProtection="1">
      <alignment horizontal="right" vertical="center" wrapText="1" indent="1"/>
      <protection locked="0"/>
    </xf>
    <xf numFmtId="0" fontId="49" fillId="0" borderId="16" xfId="0" applyFont="1" applyBorder="1" applyAlignment="1" applyProtection="1">
      <alignment wrapText="1"/>
    </xf>
    <xf numFmtId="0" fontId="42" fillId="0" borderId="9" xfId="0" applyFont="1" applyBorder="1" applyAlignment="1" applyProtection="1">
      <alignment wrapText="1"/>
    </xf>
    <xf numFmtId="0" fontId="42" fillId="0" borderId="12" xfId="0" applyFont="1" applyBorder="1" applyAlignment="1" applyProtection="1">
      <alignment wrapText="1"/>
    </xf>
    <xf numFmtId="0" fontId="4" fillId="0" borderId="44" xfId="4" applyFont="1" applyFill="1" applyBorder="1" applyAlignment="1" applyProtection="1">
      <alignment vertical="center" wrapText="1"/>
    </xf>
    <xf numFmtId="0" fontId="17" fillId="0" borderId="0" xfId="0" applyFont="1" applyFill="1" applyAlignment="1">
      <alignment vertical="center" wrapText="1"/>
    </xf>
    <xf numFmtId="0" fontId="15" fillId="0" borderId="46" xfId="4" applyFont="1" applyFill="1" applyBorder="1" applyAlignment="1" applyProtection="1">
      <alignment horizontal="left" vertical="center" wrapText="1" indent="1"/>
    </xf>
    <xf numFmtId="0" fontId="15" fillId="0" borderId="0" xfId="4" applyFont="1" applyFill="1" applyBorder="1" applyAlignment="1" applyProtection="1">
      <alignment horizontal="left" vertical="center" wrapText="1" indent="1"/>
    </xf>
    <xf numFmtId="0" fontId="15" fillId="0" borderId="14" xfId="4" applyFont="1" applyFill="1" applyBorder="1" applyAlignment="1" applyProtection="1">
      <alignment horizontal="left" indent="6"/>
    </xf>
    <xf numFmtId="0" fontId="15" fillId="0" borderId="14" xfId="4" applyFont="1" applyFill="1" applyBorder="1" applyAlignment="1" applyProtection="1">
      <alignment horizontal="left" vertical="center" wrapText="1" indent="6"/>
    </xf>
    <xf numFmtId="0" fontId="15" fillId="0" borderId="16" xfId="4" applyFont="1" applyFill="1" applyBorder="1" applyAlignment="1" applyProtection="1">
      <alignment horizontal="left" vertical="center" wrapText="1" indent="6"/>
    </xf>
    <xf numFmtId="0" fontId="15" fillId="0" borderId="35" xfId="4" applyFont="1" applyFill="1" applyBorder="1" applyAlignment="1" applyProtection="1">
      <alignment horizontal="left" vertical="center" wrapText="1" indent="6"/>
    </xf>
    <xf numFmtId="0" fontId="4" fillId="0" borderId="9" xfId="4" applyFont="1" applyFill="1" applyBorder="1" applyAlignment="1" applyProtection="1">
      <alignment vertical="center" wrapText="1"/>
    </xf>
    <xf numFmtId="0" fontId="15" fillId="0" borderId="16" xfId="4" applyFont="1" applyFill="1" applyBorder="1" applyAlignment="1" applyProtection="1">
      <alignment horizontal="left" vertical="center" wrapText="1" indent="1"/>
    </xf>
    <xf numFmtId="0" fontId="49" fillId="0" borderId="16" xfId="0" applyFont="1" applyBorder="1" applyAlignment="1" applyProtection="1">
      <alignment horizontal="left" vertical="center" wrapText="1" indent="1"/>
    </xf>
    <xf numFmtId="0" fontId="49" fillId="0" borderId="14" xfId="0" applyFont="1" applyBorder="1" applyAlignment="1" applyProtection="1">
      <alignment horizontal="left" vertical="center" wrapText="1" indent="1"/>
    </xf>
    <xf numFmtId="0" fontId="15" fillId="0" borderId="19" xfId="4" applyFont="1" applyFill="1" applyBorder="1" applyAlignment="1" applyProtection="1">
      <alignment horizontal="left" vertical="center" wrapText="1" indent="6"/>
    </xf>
    <xf numFmtId="0" fontId="42" fillId="0" borderId="12" xfId="0" applyFont="1" applyBorder="1" applyAlignment="1" applyProtection="1">
      <alignment horizontal="left" vertical="center" wrapText="1" indent="1"/>
    </xf>
    <xf numFmtId="0" fontId="1" fillId="0" borderId="0" xfId="0" applyFont="1" applyFill="1" applyAlignment="1" applyProtection="1">
      <alignment horizontal="left" vertical="center" wrapText="1"/>
    </xf>
    <xf numFmtId="0" fontId="1" fillId="0" borderId="0" xfId="0" applyFont="1" applyFill="1" applyAlignment="1" applyProtection="1">
      <alignment vertical="center" wrapText="1"/>
    </xf>
    <xf numFmtId="0" fontId="1" fillId="0" borderId="0" xfId="0" applyFont="1" applyFill="1" applyAlignment="1" applyProtection="1">
      <alignment horizontal="right" vertical="center" wrapText="1" indent="1"/>
    </xf>
    <xf numFmtId="0" fontId="4" fillId="0" borderId="22" xfId="0" applyFont="1" applyFill="1" applyBorder="1" applyAlignment="1" applyProtection="1">
      <alignment horizontal="right" vertical="center" wrapText="1" indent="1"/>
    </xf>
    <xf numFmtId="164" fontId="15" fillId="0" borderId="15" xfId="4" applyNumberFormat="1" applyFont="1" applyFill="1" applyBorder="1" applyAlignment="1" applyProtection="1">
      <alignment horizontal="right" vertical="center" wrapText="1" indent="1"/>
    </xf>
    <xf numFmtId="0" fontId="8" fillId="0" borderId="53" xfId="0" quotePrefix="1" applyFont="1" applyFill="1" applyBorder="1" applyAlignment="1" applyProtection="1">
      <alignment horizontal="right" vertical="center" indent="1"/>
    </xf>
    <xf numFmtId="0" fontId="8" fillId="0" borderId="50" xfId="0" applyFont="1" applyFill="1" applyBorder="1" applyAlignment="1" applyProtection="1">
      <alignment horizontal="right" vertical="center" indent="1"/>
    </xf>
    <xf numFmtId="49" fontId="8" fillId="0" borderId="48" xfId="0" applyNumberFormat="1" applyFont="1" applyFill="1" applyBorder="1" applyAlignment="1" applyProtection="1">
      <alignment horizontal="right" vertical="center" indent="1"/>
    </xf>
    <xf numFmtId="0" fontId="8" fillId="0" borderId="22" xfId="0" applyFont="1" applyFill="1" applyBorder="1" applyAlignment="1" applyProtection="1">
      <alignment horizontal="right" vertical="center" wrapText="1" indent="1"/>
    </xf>
    <xf numFmtId="0" fontId="19" fillId="0" borderId="38" xfId="0" applyFont="1" applyFill="1" applyBorder="1" applyAlignment="1" applyProtection="1">
      <alignment horizontal="center" vertical="center" wrapText="1"/>
    </xf>
    <xf numFmtId="164" fontId="8" fillId="0" borderId="24" xfId="0" applyNumberFormat="1" applyFont="1" applyFill="1" applyBorder="1" applyAlignment="1" applyProtection="1">
      <alignment horizontal="right" vertical="center" wrapText="1" indent="1"/>
    </xf>
    <xf numFmtId="164" fontId="19" fillId="0" borderId="38" xfId="4" applyNumberFormat="1" applyFont="1" applyFill="1" applyBorder="1" applyAlignment="1" applyProtection="1">
      <alignment horizontal="right" vertical="center" wrapText="1" indent="1"/>
    </xf>
    <xf numFmtId="164" fontId="19" fillId="0" borderId="10" xfId="4" applyNumberFormat="1" applyFont="1" applyFill="1" applyBorder="1" applyAlignment="1" applyProtection="1">
      <alignment horizontal="right" vertical="center" wrapText="1" indent="1"/>
    </xf>
    <xf numFmtId="164" fontId="21" fillId="0" borderId="54" xfId="4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18" xfId="4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40" xfId="4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15" xfId="4" applyNumberFormat="1" applyFont="1" applyFill="1" applyBorder="1" applyAlignment="1" applyProtection="1">
      <alignment horizontal="right" vertical="center" wrapText="1" indent="1"/>
      <protection locked="0"/>
    </xf>
    <xf numFmtId="164" fontId="21" fillId="2" borderId="40" xfId="4" applyNumberFormat="1" applyFont="1" applyFill="1" applyBorder="1" applyAlignment="1" applyProtection="1">
      <alignment horizontal="right" vertical="center" wrapText="1" indent="1"/>
    </xf>
    <xf numFmtId="164" fontId="21" fillId="2" borderId="15" xfId="4" applyNumberFormat="1" applyFont="1" applyFill="1" applyBorder="1" applyAlignment="1" applyProtection="1">
      <alignment horizontal="right" vertical="center" wrapText="1" indent="1"/>
    </xf>
    <xf numFmtId="164" fontId="21" fillId="2" borderId="41" xfId="4" applyNumberFormat="1" applyFont="1" applyFill="1" applyBorder="1" applyAlignment="1" applyProtection="1">
      <alignment horizontal="right" vertical="center" wrapText="1" indent="1"/>
    </xf>
    <xf numFmtId="164" fontId="21" fillId="2" borderId="17" xfId="4" applyNumberFormat="1" applyFont="1" applyFill="1" applyBorder="1" applyAlignment="1" applyProtection="1">
      <alignment horizontal="right" vertical="center" wrapText="1" indent="1"/>
    </xf>
    <xf numFmtId="164" fontId="21" fillId="0" borderId="41" xfId="4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17" xfId="4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38" xfId="4" applyNumberFormat="1" applyFont="1" applyFill="1" applyBorder="1" applyAlignment="1" applyProtection="1">
      <alignment horizontal="right" vertical="center" wrapText="1" indent="1"/>
    </xf>
    <xf numFmtId="164" fontId="28" fillId="0" borderId="10" xfId="4" applyNumberFormat="1" applyFont="1" applyFill="1" applyBorder="1" applyAlignment="1" applyProtection="1">
      <alignment horizontal="right" vertical="center" wrapText="1" indent="1"/>
    </xf>
    <xf numFmtId="164" fontId="21" fillId="0" borderId="54" xfId="4" applyNumberFormat="1" applyFont="1" applyFill="1" applyBorder="1" applyAlignment="1" applyProtection="1">
      <alignment horizontal="right" vertical="center" wrapText="1" indent="1"/>
    </xf>
    <xf numFmtId="164" fontId="29" fillId="0" borderId="40" xfId="4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15" xfId="4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41" xfId="4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17" xfId="4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54" xfId="4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18" xfId="4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38" xfId="4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10" xfId="4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39" xfId="4" applyNumberFormat="1" applyFont="1" applyFill="1" applyBorder="1" applyAlignment="1" applyProtection="1">
      <alignment horizontal="right" vertical="center" wrapText="1" indent="1"/>
    </xf>
    <xf numFmtId="164" fontId="19" fillId="0" borderId="0" xfId="0" applyNumberFormat="1" applyFont="1" applyFill="1" applyBorder="1" applyAlignment="1" applyProtection="1">
      <alignment horizontal="right" vertical="center" wrapText="1" indent="1"/>
    </xf>
    <xf numFmtId="0" fontId="21" fillId="0" borderId="0" xfId="0" applyFont="1" applyFill="1" applyAlignment="1" applyProtection="1">
      <alignment horizontal="right" vertical="center" wrapText="1" indent="1"/>
    </xf>
    <xf numFmtId="164" fontId="19" fillId="0" borderId="26" xfId="0" applyNumberFormat="1" applyFont="1" applyFill="1" applyBorder="1" applyAlignment="1" applyProtection="1">
      <alignment horizontal="right" vertical="center" wrapText="1" indent="1"/>
    </xf>
    <xf numFmtId="164" fontId="19" fillId="0" borderId="33" xfId="0" applyNumberFormat="1" applyFont="1" applyFill="1" applyBorder="1" applyAlignment="1" applyProtection="1">
      <alignment horizontal="right" vertical="center" wrapText="1" indent="1"/>
    </xf>
    <xf numFmtId="164" fontId="19" fillId="0" borderId="55" xfId="4" applyNumberFormat="1" applyFont="1" applyFill="1" applyBorder="1" applyAlignment="1" applyProtection="1">
      <alignment horizontal="right" vertical="center" wrapText="1" indent="1"/>
    </xf>
    <xf numFmtId="164" fontId="19" fillId="0" borderId="22" xfId="4" applyNumberFormat="1" applyFont="1" applyFill="1" applyBorder="1" applyAlignment="1" applyProtection="1">
      <alignment horizontal="right" vertical="center" wrapText="1" indent="1"/>
    </xf>
    <xf numFmtId="164" fontId="21" fillId="0" borderId="53" xfId="4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21" xfId="4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56" xfId="4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45" xfId="4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52" xfId="4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43" xfId="4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34" xfId="4" applyNumberFormat="1" applyFont="1" applyFill="1" applyBorder="1" applyAlignment="1" applyProtection="1">
      <alignment horizontal="right" vertical="center" wrapText="1" indent="1"/>
      <protection locked="0"/>
    </xf>
    <xf numFmtId="3" fontId="4" fillId="0" borderId="26" xfId="0" applyNumberFormat="1" applyFont="1" applyFill="1" applyBorder="1" applyAlignment="1" applyProtection="1">
      <alignment horizontal="right" vertical="center" wrapText="1" indent="1"/>
      <protection locked="0"/>
    </xf>
    <xf numFmtId="0" fontId="1" fillId="0" borderId="19" xfId="4" applyFont="1" applyFill="1" applyBorder="1" applyAlignment="1" applyProtection="1">
      <alignment horizontal="left" vertical="center" wrapText="1" indent="1"/>
    </xf>
    <xf numFmtId="164" fontId="1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0" fontId="1" fillId="0" borderId="14" xfId="4" applyFont="1" applyFill="1" applyBorder="1" applyAlignment="1" applyProtection="1">
      <alignment horizontal="left" vertical="center" wrapText="1" indent="1"/>
    </xf>
    <xf numFmtId="164" fontId="1" fillId="0" borderId="49" xfId="0" applyNumberFormat="1" applyFont="1" applyFill="1" applyBorder="1" applyAlignment="1" applyProtection="1">
      <alignment horizontal="right" vertical="center" wrapText="1" indent="1"/>
      <protection locked="0"/>
    </xf>
    <xf numFmtId="0" fontId="1" fillId="0" borderId="12" xfId="4" quotePrefix="1" applyFont="1" applyFill="1" applyBorder="1" applyAlignment="1" applyProtection="1">
      <alignment horizontal="left" vertical="center" wrapText="1" indent="1"/>
    </xf>
    <xf numFmtId="164" fontId="1" fillId="0" borderId="45" xfId="0" applyNumberFormat="1" applyFont="1" applyFill="1" applyBorder="1" applyAlignment="1" applyProtection="1">
      <alignment horizontal="right" vertical="center" wrapText="1" indent="1"/>
      <protection locked="0"/>
    </xf>
    <xf numFmtId="0" fontId="1" fillId="0" borderId="12" xfId="4" applyFont="1" applyFill="1" applyBorder="1" applyAlignment="1" applyProtection="1">
      <alignment horizontal="left" vertical="center" wrapText="1" indent="1"/>
    </xf>
    <xf numFmtId="164" fontId="1" fillId="0" borderId="15" xfId="0" applyNumberFormat="1" applyFont="1" applyFill="1" applyBorder="1" applyAlignment="1" applyProtection="1">
      <alignment horizontal="right" vertical="center" wrapText="1" indent="1"/>
      <protection locked="0"/>
    </xf>
    <xf numFmtId="0" fontId="37" fillId="0" borderId="0" xfId="0" applyFont="1" applyAlignment="1" applyProtection="1">
      <alignment horizontal="right" vertical="top"/>
    </xf>
    <xf numFmtId="49" fontId="8" fillId="0" borderId="53" xfId="0" applyNumberFormat="1" applyFont="1" applyFill="1" applyBorder="1" applyAlignment="1" applyProtection="1">
      <alignment horizontal="right" vertical="center"/>
    </xf>
    <xf numFmtId="49" fontId="8" fillId="0" borderId="21" xfId="0" applyNumberFormat="1" applyFont="1" applyFill="1" applyBorder="1" applyAlignment="1" applyProtection="1">
      <alignment horizontal="right" vertical="center"/>
    </xf>
    <xf numFmtId="49" fontId="8" fillId="0" borderId="50" xfId="0" applyNumberFormat="1" applyFont="1" applyFill="1" applyBorder="1" applyAlignment="1" applyProtection="1">
      <alignment horizontal="right" vertical="center"/>
    </xf>
    <xf numFmtId="49" fontId="8" fillId="0" borderId="48" xfId="0" applyNumberFormat="1" applyFont="1" applyFill="1" applyBorder="1" applyAlignment="1" applyProtection="1">
      <alignment horizontal="right" vertical="center"/>
    </xf>
    <xf numFmtId="164" fontId="8" fillId="0" borderId="24" xfId="0" applyNumberFormat="1" applyFont="1" applyFill="1" applyBorder="1" applyAlignment="1" applyProtection="1">
      <alignment horizontal="center" vertical="center" wrapText="1"/>
    </xf>
    <xf numFmtId="164" fontId="8" fillId="0" borderId="34" xfId="0" applyNumberFormat="1" applyFont="1" applyFill="1" applyBorder="1" applyAlignment="1" applyProtection="1">
      <alignment horizontal="center" vertical="center" wrapText="1"/>
    </xf>
    <xf numFmtId="164" fontId="28" fillId="0" borderId="38" xfId="0" applyNumberFormat="1" applyFont="1" applyFill="1" applyBorder="1" applyAlignment="1" applyProtection="1">
      <alignment horizontal="right" vertical="center" wrapText="1" indent="1"/>
    </xf>
    <xf numFmtId="164" fontId="28" fillId="0" borderId="10" xfId="0" applyNumberFormat="1" applyFont="1" applyFill="1" applyBorder="1" applyAlignment="1" applyProtection="1">
      <alignment horizontal="right" vertical="center" wrapText="1" indent="1"/>
    </xf>
    <xf numFmtId="164" fontId="21" fillId="0" borderId="53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40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15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52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49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54" xfId="0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38" xfId="0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54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52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49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39" xfId="0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26" xfId="0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33" xfId="0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26" xfId="0" applyNumberFormat="1" applyFont="1" applyFill="1" applyBorder="1" applyAlignment="1" applyProtection="1">
      <alignment horizontal="right" vertical="center" wrapText="1" indent="1"/>
    </xf>
    <xf numFmtId="164" fontId="28" fillId="0" borderId="33" xfId="0" applyNumberFormat="1" applyFont="1" applyFill="1" applyBorder="1" applyAlignment="1" applyProtection="1">
      <alignment horizontal="right" vertical="center" wrapText="1" indent="1"/>
    </xf>
    <xf numFmtId="164" fontId="29" fillId="0" borderId="40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15" xfId="0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38" xfId="0" applyNumberFormat="1" applyFont="1" applyFill="1" applyBorder="1" applyAlignment="1" applyProtection="1">
      <alignment horizontal="right" vertical="center" wrapText="1" indent="1"/>
    </xf>
    <xf numFmtId="164" fontId="19" fillId="0" borderId="10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right" vertical="center" wrapText="1" indent="1"/>
    </xf>
    <xf numFmtId="164" fontId="21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13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57" xfId="0" applyFill="1" applyBorder="1" applyAlignment="1" applyProtection="1">
      <alignment horizontal="right" vertical="center" wrapText="1" indent="1"/>
    </xf>
    <xf numFmtId="3" fontId="4" fillId="0" borderId="33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58" xfId="0" applyFill="1" applyBorder="1" applyAlignment="1" applyProtection="1">
      <alignment vertical="center" wrapText="1"/>
    </xf>
    <xf numFmtId="0" fontId="6" fillId="0" borderId="26" xfId="0" applyFont="1" applyFill="1" applyBorder="1" applyAlignment="1" applyProtection="1">
      <alignment horizontal="right"/>
    </xf>
    <xf numFmtId="164" fontId="21" fillId="0" borderId="21" xfId="4" applyNumberFormat="1" applyFont="1" applyFill="1" applyBorder="1" applyAlignment="1" applyProtection="1">
      <alignment horizontal="right" vertical="center" wrapText="1" indent="1"/>
    </xf>
    <xf numFmtId="164" fontId="29" fillId="0" borderId="45" xfId="4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13" xfId="4" applyNumberFormat="1" applyFont="1" applyFill="1" applyBorder="1" applyAlignment="1" applyProtection="1">
      <alignment horizontal="right" vertical="center" wrapText="1" indent="1"/>
    </xf>
    <xf numFmtId="164" fontId="21" fillId="0" borderId="57" xfId="4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49" xfId="4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59" xfId="4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60" xfId="4" applyNumberFormat="1" applyFont="1" applyFill="1" applyBorder="1" applyAlignment="1" applyProtection="1">
      <alignment horizontal="right" vertical="center" wrapText="1" indent="1"/>
      <protection locked="0"/>
    </xf>
    <xf numFmtId="0" fontId="1" fillId="0" borderId="57" xfId="0" applyFont="1" applyFill="1" applyBorder="1" applyAlignment="1" applyProtection="1">
      <alignment horizontal="right" vertical="center" wrapText="1" indent="1"/>
    </xf>
    <xf numFmtId="164" fontId="21" fillId="0" borderId="16" xfId="4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61" xfId="4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14" xfId="4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33" xfId="4" applyNumberFormat="1" applyFont="1" applyFill="1" applyBorder="1" applyAlignment="1" applyProtection="1">
      <alignment horizontal="right" vertical="center" wrapText="1" indent="1"/>
    </xf>
    <xf numFmtId="164" fontId="21" fillId="0" borderId="19" xfId="4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9" xfId="4" applyNumberFormat="1" applyFont="1" applyFill="1" applyBorder="1" applyAlignment="1" applyProtection="1">
      <alignment horizontal="right" vertical="center" wrapText="1" indent="1"/>
    </xf>
    <xf numFmtId="164" fontId="21" fillId="0" borderId="35" xfId="4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33" xfId="4" applyNumberFormat="1" applyFont="1" applyFill="1" applyBorder="1" applyAlignment="1" applyProtection="1">
      <alignment horizontal="right" vertical="center" wrapText="1" indent="1"/>
    </xf>
    <xf numFmtId="164" fontId="21" fillId="0" borderId="47" xfId="4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9" xfId="4" applyNumberFormat="1" applyFont="1" applyFill="1" applyBorder="1" applyAlignment="1" applyProtection="1">
      <alignment horizontal="right" vertical="center" wrapText="1" indent="1"/>
    </xf>
    <xf numFmtId="164" fontId="27" fillId="0" borderId="33" xfId="0" applyNumberFormat="1" applyFont="1" applyBorder="1" applyAlignment="1" applyProtection="1">
      <alignment horizontal="right" vertical="center" wrapText="1" indent="1"/>
    </xf>
    <xf numFmtId="164" fontId="25" fillId="0" borderId="33" xfId="0" quotePrefix="1" applyNumberFormat="1" applyFont="1" applyBorder="1" applyAlignment="1" applyProtection="1">
      <alignment horizontal="right" vertical="center" wrapText="1" indent="1"/>
    </xf>
    <xf numFmtId="164" fontId="25" fillId="0" borderId="48" xfId="0" quotePrefix="1" applyNumberFormat="1" applyFont="1" applyBorder="1" applyAlignment="1" applyProtection="1">
      <alignment horizontal="right" vertical="center" wrapText="1" indent="1"/>
    </xf>
    <xf numFmtId="164" fontId="21" fillId="0" borderId="20" xfId="4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9" xfId="0" applyNumberFormat="1" applyFont="1" applyBorder="1" applyAlignment="1" applyProtection="1">
      <alignment horizontal="right" vertical="center" wrapText="1" indent="1"/>
    </xf>
    <xf numFmtId="164" fontId="25" fillId="0" borderId="9" xfId="0" quotePrefix="1" applyNumberFormat="1" applyFont="1" applyBorder="1" applyAlignment="1" applyProtection="1">
      <alignment horizontal="right" vertical="center" wrapText="1" indent="1"/>
    </xf>
    <xf numFmtId="164" fontId="25" fillId="0" borderId="12" xfId="0" quotePrefix="1" applyNumberFormat="1" applyFont="1" applyBorder="1" applyAlignment="1" applyProtection="1">
      <alignment horizontal="right" vertical="center" wrapText="1" indent="1"/>
    </xf>
    <xf numFmtId="3" fontId="4" fillId="0" borderId="9" xfId="0" applyNumberFormat="1" applyFont="1" applyFill="1" applyBorder="1" applyAlignment="1" applyProtection="1">
      <alignment horizontal="right" vertical="center" wrapText="1" indent="1"/>
      <protection locked="0"/>
    </xf>
    <xf numFmtId="164" fontId="35" fillId="0" borderId="50" xfId="4" applyNumberFormat="1" applyFont="1" applyFill="1" applyBorder="1" applyAlignment="1" applyProtection="1">
      <alignment horizontal="left" vertical="center"/>
    </xf>
    <xf numFmtId="164" fontId="7" fillId="0" borderId="0" xfId="4" applyNumberFormat="1" applyFont="1" applyFill="1" applyBorder="1" applyAlignment="1" applyProtection="1">
      <alignment horizontal="center" vertical="center"/>
    </xf>
    <xf numFmtId="164" fontId="35" fillId="0" borderId="50" xfId="4" applyNumberFormat="1" applyFont="1" applyFill="1" applyBorder="1" applyAlignment="1" applyProtection="1">
      <alignment horizontal="left"/>
    </xf>
    <xf numFmtId="0" fontId="23" fillId="0" borderId="0" xfId="4" applyFont="1" applyFill="1" applyAlignment="1" applyProtection="1">
      <alignment horizontal="center"/>
    </xf>
    <xf numFmtId="164" fontId="30" fillId="0" borderId="62" xfId="0" applyNumberFormat="1" applyFont="1" applyFill="1" applyBorder="1" applyAlignment="1" applyProtection="1">
      <alignment horizontal="center" vertical="center" wrapText="1"/>
    </xf>
    <xf numFmtId="164" fontId="30" fillId="0" borderId="63" xfId="0" applyNumberFormat="1" applyFont="1" applyFill="1" applyBorder="1" applyAlignment="1" applyProtection="1">
      <alignment horizontal="center" vertical="center" wrapText="1"/>
    </xf>
    <xf numFmtId="164" fontId="17" fillId="0" borderId="0" xfId="0" applyNumberFormat="1" applyFont="1" applyFill="1" applyAlignment="1" applyProtection="1">
      <alignment horizontal="center" textRotation="180" wrapText="1"/>
    </xf>
    <xf numFmtId="164" fontId="44" fillId="0" borderId="58" xfId="0" applyNumberFormat="1" applyFont="1" applyFill="1" applyBorder="1" applyAlignment="1" applyProtection="1">
      <alignment horizontal="center" vertical="center" wrapText="1"/>
    </xf>
    <xf numFmtId="164" fontId="30" fillId="0" borderId="64" xfId="0" applyNumberFormat="1" applyFont="1" applyFill="1" applyBorder="1" applyAlignment="1" applyProtection="1">
      <alignment horizontal="center" vertical="center" wrapText="1"/>
    </xf>
    <xf numFmtId="164" fontId="30" fillId="0" borderId="65" xfId="0" applyNumberFormat="1" applyFont="1" applyFill="1" applyBorder="1" applyAlignment="1" applyProtection="1">
      <alignment horizontal="center" vertical="center" wrapText="1"/>
    </xf>
    <xf numFmtId="164" fontId="5" fillId="0" borderId="0" xfId="4" applyNumberFormat="1" applyFont="1" applyFill="1" applyBorder="1" applyAlignment="1" applyProtection="1">
      <alignment horizontal="center" vertical="center" wrapText="1"/>
    </xf>
    <xf numFmtId="0" fontId="11" fillId="0" borderId="0" xfId="0" applyFont="1" applyFill="1" applyBorder="1" applyAlignment="1" applyProtection="1">
      <alignment horizontal="right"/>
    </xf>
    <xf numFmtId="0" fontId="31" fillId="0" borderId="21" xfId="4" applyFont="1" applyFill="1" applyBorder="1" applyAlignment="1">
      <alignment horizontal="center" vertical="center" wrapText="1"/>
    </xf>
    <xf numFmtId="0" fontId="31" fillId="0" borderId="17" xfId="4" applyFont="1" applyFill="1" applyBorder="1" applyAlignment="1">
      <alignment horizontal="center" vertical="center" wrapText="1"/>
    </xf>
    <xf numFmtId="0" fontId="31" fillId="0" borderId="5" xfId="4" applyFont="1" applyFill="1" applyBorder="1" applyAlignment="1">
      <alignment horizontal="center" vertical="center" wrapText="1"/>
    </xf>
    <xf numFmtId="0" fontId="31" fillId="0" borderId="4" xfId="4" applyFont="1" applyFill="1" applyBorder="1" applyAlignment="1">
      <alignment horizontal="center" vertical="center" wrapText="1"/>
    </xf>
    <xf numFmtId="0" fontId="31" fillId="0" borderId="20" xfId="4" applyFont="1" applyFill="1" applyBorder="1" applyAlignment="1">
      <alignment horizontal="center" vertical="center" wrapText="1"/>
    </xf>
    <xf numFmtId="0" fontId="31" fillId="0" borderId="16" xfId="4" applyFont="1" applyFill="1" applyBorder="1" applyAlignment="1">
      <alignment horizontal="center" vertical="center" wrapText="1"/>
    </xf>
    <xf numFmtId="0" fontId="20" fillId="0" borderId="0" xfId="0" applyFont="1" applyFill="1" applyBorder="1" applyAlignment="1" applyProtection="1">
      <alignment horizontal="right"/>
    </xf>
    <xf numFmtId="0" fontId="30" fillId="0" borderId="7" xfId="4" applyFont="1" applyFill="1" applyBorder="1" applyAlignment="1" applyProtection="1">
      <alignment horizontal="left"/>
    </xf>
    <xf numFmtId="0" fontId="30" fillId="0" borderId="9" xfId="4" applyFont="1" applyFill="1" applyBorder="1" applyAlignment="1" applyProtection="1">
      <alignment horizontal="left"/>
    </xf>
    <xf numFmtId="0" fontId="21" fillId="0" borderId="58" xfId="4" applyFont="1" applyFill="1" applyBorder="1" applyAlignment="1">
      <alignment horizontal="justify" vertical="center" wrapText="1"/>
    </xf>
    <xf numFmtId="164" fontId="23" fillId="0" borderId="0" xfId="0" applyNumberFormat="1" applyFont="1" applyFill="1" applyAlignment="1">
      <alignment horizontal="center" vertical="center" wrapText="1"/>
    </xf>
    <xf numFmtId="0" fontId="32" fillId="0" borderId="0" xfId="0" applyFont="1" applyFill="1" applyBorder="1" applyAlignment="1" applyProtection="1">
      <alignment horizontal="right"/>
    </xf>
    <xf numFmtId="0" fontId="23" fillId="0" borderId="0" xfId="0" applyFont="1" applyFill="1" applyAlignment="1" applyProtection="1">
      <alignment horizontal="left" wrapText="1"/>
    </xf>
    <xf numFmtId="0" fontId="30" fillId="0" borderId="25" xfId="0" applyFont="1" applyFill="1" applyBorder="1" applyAlignment="1" applyProtection="1">
      <alignment horizontal="left" indent="1"/>
    </xf>
    <xf numFmtId="0" fontId="30" fillId="0" borderId="26" xfId="0" applyFont="1" applyFill="1" applyBorder="1" applyAlignment="1" applyProtection="1">
      <alignment horizontal="left" indent="1"/>
    </xf>
    <xf numFmtId="0" fontId="30" fillId="0" borderId="27" xfId="0" applyFont="1" applyFill="1" applyBorder="1" applyAlignment="1" applyProtection="1">
      <alignment horizontal="left" indent="1"/>
    </xf>
    <xf numFmtId="0" fontId="29" fillId="0" borderId="20" xfId="0" applyFont="1" applyFill="1" applyBorder="1" applyAlignment="1" applyProtection="1">
      <alignment horizontal="right" indent="1"/>
      <protection locked="0"/>
    </xf>
    <xf numFmtId="0" fontId="29" fillId="0" borderId="21" xfId="0" applyFont="1" applyFill="1" applyBorder="1" applyAlignment="1" applyProtection="1">
      <alignment horizontal="right" indent="1"/>
      <protection locked="0"/>
    </xf>
    <xf numFmtId="0" fontId="29" fillId="0" borderId="16" xfId="0" applyFont="1" applyFill="1" applyBorder="1" applyAlignment="1" applyProtection="1">
      <alignment horizontal="right" indent="1"/>
      <protection locked="0"/>
    </xf>
    <xf numFmtId="0" fontId="29" fillId="0" borderId="17" xfId="0" applyFont="1" applyFill="1" applyBorder="1" applyAlignment="1" applyProtection="1">
      <alignment horizontal="right" indent="1"/>
      <protection locked="0"/>
    </xf>
    <xf numFmtId="49" fontId="23" fillId="0" borderId="0" xfId="0" applyNumberFormat="1" applyFont="1" applyFill="1" applyBorder="1" applyAlignment="1" applyProtection="1">
      <alignment horizontal="left" vertical="center"/>
    </xf>
    <xf numFmtId="0" fontId="28" fillId="0" borderId="9" xfId="0" applyFont="1" applyFill="1" applyBorder="1" applyAlignment="1" applyProtection="1">
      <alignment horizontal="right" indent="1"/>
    </xf>
    <xf numFmtId="0" fontId="28" fillId="0" borderId="10" xfId="0" applyFont="1" applyFill="1" applyBorder="1" applyAlignment="1" applyProtection="1">
      <alignment horizontal="right" indent="1"/>
    </xf>
    <xf numFmtId="0" fontId="30" fillId="0" borderId="44" xfId="0" applyFont="1" applyFill="1" applyBorder="1" applyAlignment="1" applyProtection="1">
      <alignment horizontal="center"/>
    </xf>
    <xf numFmtId="0" fontId="30" fillId="0" borderId="22" xfId="0" applyFont="1" applyFill="1" applyBorder="1" applyAlignment="1" applyProtection="1">
      <alignment horizontal="center"/>
    </xf>
    <xf numFmtId="0" fontId="30" fillId="0" borderId="66" xfId="0" applyFont="1" applyFill="1" applyBorder="1" applyAlignment="1" applyProtection="1">
      <alignment horizontal="center"/>
    </xf>
    <xf numFmtId="0" fontId="30" fillId="0" borderId="58" xfId="0" applyFont="1" applyFill="1" applyBorder="1" applyAlignment="1" applyProtection="1">
      <alignment horizontal="center"/>
    </xf>
    <xf numFmtId="0" fontId="30" fillId="0" borderId="67" xfId="0" applyFont="1" applyFill="1" applyBorder="1" applyAlignment="1" applyProtection="1">
      <alignment horizontal="center"/>
    </xf>
    <xf numFmtId="0" fontId="29" fillId="0" borderId="36" xfId="0" applyFont="1" applyFill="1" applyBorder="1" applyAlignment="1" applyProtection="1">
      <alignment horizontal="left" indent="1"/>
      <protection locked="0"/>
    </xf>
    <xf numFmtId="0" fontId="29" fillId="0" borderId="68" xfId="0" applyFont="1" applyFill="1" applyBorder="1" applyAlignment="1" applyProtection="1">
      <alignment horizontal="left" indent="1"/>
      <protection locked="0"/>
    </xf>
    <xf numFmtId="0" fontId="29" fillId="0" borderId="69" xfId="0" applyFont="1" applyFill="1" applyBorder="1" applyAlignment="1" applyProtection="1">
      <alignment horizontal="left" indent="1"/>
      <protection locked="0"/>
    </xf>
    <xf numFmtId="0" fontId="29" fillId="0" borderId="23" xfId="0" applyFont="1" applyFill="1" applyBorder="1" applyAlignment="1" applyProtection="1">
      <alignment horizontal="left" indent="1"/>
      <protection locked="0"/>
    </xf>
    <xf numFmtId="0" fontId="29" fillId="0" borderId="24" xfId="0" applyFont="1" applyFill="1" applyBorder="1" applyAlignment="1" applyProtection="1">
      <alignment horizontal="left" indent="1"/>
      <protection locked="0"/>
    </xf>
    <xf numFmtId="0" fontId="29" fillId="0" borderId="61" xfId="0" applyFont="1" applyFill="1" applyBorder="1" applyAlignment="1" applyProtection="1">
      <alignment horizontal="left" indent="1"/>
      <protection locked="0"/>
    </xf>
    <xf numFmtId="0" fontId="3" fillId="0" borderId="0" xfId="0" applyFont="1" applyFill="1" applyAlignment="1" applyProtection="1">
      <alignment horizontal="left"/>
      <protection locked="0"/>
    </xf>
    <xf numFmtId="0" fontId="23" fillId="0" borderId="0" xfId="0" applyFont="1" applyFill="1" applyAlignment="1">
      <alignment horizontal="center" wrapText="1"/>
    </xf>
  </cellXfs>
  <cellStyles count="5">
    <cellStyle name="Ezres" xfId="1" builtinId="3"/>
    <cellStyle name="Hiperhivatkozás" xfId="2"/>
    <cellStyle name="Már látott hiperhivatkozás" xfId="3"/>
    <cellStyle name="Normál" xfId="0" builtinId="0"/>
    <cellStyle name="Normál_KVRENMUNKA" xfId="4"/>
  </cellStyles>
  <dxfs count="1">
    <dxf>
      <font>
        <condense val="0"/>
        <extend val="0"/>
        <color indexed="9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2:B16"/>
  <sheetViews>
    <sheetView view="pageLayout" topLeftCell="C1" zoomScaleNormal="100" workbookViewId="0">
      <selection activeCell="I24" sqref="I24"/>
    </sheetView>
  </sheetViews>
  <sheetFormatPr defaultRowHeight="12.75"/>
  <cols>
    <col min="1" max="1" width="48.5" customWidth="1"/>
    <col min="2" max="2" width="73.5" customWidth="1"/>
    <col min="3" max="3" width="16.83203125" customWidth="1"/>
  </cols>
  <sheetData>
    <row r="2" spans="1:2">
      <c r="A2" t="s">
        <v>115</v>
      </c>
    </row>
    <row r="4" spans="1:2">
      <c r="A4" s="44"/>
      <c r="B4" s="44"/>
    </row>
    <row r="5" spans="1:2" s="46" customFormat="1" ht="15.75">
      <c r="A5" s="37" t="s">
        <v>398</v>
      </c>
      <c r="B5" s="45"/>
    </row>
    <row r="6" spans="1:2">
      <c r="A6" s="44"/>
      <c r="B6" s="44"/>
    </row>
    <row r="7" spans="1:2">
      <c r="A7" s="44" t="s">
        <v>400</v>
      </c>
      <c r="B7" s="44" t="s">
        <v>401</v>
      </c>
    </row>
    <row r="8" spans="1:2">
      <c r="A8" s="44" t="s">
        <v>402</v>
      </c>
      <c r="B8" s="44" t="s">
        <v>403</v>
      </c>
    </row>
    <row r="9" spans="1:2">
      <c r="A9" s="44" t="s">
        <v>404</v>
      </c>
      <c r="B9" s="44" t="s">
        <v>405</v>
      </c>
    </row>
    <row r="10" spans="1:2">
      <c r="A10" s="44"/>
      <c r="B10" s="44"/>
    </row>
    <row r="11" spans="1:2">
      <c r="A11" s="44"/>
      <c r="B11" s="44"/>
    </row>
    <row r="12" spans="1:2" s="46" customFormat="1" ht="15.75">
      <c r="A12" s="37" t="s">
        <v>399</v>
      </c>
      <c r="B12" s="45"/>
    </row>
    <row r="13" spans="1:2">
      <c r="A13" s="44"/>
      <c r="B13" s="44"/>
    </row>
    <row r="14" spans="1:2">
      <c r="A14" s="44" t="s">
        <v>409</v>
      </c>
      <c r="B14" s="44" t="s">
        <v>408</v>
      </c>
    </row>
    <row r="15" spans="1:2">
      <c r="A15" s="44" t="s">
        <v>212</v>
      </c>
      <c r="B15" s="44" t="s">
        <v>407</v>
      </c>
    </row>
    <row r="16" spans="1:2">
      <c r="A16" s="44" t="s">
        <v>410</v>
      </c>
      <c r="B16" s="44" t="s">
        <v>406</v>
      </c>
    </row>
  </sheetData>
  <sheetProtection sheet="1"/>
  <phoneticPr fontId="29" type="noConversion"/>
  <pageMargins left="1.0629921259842521" right="1.0236220472440944" top="0.78740157480314965" bottom="0.78740157480314965" header="0.70866141732283472" footer="0.70866141732283472"/>
  <pageSetup paperSize="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92D050"/>
  </sheetPr>
  <dimension ref="A1:D8"/>
  <sheetViews>
    <sheetView view="pageLayout" zoomScaleNormal="120" workbookViewId="0">
      <selection activeCell="C6" sqref="C6"/>
    </sheetView>
  </sheetViews>
  <sheetFormatPr defaultRowHeight="15"/>
  <cols>
    <col min="1" max="1" width="5.6640625" style="47" customWidth="1"/>
    <col min="2" max="2" width="66.83203125" style="47" customWidth="1"/>
    <col min="3" max="3" width="27" style="47" customWidth="1"/>
    <col min="4" max="16384" width="9.33203125" style="47"/>
  </cols>
  <sheetData>
    <row r="1" spans="1:4" ht="33" customHeight="1">
      <c r="A1" s="613" t="s">
        <v>462</v>
      </c>
      <c r="B1" s="613"/>
      <c r="C1" s="613"/>
    </row>
    <row r="2" spans="1:4" ht="15.95" customHeight="1" thickBot="1">
      <c r="A2" s="48"/>
      <c r="B2" s="48"/>
      <c r="C2" s="60" t="s">
        <v>45</v>
      </c>
      <c r="D2" s="55"/>
    </row>
    <row r="3" spans="1:4" ht="26.25" customHeight="1" thickBot="1">
      <c r="A3" s="77" t="s">
        <v>8</v>
      </c>
      <c r="B3" s="78" t="s">
        <v>156</v>
      </c>
      <c r="C3" s="79" t="s">
        <v>180</v>
      </c>
    </row>
    <row r="4" spans="1:4" ht="15.75" thickBot="1">
      <c r="A4" s="80">
        <v>1</v>
      </c>
      <c r="B4" s="81">
        <v>2</v>
      </c>
      <c r="C4" s="82">
        <v>3</v>
      </c>
    </row>
    <row r="5" spans="1:4">
      <c r="A5" s="83" t="s">
        <v>10</v>
      </c>
      <c r="B5" s="241" t="s">
        <v>463</v>
      </c>
      <c r="C5" s="242">
        <v>142102</v>
      </c>
    </row>
    <row r="6" spans="1:4">
      <c r="A6" s="84" t="s">
        <v>11</v>
      </c>
      <c r="B6" s="243"/>
      <c r="C6" s="244"/>
    </row>
    <row r="7" spans="1:4" ht="15.75" thickBot="1">
      <c r="A7" s="85" t="s">
        <v>12</v>
      </c>
      <c r="B7" s="245"/>
      <c r="C7" s="246"/>
    </row>
    <row r="8" spans="1:4" s="206" customFormat="1" ht="26.25" thickBot="1">
      <c r="A8" s="207" t="s">
        <v>13</v>
      </c>
      <c r="B8" s="247" t="s">
        <v>157</v>
      </c>
      <c r="C8" s="240">
        <f>SUM(C5:C7)</f>
        <v>142102</v>
      </c>
    </row>
  </sheetData>
  <mergeCells count="1">
    <mergeCell ref="A1:C1"/>
  </mergeCells>
  <phoneticPr fontId="29" type="noConversion"/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>
    <oddHeader>&amp;R&amp;"Times New Roman CE,Félkövér dőlt"&amp;11 5. melléklet a 8/2015. (V.08.) önkormányzati rendelethez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92D050"/>
  </sheetPr>
  <dimension ref="A1:G20"/>
  <sheetViews>
    <sheetView view="pageLayout" zoomScaleNormal="100" workbookViewId="0">
      <selection activeCell="H3" sqref="H3"/>
    </sheetView>
  </sheetViews>
  <sheetFormatPr defaultRowHeight="12.75"/>
  <cols>
    <col min="1" max="1" width="47.1640625" style="17" customWidth="1"/>
    <col min="2" max="2" width="15.6640625" style="16" customWidth="1"/>
    <col min="3" max="3" width="16.33203125" style="16" customWidth="1"/>
    <col min="4" max="4" width="18" style="16" customWidth="1"/>
    <col min="5" max="6" width="16.6640625" style="16" customWidth="1"/>
    <col min="7" max="7" width="18.83203125" style="26" customWidth="1"/>
    <col min="8" max="9" width="12.83203125" style="16" customWidth="1"/>
    <col min="10" max="10" width="13.83203125" style="16" customWidth="1"/>
    <col min="11" max="16384" width="9.33203125" style="16"/>
  </cols>
  <sheetData>
    <row r="1" spans="1:7" ht="25.5" customHeight="1">
      <c r="A1" s="625" t="s">
        <v>0</v>
      </c>
      <c r="B1" s="625"/>
      <c r="C1" s="625"/>
      <c r="D1" s="625"/>
      <c r="E1" s="625"/>
      <c r="F1" s="625"/>
      <c r="G1" s="625"/>
    </row>
    <row r="2" spans="1:7" ht="22.5" customHeight="1" thickBot="1">
      <c r="A2" s="86"/>
      <c r="B2" s="26"/>
      <c r="C2" s="26"/>
      <c r="D2" s="26"/>
      <c r="E2" s="26"/>
      <c r="F2" s="26"/>
      <c r="G2" s="21" t="s">
        <v>56</v>
      </c>
    </row>
    <row r="3" spans="1:7" s="18" customFormat="1" ht="44.25" customHeight="1" thickBot="1">
      <c r="A3" s="87" t="s">
        <v>60</v>
      </c>
      <c r="B3" s="88" t="s">
        <v>61</v>
      </c>
      <c r="C3" s="88" t="s">
        <v>62</v>
      </c>
      <c r="D3" s="88" t="s">
        <v>412</v>
      </c>
      <c r="E3" s="88" t="s">
        <v>214</v>
      </c>
      <c r="F3" s="88" t="s">
        <v>474</v>
      </c>
      <c r="G3" s="22" t="s">
        <v>413</v>
      </c>
    </row>
    <row r="4" spans="1:7" s="26" customFormat="1" ht="12" customHeight="1" thickBot="1">
      <c r="A4" s="23">
        <v>1</v>
      </c>
      <c r="B4" s="24">
        <v>2</v>
      </c>
      <c r="C4" s="24">
        <v>3</v>
      </c>
      <c r="D4" s="24">
        <v>4</v>
      </c>
      <c r="E4" s="24">
        <v>5</v>
      </c>
      <c r="F4" s="24">
        <v>6</v>
      </c>
      <c r="G4" s="25" t="s">
        <v>492</v>
      </c>
    </row>
    <row r="5" spans="1:7" ht="25.5">
      <c r="A5" s="248" t="s">
        <v>493</v>
      </c>
      <c r="B5" s="251">
        <v>142102</v>
      </c>
      <c r="C5" s="252" t="s">
        <v>464</v>
      </c>
      <c r="D5" s="251">
        <v>67691</v>
      </c>
      <c r="E5" s="251">
        <v>92543</v>
      </c>
      <c r="F5" s="251">
        <v>74411</v>
      </c>
      <c r="G5" s="254">
        <f>B5-D5-F5</f>
        <v>0</v>
      </c>
    </row>
    <row r="6" spans="1:7" ht="25.5">
      <c r="A6" s="248" t="s">
        <v>494</v>
      </c>
      <c r="B6" s="251">
        <v>45679</v>
      </c>
      <c r="C6" s="252" t="s">
        <v>464</v>
      </c>
      <c r="D6" s="251">
        <v>2821</v>
      </c>
      <c r="E6" s="251">
        <v>54096</v>
      </c>
      <c r="F6" s="251">
        <v>42858</v>
      </c>
      <c r="G6" s="254">
        <f>B6-D6-F6</f>
        <v>0</v>
      </c>
    </row>
    <row r="7" spans="1:7" ht="15.95" customHeight="1">
      <c r="A7" s="248" t="s">
        <v>473</v>
      </c>
      <c r="B7" s="251">
        <v>3830</v>
      </c>
      <c r="C7" s="252" t="s">
        <v>468</v>
      </c>
      <c r="D7" s="251"/>
      <c r="E7" s="251"/>
      <c r="F7" s="251">
        <v>3830</v>
      </c>
      <c r="G7" s="254">
        <f>B7-D7-F7</f>
        <v>0</v>
      </c>
    </row>
    <row r="8" spans="1:7" ht="15.95" customHeight="1">
      <c r="A8" s="249" t="s">
        <v>491</v>
      </c>
      <c r="B8" s="251">
        <v>2026</v>
      </c>
      <c r="C8" s="252" t="s">
        <v>468</v>
      </c>
      <c r="D8" s="251"/>
      <c r="E8" s="251"/>
      <c r="F8" s="251">
        <v>2026</v>
      </c>
      <c r="G8" s="254">
        <f>B8-D8-F8</f>
        <v>0</v>
      </c>
    </row>
    <row r="9" spans="1:7" ht="15.95" customHeight="1">
      <c r="A9" s="248"/>
      <c r="B9" s="251"/>
      <c r="C9" s="252"/>
      <c r="D9" s="251"/>
      <c r="E9" s="251"/>
      <c r="F9" s="251"/>
      <c r="G9" s="254">
        <f t="shared" ref="G9:G18" si="0">B9-D9-E9</f>
        <v>0</v>
      </c>
    </row>
    <row r="10" spans="1:7" ht="15.95" customHeight="1">
      <c r="A10" s="249"/>
      <c r="B10" s="251"/>
      <c r="C10" s="252"/>
      <c r="D10" s="251"/>
      <c r="E10" s="251"/>
      <c r="F10" s="251"/>
      <c r="G10" s="254">
        <f t="shared" si="0"/>
        <v>0</v>
      </c>
    </row>
    <row r="11" spans="1:7" ht="15.95" customHeight="1">
      <c r="A11" s="248"/>
      <c r="B11" s="251"/>
      <c r="C11" s="252"/>
      <c r="D11" s="251"/>
      <c r="E11" s="251"/>
      <c r="F11" s="251"/>
      <c r="G11" s="254">
        <f t="shared" si="0"/>
        <v>0</v>
      </c>
    </row>
    <row r="12" spans="1:7" ht="15.95" customHeight="1">
      <c r="A12" s="208"/>
      <c r="B12" s="251"/>
      <c r="C12" s="252"/>
      <c r="D12" s="251"/>
      <c r="E12" s="251"/>
      <c r="F12" s="251"/>
      <c r="G12" s="254">
        <f t="shared" si="0"/>
        <v>0</v>
      </c>
    </row>
    <row r="13" spans="1:7" ht="15.95" customHeight="1">
      <c r="A13" s="208"/>
      <c r="B13" s="251"/>
      <c r="C13" s="252"/>
      <c r="D13" s="251"/>
      <c r="E13" s="251"/>
      <c r="F13" s="251"/>
      <c r="G13" s="254">
        <f t="shared" si="0"/>
        <v>0</v>
      </c>
    </row>
    <row r="14" spans="1:7" ht="15.95" customHeight="1">
      <c r="A14" s="208"/>
      <c r="B14" s="251"/>
      <c r="C14" s="252"/>
      <c r="D14" s="251"/>
      <c r="E14" s="251"/>
      <c r="F14" s="251"/>
      <c r="G14" s="254">
        <f t="shared" si="0"/>
        <v>0</v>
      </c>
    </row>
    <row r="15" spans="1:7" ht="15.95" customHeight="1">
      <c r="A15" s="208"/>
      <c r="B15" s="251"/>
      <c r="C15" s="252"/>
      <c r="D15" s="251"/>
      <c r="E15" s="251"/>
      <c r="F15" s="251"/>
      <c r="G15" s="254">
        <f t="shared" si="0"/>
        <v>0</v>
      </c>
    </row>
    <row r="16" spans="1:7" ht="15.95" customHeight="1">
      <c r="A16" s="208"/>
      <c r="B16" s="251"/>
      <c r="C16" s="252"/>
      <c r="D16" s="251"/>
      <c r="E16" s="251"/>
      <c r="F16" s="251"/>
      <c r="G16" s="254">
        <f t="shared" si="0"/>
        <v>0</v>
      </c>
    </row>
    <row r="17" spans="1:7" ht="15.95" customHeight="1">
      <c r="A17" s="208"/>
      <c r="B17" s="251"/>
      <c r="C17" s="252"/>
      <c r="D17" s="251"/>
      <c r="E17" s="251"/>
      <c r="F17" s="251"/>
      <c r="G17" s="254">
        <f t="shared" si="0"/>
        <v>0</v>
      </c>
    </row>
    <row r="18" spans="1:7" ht="15.95" customHeight="1" thickBot="1">
      <c r="A18" s="27"/>
      <c r="B18" s="255"/>
      <c r="C18" s="256"/>
      <c r="D18" s="255"/>
      <c r="E18" s="255"/>
      <c r="F18" s="255"/>
      <c r="G18" s="257">
        <f t="shared" si="0"/>
        <v>0</v>
      </c>
    </row>
    <row r="19" spans="1:7" s="28" customFormat="1" ht="18" customHeight="1" thickBot="1">
      <c r="A19" s="250" t="s">
        <v>59</v>
      </c>
      <c r="B19" s="258">
        <f>SUM(B5:B18)</f>
        <v>193637</v>
      </c>
      <c r="C19" s="259"/>
      <c r="D19" s="258">
        <f>SUM(D5:D18)</f>
        <v>70512</v>
      </c>
      <c r="E19" s="258">
        <f>SUM(E5:E18)</f>
        <v>146639</v>
      </c>
      <c r="F19" s="258">
        <f>SUM(F5:F18)</f>
        <v>123125</v>
      </c>
      <c r="G19" s="260">
        <f>SUM(G5:G18)</f>
        <v>0</v>
      </c>
    </row>
    <row r="20" spans="1:7" ht="15.75">
      <c r="B20" s="1"/>
      <c r="C20" s="1"/>
      <c r="D20" s="1"/>
      <c r="E20" s="1"/>
      <c r="F20" s="1"/>
      <c r="G20" s="100"/>
    </row>
  </sheetData>
  <mergeCells count="1">
    <mergeCell ref="A1:G1"/>
  </mergeCells>
  <phoneticPr fontId="0" type="noConversion"/>
  <printOptions horizontalCentered="1"/>
  <pageMargins left="0.78740157480314965" right="0.78740157480314965" top="1.02" bottom="0.98425196850393704" header="0.78740157480314965" footer="0.78740157480314965"/>
  <pageSetup paperSize="9" scale="86" orientation="landscape" horizontalDpi="300" verticalDpi="300" r:id="rId1"/>
  <headerFooter alignWithMargins="0">
    <oddHeader>&amp;R&amp;"Times New Roman CE,Félkövér dőlt"&amp;11 6. melléklet a 8/2015. (V.08.) önkormányzati rendelethez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rgb="FF92D050"/>
  </sheetPr>
  <dimension ref="A1:G17"/>
  <sheetViews>
    <sheetView view="pageLayout" zoomScaleNormal="100" workbookViewId="0">
      <selection activeCell="F2" sqref="F2"/>
    </sheetView>
  </sheetViews>
  <sheetFormatPr defaultRowHeight="12.75"/>
  <cols>
    <col min="1" max="1" width="49.1640625" style="17" customWidth="1"/>
    <col min="2" max="7" width="16.33203125" style="16" customWidth="1"/>
    <col min="8" max="9" width="12.83203125" style="16" customWidth="1"/>
    <col min="10" max="10" width="13.83203125" style="16" customWidth="1"/>
    <col min="11" max="16384" width="9.33203125" style="16"/>
  </cols>
  <sheetData>
    <row r="1" spans="1:7" ht="24.75" customHeight="1">
      <c r="A1" s="625" t="s">
        <v>1</v>
      </c>
      <c r="B1" s="625"/>
      <c r="C1" s="625"/>
      <c r="D1" s="625"/>
      <c r="E1" s="625"/>
      <c r="F1" s="625"/>
      <c r="G1" s="625"/>
    </row>
    <row r="2" spans="1:7" ht="23.25" customHeight="1" thickBot="1">
      <c r="A2" s="86"/>
      <c r="B2" s="26"/>
      <c r="C2" s="26"/>
      <c r="D2" s="26"/>
      <c r="E2" s="26"/>
      <c r="F2" s="26"/>
      <c r="G2" s="21" t="s">
        <v>56</v>
      </c>
    </row>
    <row r="3" spans="1:7" s="18" customFormat="1" ht="48.75" customHeight="1" thickBot="1">
      <c r="A3" s="87" t="s">
        <v>63</v>
      </c>
      <c r="B3" s="88" t="s">
        <v>61</v>
      </c>
      <c r="C3" s="88" t="s">
        <v>62</v>
      </c>
      <c r="D3" s="88" t="s">
        <v>412</v>
      </c>
      <c r="E3" s="88" t="s">
        <v>214</v>
      </c>
      <c r="F3" s="218" t="s">
        <v>469</v>
      </c>
      <c r="G3" s="22" t="s">
        <v>496</v>
      </c>
    </row>
    <row r="4" spans="1:7" s="26" customFormat="1" ht="15" customHeight="1" thickBot="1">
      <c r="A4" s="23">
        <v>1</v>
      </c>
      <c r="B4" s="24">
        <v>2</v>
      </c>
      <c r="C4" s="24">
        <v>3</v>
      </c>
      <c r="D4" s="24">
        <v>4</v>
      </c>
      <c r="E4" s="24">
        <v>5</v>
      </c>
      <c r="F4" s="219">
        <v>6</v>
      </c>
      <c r="G4" s="25">
        <v>7</v>
      </c>
    </row>
    <row r="5" spans="1:7" s="1" customFormat="1" ht="15.95" customHeight="1">
      <c r="A5" s="261" t="s">
        <v>467</v>
      </c>
      <c r="B5" s="251">
        <v>9900</v>
      </c>
      <c r="C5" s="252" t="s">
        <v>468</v>
      </c>
      <c r="D5" s="251"/>
      <c r="E5" s="251">
        <v>9900</v>
      </c>
      <c r="F5" s="253">
        <v>9900</v>
      </c>
      <c r="G5" s="254">
        <f t="shared" ref="G5:G16" si="0">B5-D5-E5</f>
        <v>0</v>
      </c>
    </row>
    <row r="6" spans="1:7" ht="15.95" customHeight="1">
      <c r="A6" s="29"/>
      <c r="B6" s="30"/>
      <c r="C6" s="209"/>
      <c r="D6" s="30"/>
      <c r="E6" s="30"/>
      <c r="F6" s="220"/>
      <c r="G6" s="31">
        <f t="shared" si="0"/>
        <v>0</v>
      </c>
    </row>
    <row r="7" spans="1:7" ht="15.95" customHeight="1">
      <c r="A7" s="29"/>
      <c r="B7" s="30"/>
      <c r="C7" s="209"/>
      <c r="D7" s="30"/>
      <c r="E7" s="30"/>
      <c r="F7" s="220"/>
      <c r="G7" s="31">
        <f t="shared" si="0"/>
        <v>0</v>
      </c>
    </row>
    <row r="8" spans="1:7" ht="15.95" customHeight="1">
      <c r="A8" s="29"/>
      <c r="B8" s="30"/>
      <c r="C8" s="209"/>
      <c r="D8" s="30"/>
      <c r="E8" s="30"/>
      <c r="F8" s="220"/>
      <c r="G8" s="31">
        <f t="shared" si="0"/>
        <v>0</v>
      </c>
    </row>
    <row r="9" spans="1:7" ht="15.95" customHeight="1">
      <c r="A9" s="29"/>
      <c r="B9" s="30"/>
      <c r="C9" s="209"/>
      <c r="D9" s="30"/>
      <c r="E9" s="30"/>
      <c r="F9" s="220"/>
      <c r="G9" s="31">
        <f t="shared" si="0"/>
        <v>0</v>
      </c>
    </row>
    <row r="10" spans="1:7" ht="15.95" customHeight="1">
      <c r="A10" s="29"/>
      <c r="B10" s="30"/>
      <c r="C10" s="209"/>
      <c r="D10" s="30"/>
      <c r="E10" s="30"/>
      <c r="F10" s="220"/>
      <c r="G10" s="31">
        <f t="shared" si="0"/>
        <v>0</v>
      </c>
    </row>
    <row r="11" spans="1:7" ht="15.95" customHeight="1">
      <c r="A11" s="29"/>
      <c r="B11" s="30"/>
      <c r="C11" s="209"/>
      <c r="D11" s="30"/>
      <c r="E11" s="30"/>
      <c r="F11" s="220"/>
      <c r="G11" s="31">
        <f t="shared" si="0"/>
        <v>0</v>
      </c>
    </row>
    <row r="12" spans="1:7" ht="15.95" customHeight="1">
      <c r="A12" s="29"/>
      <c r="B12" s="30"/>
      <c r="C12" s="209"/>
      <c r="D12" s="30"/>
      <c r="E12" s="30"/>
      <c r="F12" s="220"/>
      <c r="G12" s="31">
        <f t="shared" si="0"/>
        <v>0</v>
      </c>
    </row>
    <row r="13" spans="1:7" ht="15.95" customHeight="1">
      <c r="A13" s="29"/>
      <c r="B13" s="30"/>
      <c r="C13" s="209"/>
      <c r="D13" s="30"/>
      <c r="E13" s="30"/>
      <c r="F13" s="220"/>
      <c r="G13" s="31">
        <f t="shared" si="0"/>
        <v>0</v>
      </c>
    </row>
    <row r="14" spans="1:7" ht="15.95" customHeight="1">
      <c r="A14" s="29"/>
      <c r="B14" s="30"/>
      <c r="C14" s="209"/>
      <c r="D14" s="30"/>
      <c r="E14" s="30"/>
      <c r="F14" s="220"/>
      <c r="G14" s="31">
        <f t="shared" si="0"/>
        <v>0</v>
      </c>
    </row>
    <row r="15" spans="1:7" ht="15.95" customHeight="1">
      <c r="A15" s="29"/>
      <c r="B15" s="30"/>
      <c r="C15" s="209"/>
      <c r="D15" s="30"/>
      <c r="E15" s="30"/>
      <c r="F15" s="220"/>
      <c r="G15" s="31">
        <f t="shared" si="0"/>
        <v>0</v>
      </c>
    </row>
    <row r="16" spans="1:7" ht="15.95" customHeight="1" thickBot="1">
      <c r="A16" s="32"/>
      <c r="B16" s="33"/>
      <c r="C16" s="210"/>
      <c r="D16" s="33"/>
      <c r="E16" s="33"/>
      <c r="F16" s="221"/>
      <c r="G16" s="34">
        <f t="shared" si="0"/>
        <v>0</v>
      </c>
    </row>
    <row r="17" spans="1:7" s="263" customFormat="1" ht="18" customHeight="1" thickBot="1">
      <c r="A17" s="262" t="s">
        <v>59</v>
      </c>
      <c r="B17" s="258">
        <f>SUM(B5:B16)</f>
        <v>9900</v>
      </c>
      <c r="C17" s="259"/>
      <c r="D17" s="258">
        <f>SUM(D5:D16)</f>
        <v>0</v>
      </c>
      <c r="E17" s="258">
        <f>SUM(E5:E16)</f>
        <v>9900</v>
      </c>
      <c r="F17" s="258">
        <f>SUM(F5:F16)</f>
        <v>9900</v>
      </c>
      <c r="G17" s="260">
        <f>SUM(G5:G16)</f>
        <v>0</v>
      </c>
    </row>
  </sheetData>
  <mergeCells count="1">
    <mergeCell ref="A1:G1"/>
  </mergeCells>
  <phoneticPr fontId="0" type="noConversion"/>
  <printOptions horizontalCentered="1"/>
  <pageMargins left="0.78740157480314965" right="0.78740157480314965" top="1.2369791666666667" bottom="0.98425196850393704" header="0.78740157480314965" footer="0.78740157480314965"/>
  <pageSetup paperSize="9" scale="95" orientation="landscape" horizontalDpi="300" verticalDpi="300" r:id="rId1"/>
  <headerFooter alignWithMargins="0">
    <oddHeader xml:space="preserve">&amp;R&amp;"Times New Roman CE,Félkövér dőlt"&amp;12 &amp;11 7. melléklet a 8/2015. (V.08.) önkormányzati rendelethez&amp;"Times New Roman CE,Normál"&amp;10
   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rgb="FF92D050"/>
  </sheetPr>
  <dimension ref="A1:H46"/>
  <sheetViews>
    <sheetView view="pageLayout" zoomScaleNormal="100" workbookViewId="0">
      <selection activeCell="F3" sqref="F3"/>
    </sheetView>
  </sheetViews>
  <sheetFormatPr defaultRowHeight="12.75"/>
  <cols>
    <col min="1" max="1" width="38.6640625" style="19" customWidth="1"/>
    <col min="2" max="5" width="13.83203125" style="19" customWidth="1"/>
    <col min="6" max="16384" width="9.33203125" style="19"/>
  </cols>
  <sheetData>
    <row r="1" spans="1:5" ht="42" customHeight="1">
      <c r="A1" s="627" t="s">
        <v>465</v>
      </c>
      <c r="B1" s="627"/>
      <c r="C1" s="627"/>
      <c r="D1" s="627"/>
      <c r="E1" s="627"/>
    </row>
    <row r="2" spans="1:5" ht="14.25" thickBot="1">
      <c r="A2" s="98"/>
      <c r="B2" s="98"/>
      <c r="C2" s="98"/>
      <c r="D2" s="626" t="s">
        <v>96</v>
      </c>
      <c r="E2" s="626"/>
    </row>
    <row r="3" spans="1:5" s="65" customFormat="1" ht="15" customHeight="1" thickBot="1">
      <c r="A3" s="264" t="s">
        <v>95</v>
      </c>
      <c r="B3" s="265" t="s">
        <v>153</v>
      </c>
      <c r="C3" s="265" t="s">
        <v>206</v>
      </c>
      <c r="D3" s="265" t="s">
        <v>414</v>
      </c>
      <c r="E3" s="266" t="s">
        <v>42</v>
      </c>
    </row>
    <row r="4" spans="1:5" s="65" customFormat="1" ht="15">
      <c r="A4" s="267" t="s">
        <v>97</v>
      </c>
      <c r="B4" s="268">
        <v>19362</v>
      </c>
      <c r="C4" s="268"/>
      <c r="D4" s="268"/>
      <c r="E4" s="269">
        <f t="shared" ref="E4:E10" si="0">SUM(B4:D4)</f>
        <v>19362</v>
      </c>
    </row>
    <row r="5" spans="1:5" s="65" customFormat="1" ht="15">
      <c r="A5" s="270" t="s">
        <v>109</v>
      </c>
      <c r="B5" s="271">
        <v>2043</v>
      </c>
      <c r="C5" s="271"/>
      <c r="D5" s="271"/>
      <c r="E5" s="272">
        <f t="shared" si="0"/>
        <v>2043</v>
      </c>
    </row>
    <row r="6" spans="1:5" s="65" customFormat="1" ht="15">
      <c r="A6" s="273" t="s">
        <v>98</v>
      </c>
      <c r="B6" s="274">
        <v>56472</v>
      </c>
      <c r="C6" s="274"/>
      <c r="D6" s="274"/>
      <c r="E6" s="275">
        <f t="shared" si="0"/>
        <v>56472</v>
      </c>
    </row>
    <row r="7" spans="1:5" s="65" customFormat="1" ht="15">
      <c r="A7" s="273" t="s">
        <v>110</v>
      </c>
      <c r="B7" s="274"/>
      <c r="C7" s="274"/>
      <c r="D7" s="274"/>
      <c r="E7" s="275">
        <f t="shared" si="0"/>
        <v>0</v>
      </c>
    </row>
    <row r="8" spans="1:5" s="65" customFormat="1" ht="15">
      <c r="A8" s="273" t="s">
        <v>99</v>
      </c>
      <c r="B8" s="274">
        <v>16709</v>
      </c>
      <c r="C8" s="274"/>
      <c r="D8" s="274"/>
      <c r="E8" s="275">
        <f t="shared" si="0"/>
        <v>16709</v>
      </c>
    </row>
    <row r="9" spans="1:5" s="65" customFormat="1" ht="15">
      <c r="A9" s="273" t="s">
        <v>100</v>
      </c>
      <c r="B9" s="274"/>
      <c r="C9" s="274"/>
      <c r="D9" s="274"/>
      <c r="E9" s="275">
        <f t="shared" si="0"/>
        <v>0</v>
      </c>
    </row>
    <row r="10" spans="1:5" s="65" customFormat="1" ht="15.75" thickBot="1">
      <c r="A10" s="276"/>
      <c r="B10" s="277"/>
      <c r="C10" s="277"/>
      <c r="D10" s="277"/>
      <c r="E10" s="275">
        <f t="shared" si="0"/>
        <v>0</v>
      </c>
    </row>
    <row r="11" spans="1:5" s="65" customFormat="1" ht="15.75" thickBot="1">
      <c r="A11" s="278" t="s">
        <v>102</v>
      </c>
      <c r="B11" s="279">
        <f>B4+SUM(B6:B10)</f>
        <v>92543</v>
      </c>
      <c r="C11" s="279">
        <f>C4+SUM(C6:C10)</f>
        <v>0</v>
      </c>
      <c r="D11" s="279">
        <f>D4+SUM(D6:D10)</f>
        <v>0</v>
      </c>
      <c r="E11" s="280">
        <f>E4+SUM(E6:E10)</f>
        <v>92543</v>
      </c>
    </row>
    <row r="12" spans="1:5" s="65" customFormat="1" ht="15.75" thickBot="1">
      <c r="A12" s="281"/>
      <c r="B12" s="281"/>
      <c r="C12" s="281"/>
      <c r="D12" s="281"/>
      <c r="E12" s="281"/>
    </row>
    <row r="13" spans="1:5" s="65" customFormat="1" ht="15" customHeight="1" thickBot="1">
      <c r="A13" s="264" t="s">
        <v>101</v>
      </c>
      <c r="B13" s="265" t="s">
        <v>153</v>
      </c>
      <c r="C13" s="265" t="s">
        <v>206</v>
      </c>
      <c r="D13" s="265" t="s">
        <v>414</v>
      </c>
      <c r="E13" s="266" t="s">
        <v>42</v>
      </c>
    </row>
    <row r="14" spans="1:5" s="65" customFormat="1" ht="15">
      <c r="A14" s="267" t="s">
        <v>105</v>
      </c>
      <c r="B14" s="268"/>
      <c r="C14" s="268"/>
      <c r="D14" s="268"/>
      <c r="E14" s="269">
        <f>SUM(B14:D14)</f>
        <v>0</v>
      </c>
    </row>
    <row r="15" spans="1:5" s="65" customFormat="1" ht="15">
      <c r="A15" s="282" t="s">
        <v>106</v>
      </c>
      <c r="B15" s="274">
        <v>74411</v>
      </c>
      <c r="C15" s="274"/>
      <c r="D15" s="274"/>
      <c r="E15" s="275">
        <f>SUM(B15:D15)</f>
        <v>74411</v>
      </c>
    </row>
    <row r="16" spans="1:5" s="65" customFormat="1" ht="15">
      <c r="A16" s="273" t="s">
        <v>107</v>
      </c>
      <c r="B16" s="274"/>
      <c r="C16" s="274"/>
      <c r="D16" s="274"/>
      <c r="E16" s="275">
        <f>SUM(B16:D16)</f>
        <v>0</v>
      </c>
    </row>
    <row r="17" spans="1:5" s="65" customFormat="1" ht="15">
      <c r="A17" s="273" t="s">
        <v>108</v>
      </c>
      <c r="B17" s="274"/>
      <c r="C17" s="274"/>
      <c r="D17" s="274"/>
      <c r="E17" s="275">
        <f>SUM(B17:D17)</f>
        <v>0</v>
      </c>
    </row>
    <row r="18" spans="1:5" s="65" customFormat="1" ht="15.75" thickBot="1">
      <c r="A18" s="283" t="s">
        <v>495</v>
      </c>
      <c r="B18" s="274">
        <v>18132</v>
      </c>
      <c r="C18" s="274"/>
      <c r="D18" s="274"/>
      <c r="E18" s="275">
        <f>SUM(B18:D18)</f>
        <v>18132</v>
      </c>
    </row>
    <row r="19" spans="1:5" s="65" customFormat="1" ht="15.75" thickBot="1">
      <c r="A19" s="278" t="s">
        <v>43</v>
      </c>
      <c r="B19" s="279">
        <f>SUM(B14:B18)</f>
        <v>92543</v>
      </c>
      <c r="C19" s="279">
        <f>SUM(C14:C18)</f>
        <v>0</v>
      </c>
      <c r="D19" s="279">
        <f>SUM(D14:D18)</f>
        <v>0</v>
      </c>
      <c r="E19" s="280">
        <f>SUM(E14:E18)</f>
        <v>92543</v>
      </c>
    </row>
    <row r="20" spans="1:5">
      <c r="A20" s="98"/>
      <c r="B20" s="98"/>
      <c r="C20" s="98"/>
      <c r="D20" s="98"/>
      <c r="E20" s="98"/>
    </row>
    <row r="21" spans="1:5" ht="42" customHeight="1">
      <c r="A21" s="627" t="s">
        <v>466</v>
      </c>
      <c r="B21" s="627"/>
      <c r="C21" s="627"/>
      <c r="D21" s="627"/>
      <c r="E21" s="627"/>
    </row>
    <row r="22" spans="1:5" ht="14.25" thickBot="1">
      <c r="A22" s="98"/>
      <c r="B22" s="98"/>
      <c r="C22" s="98"/>
      <c r="D22" s="626" t="s">
        <v>96</v>
      </c>
      <c r="E22" s="626"/>
    </row>
    <row r="23" spans="1:5" s="65" customFormat="1" ht="15.75" thickBot="1">
      <c r="A23" s="264" t="s">
        <v>95</v>
      </c>
      <c r="B23" s="265" t="s">
        <v>153</v>
      </c>
      <c r="C23" s="265" t="s">
        <v>206</v>
      </c>
      <c r="D23" s="265" t="s">
        <v>414</v>
      </c>
      <c r="E23" s="266" t="s">
        <v>42</v>
      </c>
    </row>
    <row r="24" spans="1:5" s="65" customFormat="1" ht="15">
      <c r="A24" s="267" t="s">
        <v>97</v>
      </c>
      <c r="B24" s="268"/>
      <c r="C24" s="268"/>
      <c r="D24" s="268"/>
      <c r="E24" s="269">
        <f t="shared" ref="E24:E30" si="1">SUM(B24:D24)</f>
        <v>0</v>
      </c>
    </row>
    <row r="25" spans="1:5" s="65" customFormat="1" ht="15">
      <c r="A25" s="270" t="s">
        <v>109</v>
      </c>
      <c r="B25" s="271"/>
      <c r="C25" s="271"/>
      <c r="D25" s="271"/>
      <c r="E25" s="272">
        <f t="shared" si="1"/>
        <v>0</v>
      </c>
    </row>
    <row r="26" spans="1:5" s="65" customFormat="1" ht="15">
      <c r="A26" s="273" t="s">
        <v>98</v>
      </c>
      <c r="B26" s="274">
        <v>54790</v>
      </c>
      <c r="C26" s="274"/>
      <c r="D26" s="274"/>
      <c r="E26" s="275">
        <f t="shared" si="1"/>
        <v>54790</v>
      </c>
    </row>
    <row r="27" spans="1:5" s="65" customFormat="1" ht="15">
      <c r="A27" s="273" t="s">
        <v>110</v>
      </c>
      <c r="B27" s="274"/>
      <c r="C27" s="274"/>
      <c r="D27" s="274"/>
      <c r="E27" s="275">
        <f t="shared" si="1"/>
        <v>0</v>
      </c>
    </row>
    <row r="28" spans="1:5" s="65" customFormat="1" ht="15">
      <c r="A28" s="273" t="s">
        <v>99</v>
      </c>
      <c r="B28" s="274"/>
      <c r="C28" s="274"/>
      <c r="D28" s="274"/>
      <c r="E28" s="275">
        <f t="shared" si="1"/>
        <v>0</v>
      </c>
    </row>
    <row r="29" spans="1:5" s="65" customFormat="1" ht="15">
      <c r="A29" s="273" t="s">
        <v>100</v>
      </c>
      <c r="B29" s="274"/>
      <c r="C29" s="274"/>
      <c r="D29" s="274"/>
      <c r="E29" s="275">
        <f t="shared" si="1"/>
        <v>0</v>
      </c>
    </row>
    <row r="30" spans="1:5" s="65" customFormat="1" ht="15.75" thickBot="1">
      <c r="A30" s="276"/>
      <c r="B30" s="277"/>
      <c r="C30" s="277"/>
      <c r="D30" s="277"/>
      <c r="E30" s="275">
        <f t="shared" si="1"/>
        <v>0</v>
      </c>
    </row>
    <row r="31" spans="1:5" s="65" customFormat="1" ht="15.75" thickBot="1">
      <c r="A31" s="278" t="s">
        <v>102</v>
      </c>
      <c r="B31" s="279">
        <f>B24+SUM(B26:B30)</f>
        <v>54790</v>
      </c>
      <c r="C31" s="279">
        <f>C24+SUM(C26:C30)</f>
        <v>0</v>
      </c>
      <c r="D31" s="279">
        <f>D24+SUM(D26:D30)</f>
        <v>0</v>
      </c>
      <c r="E31" s="280">
        <f>E24+SUM(E26:E30)</f>
        <v>54790</v>
      </c>
    </row>
    <row r="32" spans="1:5" s="65" customFormat="1" ht="15.75" thickBot="1">
      <c r="A32" s="281"/>
      <c r="B32" s="281"/>
      <c r="C32" s="281"/>
      <c r="D32" s="281"/>
      <c r="E32" s="281"/>
    </row>
    <row r="33" spans="1:8" s="65" customFormat="1" ht="15.75" thickBot="1">
      <c r="A33" s="264" t="s">
        <v>101</v>
      </c>
      <c r="B33" s="265" t="s">
        <v>153</v>
      </c>
      <c r="C33" s="265" t="s">
        <v>206</v>
      </c>
      <c r="D33" s="265" t="s">
        <v>414</v>
      </c>
      <c r="E33" s="266" t="s">
        <v>42</v>
      </c>
    </row>
    <row r="34" spans="1:8" s="65" customFormat="1" ht="15">
      <c r="A34" s="267" t="s">
        <v>105</v>
      </c>
      <c r="B34" s="268"/>
      <c r="C34" s="268"/>
      <c r="D34" s="268"/>
      <c r="E34" s="269">
        <f>SUM(B34:D34)</f>
        <v>0</v>
      </c>
    </row>
    <row r="35" spans="1:8" s="65" customFormat="1" ht="15">
      <c r="A35" s="282" t="s">
        <v>106</v>
      </c>
      <c r="B35" s="274">
        <v>54096</v>
      </c>
      <c r="C35" s="274"/>
      <c r="D35" s="274"/>
      <c r="E35" s="275">
        <f>SUM(B35:D35)</f>
        <v>54096</v>
      </c>
    </row>
    <row r="36" spans="1:8" s="65" customFormat="1" ht="15">
      <c r="A36" s="273" t="s">
        <v>107</v>
      </c>
      <c r="B36" s="274"/>
      <c r="C36" s="274"/>
      <c r="D36" s="274"/>
      <c r="E36" s="275">
        <f>SUM(B36:D36)</f>
        <v>0</v>
      </c>
    </row>
    <row r="37" spans="1:8" s="65" customFormat="1" ht="15">
      <c r="A37" s="273" t="s">
        <v>108</v>
      </c>
      <c r="B37" s="274"/>
      <c r="C37" s="274"/>
      <c r="D37" s="274"/>
      <c r="E37" s="275">
        <f>SUM(B37:D37)</f>
        <v>0</v>
      </c>
    </row>
    <row r="38" spans="1:8" s="65" customFormat="1" ht="15.75" thickBot="1">
      <c r="A38" s="283"/>
      <c r="B38" s="274"/>
      <c r="C38" s="274"/>
      <c r="D38" s="274"/>
      <c r="E38" s="275">
        <f>SUM(B38:D38)</f>
        <v>0</v>
      </c>
    </row>
    <row r="39" spans="1:8" s="65" customFormat="1" ht="15.75" thickBot="1">
      <c r="A39" s="278" t="s">
        <v>43</v>
      </c>
      <c r="B39" s="279">
        <f>SUM(B34:B38)</f>
        <v>54096</v>
      </c>
      <c r="C39" s="279">
        <f>SUM(C34:C38)</f>
        <v>0</v>
      </c>
      <c r="D39" s="279">
        <f>SUM(D34:D38)</f>
        <v>0</v>
      </c>
      <c r="E39" s="280">
        <f>SUM(E34:E38)</f>
        <v>54096</v>
      </c>
    </row>
    <row r="40" spans="1:8">
      <c r="A40" s="98"/>
      <c r="B40" s="98"/>
      <c r="C40" s="98"/>
      <c r="D40" s="98"/>
      <c r="E40" s="98"/>
    </row>
    <row r="41" spans="1:8" ht="15.75">
      <c r="A41" s="635" t="s">
        <v>415</v>
      </c>
      <c r="B41" s="635"/>
      <c r="C41" s="635"/>
      <c r="D41" s="635"/>
      <c r="E41" s="635"/>
    </row>
    <row r="42" spans="1:8" ht="13.5" thickBot="1">
      <c r="A42" s="98"/>
      <c r="B42" s="98"/>
      <c r="C42" s="98"/>
      <c r="D42" s="98"/>
      <c r="E42" s="98"/>
    </row>
    <row r="43" spans="1:8" ht="13.5" thickBot="1">
      <c r="A43" s="640" t="s">
        <v>103</v>
      </c>
      <c r="B43" s="641"/>
      <c r="C43" s="642"/>
      <c r="D43" s="638" t="s">
        <v>111</v>
      </c>
      <c r="E43" s="639"/>
      <c r="H43" s="20"/>
    </row>
    <row r="44" spans="1:8">
      <c r="A44" s="643"/>
      <c r="B44" s="644"/>
      <c r="C44" s="645"/>
      <c r="D44" s="631"/>
      <c r="E44" s="632"/>
    </row>
    <row r="45" spans="1:8" ht="13.5" thickBot="1">
      <c r="A45" s="646"/>
      <c r="B45" s="647"/>
      <c r="C45" s="648"/>
      <c r="D45" s="633"/>
      <c r="E45" s="634"/>
    </row>
    <row r="46" spans="1:8" ht="13.5" thickBot="1">
      <c r="A46" s="628" t="s">
        <v>43</v>
      </c>
      <c r="B46" s="629"/>
      <c r="C46" s="630"/>
      <c r="D46" s="636">
        <f>SUM(D44:E45)</f>
        <v>0</v>
      </c>
      <c r="E46" s="637"/>
    </row>
  </sheetData>
  <mergeCells count="13">
    <mergeCell ref="D2:E2"/>
    <mergeCell ref="D22:E22"/>
    <mergeCell ref="A1:E1"/>
    <mergeCell ref="A21:E21"/>
    <mergeCell ref="A46:C46"/>
    <mergeCell ref="D44:E44"/>
    <mergeCell ref="D45:E45"/>
    <mergeCell ref="A41:E41"/>
    <mergeCell ref="D46:E46"/>
    <mergeCell ref="D43:E43"/>
    <mergeCell ref="A43:C43"/>
    <mergeCell ref="A44:C44"/>
    <mergeCell ref="A45:C45"/>
  </mergeCells>
  <phoneticPr fontId="29" type="noConversion"/>
  <conditionalFormatting sqref="B39:D39 D46:E46 E24:E31 B31:D31 E34:E39 B19:E19 E4:E11 B11:D11 E14:E18">
    <cfRule type="cellIs" dxfId="0" priority="1" stopIfTrue="1" operator="equal">
      <formula>0</formula>
    </cfRule>
  </conditionalFormatting>
  <printOptions horizontalCentered="1"/>
  <pageMargins left="0.78740157480314965" right="0.78740157480314965" top="1.3779527559055118" bottom="0.98425196850393704" header="0.78740157480314965" footer="0.78740157480314965"/>
  <pageSetup paperSize="9" scale="91" orientation="portrait" r:id="rId1"/>
  <headerFooter alignWithMargins="0">
    <oddHeader>&amp;C&amp;"Times New Roman CE,Félkövér"&amp;12
Európai uniós támogatással megvalósuló projektek 
bevételei, kiadásai, hozzájárulások&amp;R&amp;"Times New Roman CE,Félkövér dőlt"&amp;11 8. melléklet a 8/2015. (V.08.) önkormányzati rendelethez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>
  <sheetPr codeName="Munka4">
    <tabColor rgb="FF92D050"/>
  </sheetPr>
  <dimension ref="A1:L149"/>
  <sheetViews>
    <sheetView view="pageLayout" zoomScaleNormal="100" zoomScaleSheetLayoutView="85" workbookViewId="0">
      <selection activeCell="D1" sqref="D1"/>
    </sheetView>
  </sheetViews>
  <sheetFormatPr defaultRowHeight="12.75"/>
  <cols>
    <col min="1" max="1" width="15.5" style="161" customWidth="1"/>
    <col min="2" max="2" width="72" style="162" customWidth="1"/>
    <col min="3" max="4" width="16.33203125" style="163" customWidth="1"/>
    <col min="5" max="16384" width="9.33203125" style="2"/>
  </cols>
  <sheetData>
    <row r="1" spans="1:5" s="1" customFormat="1" ht="16.5" customHeight="1" thickBot="1">
      <c r="A1" s="99"/>
      <c r="B1" s="101"/>
      <c r="C1" s="117"/>
      <c r="D1" s="117" t="s">
        <v>507</v>
      </c>
    </row>
    <row r="2" spans="1:5" s="38" customFormat="1" ht="21" customHeight="1">
      <c r="A2" s="165" t="s">
        <v>57</v>
      </c>
      <c r="B2" s="347" t="s">
        <v>181</v>
      </c>
      <c r="C2" s="150"/>
      <c r="D2" s="150" t="s">
        <v>44</v>
      </c>
    </row>
    <row r="3" spans="1:5" s="333" customFormat="1" ht="24.75" thickBot="1">
      <c r="A3" s="194" t="s">
        <v>158</v>
      </c>
      <c r="B3" s="348" t="s">
        <v>423</v>
      </c>
      <c r="C3" s="331"/>
      <c r="D3" s="332"/>
    </row>
    <row r="4" spans="1:5" s="39" customFormat="1" ht="15.95" customHeight="1" thickBot="1">
      <c r="A4" s="102"/>
      <c r="B4" s="349"/>
      <c r="C4" s="103"/>
      <c r="D4" s="103" t="s">
        <v>45</v>
      </c>
    </row>
    <row r="5" spans="1:5" ht="15" thickBot="1">
      <c r="A5" s="166" t="s">
        <v>160</v>
      </c>
      <c r="B5" s="350" t="s">
        <v>46</v>
      </c>
      <c r="C5" s="104" t="s">
        <v>470</v>
      </c>
      <c r="D5" s="104" t="s">
        <v>471</v>
      </c>
    </row>
    <row r="6" spans="1:5" s="35" customFormat="1" ht="12.95" customHeight="1" thickBot="1">
      <c r="A6" s="92">
        <v>1</v>
      </c>
      <c r="B6" s="93">
        <v>2</v>
      </c>
      <c r="C6" s="94">
        <v>3</v>
      </c>
      <c r="D6" s="94">
        <v>4</v>
      </c>
    </row>
    <row r="7" spans="1:5" s="35" customFormat="1" ht="15.95" customHeight="1" thickBot="1">
      <c r="A7" s="105"/>
      <c r="B7" s="106" t="s">
        <v>48</v>
      </c>
      <c r="C7" s="151"/>
      <c r="D7" s="151"/>
    </row>
    <row r="8" spans="1:5" s="35" customFormat="1" ht="12.95" customHeight="1" thickBot="1">
      <c r="A8" s="14">
        <v>1</v>
      </c>
      <c r="B8" s="305" t="s">
        <v>215</v>
      </c>
      <c r="C8" s="284">
        <f>+C9+C10+C11+C12+C13+C14</f>
        <v>212869</v>
      </c>
      <c r="D8" s="284">
        <f>+D9+D10+D11+D12+D13+D14</f>
        <v>251181</v>
      </c>
    </row>
    <row r="9" spans="1:5" s="40" customFormat="1" ht="12.95" customHeight="1">
      <c r="A9" s="181" t="s">
        <v>76</v>
      </c>
      <c r="B9" s="306" t="s">
        <v>216</v>
      </c>
      <c r="C9" s="285">
        <v>52011</v>
      </c>
      <c r="D9" s="285">
        <v>76974</v>
      </c>
    </row>
    <row r="10" spans="1:5" s="41" customFormat="1" ht="12.95" customHeight="1">
      <c r="A10" s="182" t="s">
        <v>77</v>
      </c>
      <c r="B10" s="307" t="s">
        <v>217</v>
      </c>
      <c r="C10" s="286">
        <v>46081</v>
      </c>
      <c r="D10" s="286">
        <v>46081</v>
      </c>
    </row>
    <row r="11" spans="1:5" s="41" customFormat="1" ht="12.95" customHeight="1">
      <c r="A11" s="182" t="s">
        <v>78</v>
      </c>
      <c r="B11" s="307" t="s">
        <v>218</v>
      </c>
      <c r="C11" s="286">
        <v>83134</v>
      </c>
      <c r="D11" s="286">
        <v>105542</v>
      </c>
    </row>
    <row r="12" spans="1:5" s="41" customFormat="1" ht="12.95" customHeight="1">
      <c r="A12" s="182" t="s">
        <v>79</v>
      </c>
      <c r="B12" s="307" t="s">
        <v>219</v>
      </c>
      <c r="C12" s="286">
        <v>2643</v>
      </c>
      <c r="D12" s="286">
        <v>2643</v>
      </c>
    </row>
    <row r="13" spans="1:5" s="41" customFormat="1" ht="12.95" customHeight="1">
      <c r="A13" s="182" t="s">
        <v>112</v>
      </c>
      <c r="B13" s="307" t="s">
        <v>220</v>
      </c>
      <c r="C13" s="287"/>
      <c r="D13" s="287">
        <v>1656</v>
      </c>
    </row>
    <row r="14" spans="1:5" s="40" customFormat="1" ht="12.95" customHeight="1" thickBot="1">
      <c r="A14" s="183" t="s">
        <v>80</v>
      </c>
      <c r="B14" s="308" t="s">
        <v>221</v>
      </c>
      <c r="C14" s="287">
        <v>29000</v>
      </c>
      <c r="D14" s="287">
        <v>18285</v>
      </c>
      <c r="E14" s="213"/>
    </row>
    <row r="15" spans="1:5" s="40" customFormat="1" ht="12.95" customHeight="1" thickBot="1">
      <c r="A15" s="14" t="s">
        <v>11</v>
      </c>
      <c r="B15" s="309" t="s">
        <v>222</v>
      </c>
      <c r="C15" s="284">
        <f>+C16+C17+C18+C19+C20</f>
        <v>113660</v>
      </c>
      <c r="D15" s="284">
        <f>+D16+D17+D18+D19+D20</f>
        <v>170283</v>
      </c>
    </row>
    <row r="16" spans="1:5" s="40" customFormat="1" ht="12.95" customHeight="1">
      <c r="A16" s="181" t="s">
        <v>82</v>
      </c>
      <c r="B16" s="306" t="s">
        <v>223</v>
      </c>
      <c r="C16" s="285"/>
      <c r="D16" s="285"/>
    </row>
    <row r="17" spans="1:7" s="40" customFormat="1" ht="12.95" customHeight="1">
      <c r="A17" s="182" t="s">
        <v>83</v>
      </c>
      <c r="B17" s="307" t="s">
        <v>224</v>
      </c>
      <c r="C17" s="286"/>
      <c r="D17" s="286"/>
    </row>
    <row r="18" spans="1:7" s="40" customFormat="1" ht="12.95" customHeight="1">
      <c r="A18" s="182" t="s">
        <v>84</v>
      </c>
      <c r="B18" s="307" t="s">
        <v>446</v>
      </c>
      <c r="C18" s="286"/>
      <c r="D18" s="286">
        <v>87</v>
      </c>
    </row>
    <row r="19" spans="1:7" s="40" customFormat="1" ht="12.95" customHeight="1">
      <c r="A19" s="182" t="s">
        <v>85</v>
      </c>
      <c r="B19" s="307" t="s">
        <v>447</v>
      </c>
      <c r="C19" s="286"/>
      <c r="D19" s="286"/>
    </row>
    <row r="20" spans="1:7" s="40" customFormat="1" ht="12.95" customHeight="1">
      <c r="A20" s="182" t="s">
        <v>86</v>
      </c>
      <c r="B20" s="307" t="s">
        <v>225</v>
      </c>
      <c r="C20" s="286">
        <v>113660</v>
      </c>
      <c r="D20" s="286">
        <v>170196</v>
      </c>
      <c r="E20" s="213"/>
      <c r="F20" s="211"/>
      <c r="G20" s="211"/>
    </row>
    <row r="21" spans="1:7" s="41" customFormat="1" ht="12.95" customHeight="1" thickBot="1">
      <c r="A21" s="183" t="s">
        <v>92</v>
      </c>
      <c r="B21" s="308" t="s">
        <v>226</v>
      </c>
      <c r="C21" s="288"/>
      <c r="D21" s="288"/>
      <c r="E21" s="212"/>
    </row>
    <row r="22" spans="1:7" s="41" customFormat="1" ht="12.95" customHeight="1" thickBot="1">
      <c r="A22" s="14" t="s">
        <v>12</v>
      </c>
      <c r="B22" s="305" t="s">
        <v>227</v>
      </c>
      <c r="C22" s="284">
        <f>+C23+C24+C25+C26+C27</f>
        <v>114564</v>
      </c>
      <c r="D22" s="284">
        <f>+D23+D24+D25+D26+D27</f>
        <v>120286</v>
      </c>
      <c r="E22" s="212"/>
    </row>
    <row r="23" spans="1:7" s="41" customFormat="1" ht="12.95" customHeight="1">
      <c r="A23" s="181" t="s">
        <v>65</v>
      </c>
      <c r="B23" s="306" t="s">
        <v>228</v>
      </c>
      <c r="C23" s="285">
        <v>2464</v>
      </c>
      <c r="D23" s="285">
        <v>9390</v>
      </c>
    </row>
    <row r="24" spans="1:7" s="40" customFormat="1" ht="12.95" customHeight="1">
      <c r="A24" s="182" t="s">
        <v>66</v>
      </c>
      <c r="B24" s="307" t="s">
        <v>229</v>
      </c>
      <c r="C24" s="286"/>
      <c r="D24" s="286"/>
    </row>
    <row r="25" spans="1:7" s="41" customFormat="1" ht="12.95" customHeight="1">
      <c r="A25" s="182" t="s">
        <v>67</v>
      </c>
      <c r="B25" s="307" t="s">
        <v>448</v>
      </c>
      <c r="C25" s="286"/>
      <c r="D25" s="286"/>
    </row>
    <row r="26" spans="1:7" s="41" customFormat="1" ht="12.95" customHeight="1">
      <c r="A26" s="182" t="s">
        <v>68</v>
      </c>
      <c r="B26" s="307" t="s">
        <v>449</v>
      </c>
      <c r="C26" s="286"/>
      <c r="D26" s="286"/>
    </row>
    <row r="27" spans="1:7" s="41" customFormat="1" ht="12.95" customHeight="1">
      <c r="A27" s="182" t="s">
        <v>125</v>
      </c>
      <c r="B27" s="307" t="s">
        <v>230</v>
      </c>
      <c r="C27" s="286">
        <v>112100</v>
      </c>
      <c r="D27" s="286">
        <v>110896</v>
      </c>
      <c r="E27" s="212"/>
    </row>
    <row r="28" spans="1:7" s="41" customFormat="1" ht="12.95" customHeight="1" thickBot="1">
      <c r="A28" s="183" t="s">
        <v>126</v>
      </c>
      <c r="B28" s="308" t="s">
        <v>231</v>
      </c>
      <c r="C28" s="288">
        <v>112097</v>
      </c>
      <c r="D28" s="288">
        <v>110896</v>
      </c>
      <c r="E28" s="212"/>
    </row>
    <row r="29" spans="1:7" s="41" customFormat="1" ht="12.95" customHeight="1" thickBot="1">
      <c r="A29" s="14" t="s">
        <v>127</v>
      </c>
      <c r="B29" s="305" t="s">
        <v>232</v>
      </c>
      <c r="C29" s="289">
        <f>+C30+C33+C34+C35</f>
        <v>20700</v>
      </c>
      <c r="D29" s="289">
        <f>+D30+D33+D34+D35</f>
        <v>21170</v>
      </c>
      <c r="E29" s="212"/>
    </row>
    <row r="30" spans="1:7" s="41" customFormat="1" ht="12.95" customHeight="1">
      <c r="A30" s="181" t="s">
        <v>233</v>
      </c>
      <c r="B30" s="306" t="s">
        <v>239</v>
      </c>
      <c r="C30" s="290">
        <f>+C31+C32</f>
        <v>16700</v>
      </c>
      <c r="D30" s="290">
        <f>+D31+D32</f>
        <v>16200</v>
      </c>
    </row>
    <row r="31" spans="1:7" s="41" customFormat="1" ht="12.95" customHeight="1">
      <c r="A31" s="182" t="s">
        <v>234</v>
      </c>
      <c r="B31" s="307" t="s">
        <v>240</v>
      </c>
      <c r="C31" s="286">
        <v>8200</v>
      </c>
      <c r="D31" s="286">
        <v>8200</v>
      </c>
    </row>
    <row r="32" spans="1:7" s="41" customFormat="1" ht="12.95" customHeight="1">
      <c r="A32" s="182" t="s">
        <v>235</v>
      </c>
      <c r="B32" s="307" t="s">
        <v>241</v>
      </c>
      <c r="C32" s="286">
        <v>8500</v>
      </c>
      <c r="D32" s="286">
        <v>8000</v>
      </c>
    </row>
    <row r="33" spans="1:4" s="41" customFormat="1" ht="12.95" customHeight="1">
      <c r="A33" s="182" t="s">
        <v>236</v>
      </c>
      <c r="B33" s="307" t="s">
        <v>242</v>
      </c>
      <c r="C33" s="286">
        <v>2950</v>
      </c>
      <c r="D33" s="286">
        <v>3500</v>
      </c>
    </row>
    <row r="34" spans="1:4" s="41" customFormat="1" ht="12.95" customHeight="1">
      <c r="A34" s="182" t="s">
        <v>237</v>
      </c>
      <c r="B34" s="307" t="s">
        <v>243</v>
      </c>
      <c r="C34" s="286">
        <v>500</v>
      </c>
      <c r="D34" s="286">
        <v>500</v>
      </c>
    </row>
    <row r="35" spans="1:4" s="41" customFormat="1" ht="12.95" customHeight="1" thickBot="1">
      <c r="A35" s="183" t="s">
        <v>238</v>
      </c>
      <c r="B35" s="308" t="s">
        <v>244</v>
      </c>
      <c r="C35" s="288">
        <v>550</v>
      </c>
      <c r="D35" s="288">
        <v>970</v>
      </c>
    </row>
    <row r="36" spans="1:4" s="41" customFormat="1" ht="12.95" customHeight="1" thickBot="1">
      <c r="A36" s="14" t="s">
        <v>14</v>
      </c>
      <c r="B36" s="305" t="s">
        <v>245</v>
      </c>
      <c r="C36" s="284">
        <f>SUM(C37:C46)</f>
        <v>11077</v>
      </c>
      <c r="D36" s="284">
        <f>SUM(D37:D46)</f>
        <v>19463</v>
      </c>
    </row>
    <row r="37" spans="1:4" s="41" customFormat="1" ht="12.95" customHeight="1">
      <c r="A37" s="181" t="s">
        <v>69</v>
      </c>
      <c r="B37" s="306" t="s">
        <v>248</v>
      </c>
      <c r="C37" s="285">
        <v>250</v>
      </c>
      <c r="D37" s="285">
        <v>1290</v>
      </c>
    </row>
    <row r="38" spans="1:4" s="41" customFormat="1" ht="12.95" customHeight="1">
      <c r="A38" s="182" t="s">
        <v>70</v>
      </c>
      <c r="B38" s="307" t="s">
        <v>249</v>
      </c>
      <c r="C38" s="286">
        <v>5835</v>
      </c>
      <c r="D38" s="286">
        <v>12400</v>
      </c>
    </row>
    <row r="39" spans="1:4" s="41" customFormat="1" ht="12.95" customHeight="1">
      <c r="A39" s="182" t="s">
        <v>71</v>
      </c>
      <c r="B39" s="307" t="s">
        <v>250</v>
      </c>
      <c r="C39" s="286">
        <v>3500</v>
      </c>
      <c r="D39" s="286">
        <v>3660</v>
      </c>
    </row>
    <row r="40" spans="1:4" s="41" customFormat="1" ht="12.95" customHeight="1">
      <c r="A40" s="182" t="s">
        <v>129</v>
      </c>
      <c r="B40" s="307" t="s">
        <v>251</v>
      </c>
      <c r="C40" s="286">
        <v>431</v>
      </c>
      <c r="D40" s="286">
        <v>431</v>
      </c>
    </row>
    <row r="41" spans="1:4" s="41" customFormat="1" ht="12.95" customHeight="1">
      <c r="A41" s="182" t="s">
        <v>130</v>
      </c>
      <c r="B41" s="307" t="s">
        <v>252</v>
      </c>
      <c r="C41" s="286"/>
      <c r="D41" s="286"/>
    </row>
    <row r="42" spans="1:4" s="41" customFormat="1" ht="12.95" customHeight="1">
      <c r="A42" s="182" t="s">
        <v>131</v>
      </c>
      <c r="B42" s="307" t="s">
        <v>253</v>
      </c>
      <c r="C42" s="286">
        <v>1061</v>
      </c>
      <c r="D42" s="286">
        <v>1370</v>
      </c>
    </row>
    <row r="43" spans="1:4" s="41" customFormat="1" ht="12.95" customHeight="1">
      <c r="A43" s="182" t="s">
        <v>132</v>
      </c>
      <c r="B43" s="307" t="s">
        <v>254</v>
      </c>
      <c r="C43" s="286"/>
      <c r="D43" s="286"/>
    </row>
    <row r="44" spans="1:4" s="41" customFormat="1" ht="12.95" customHeight="1">
      <c r="A44" s="182" t="s">
        <v>133</v>
      </c>
      <c r="B44" s="307" t="s">
        <v>255</v>
      </c>
      <c r="C44" s="286"/>
      <c r="D44" s="286">
        <v>100</v>
      </c>
    </row>
    <row r="45" spans="1:4" s="41" customFormat="1" ht="12.95" customHeight="1">
      <c r="A45" s="182" t="s">
        <v>246</v>
      </c>
      <c r="B45" s="307" t="s">
        <v>256</v>
      </c>
      <c r="C45" s="291"/>
      <c r="D45" s="291"/>
    </row>
    <row r="46" spans="1:4" s="41" customFormat="1" ht="12.95" customHeight="1" thickBot="1">
      <c r="A46" s="183" t="s">
        <v>247</v>
      </c>
      <c r="B46" s="308" t="s">
        <v>257</v>
      </c>
      <c r="C46" s="292"/>
      <c r="D46" s="292">
        <v>212</v>
      </c>
    </row>
    <row r="47" spans="1:4" s="41" customFormat="1" ht="12.95" customHeight="1" thickBot="1">
      <c r="A47" s="14" t="s">
        <v>15</v>
      </c>
      <c r="B47" s="305" t="s">
        <v>258</v>
      </c>
      <c r="C47" s="284">
        <f>SUM(C48:C52)</f>
        <v>0</v>
      </c>
      <c r="D47" s="284">
        <f>SUM(D48:D52)</f>
        <v>0</v>
      </c>
    </row>
    <row r="48" spans="1:4" s="41" customFormat="1" ht="12.95" customHeight="1">
      <c r="A48" s="181" t="s">
        <v>72</v>
      </c>
      <c r="B48" s="306" t="s">
        <v>262</v>
      </c>
      <c r="C48" s="293"/>
      <c r="D48" s="293"/>
    </row>
    <row r="49" spans="1:4" s="41" customFormat="1" ht="12.95" customHeight="1">
      <c r="A49" s="182" t="s">
        <v>73</v>
      </c>
      <c r="B49" s="307" t="s">
        <v>263</v>
      </c>
      <c r="C49" s="291"/>
      <c r="D49" s="291"/>
    </row>
    <row r="50" spans="1:4" s="41" customFormat="1" ht="12.95" customHeight="1">
      <c r="A50" s="182" t="s">
        <v>259</v>
      </c>
      <c r="B50" s="307" t="s">
        <v>264</v>
      </c>
      <c r="C50" s="291"/>
      <c r="D50" s="291"/>
    </row>
    <row r="51" spans="1:4" s="41" customFormat="1" ht="12.95" customHeight="1">
      <c r="A51" s="182" t="s">
        <v>260</v>
      </c>
      <c r="B51" s="307" t="s">
        <v>265</v>
      </c>
      <c r="C51" s="291"/>
      <c r="D51" s="291"/>
    </row>
    <row r="52" spans="1:4" s="41" customFormat="1" ht="12.95" customHeight="1" thickBot="1">
      <c r="A52" s="183" t="s">
        <v>261</v>
      </c>
      <c r="B52" s="308" t="s">
        <v>266</v>
      </c>
      <c r="C52" s="292"/>
      <c r="D52" s="292"/>
    </row>
    <row r="53" spans="1:4" s="41" customFormat="1" ht="12.95" customHeight="1" thickBot="1">
      <c r="A53" s="14" t="s">
        <v>134</v>
      </c>
      <c r="B53" s="305" t="s">
        <v>267</v>
      </c>
      <c r="C53" s="284">
        <f>SUM(C54:C56)</f>
        <v>920</v>
      </c>
      <c r="D53" s="284">
        <f>SUM(D54:D56)</f>
        <v>920</v>
      </c>
    </row>
    <row r="54" spans="1:4" s="41" customFormat="1" ht="12.95" customHeight="1">
      <c r="A54" s="181" t="s">
        <v>74</v>
      </c>
      <c r="B54" s="306" t="s">
        <v>268</v>
      </c>
      <c r="C54" s="285"/>
      <c r="D54" s="285"/>
    </row>
    <row r="55" spans="1:4" s="41" customFormat="1" ht="12.95" customHeight="1">
      <c r="A55" s="182" t="s">
        <v>75</v>
      </c>
      <c r="B55" s="307" t="s">
        <v>450</v>
      </c>
      <c r="C55" s="286"/>
      <c r="D55" s="286"/>
    </row>
    <row r="56" spans="1:4" s="41" customFormat="1" ht="12.95" customHeight="1">
      <c r="A56" s="182" t="s">
        <v>271</v>
      </c>
      <c r="B56" s="307" t="s">
        <v>269</v>
      </c>
      <c r="C56" s="286">
        <v>920</v>
      </c>
      <c r="D56" s="286">
        <v>920</v>
      </c>
    </row>
    <row r="57" spans="1:4" s="41" customFormat="1" ht="12.95" customHeight="1" thickBot="1">
      <c r="A57" s="183" t="s">
        <v>272</v>
      </c>
      <c r="B57" s="308" t="s">
        <v>270</v>
      </c>
      <c r="C57" s="288"/>
      <c r="D57" s="288"/>
    </row>
    <row r="58" spans="1:4" s="41" customFormat="1" ht="12.95" customHeight="1" thickBot="1">
      <c r="A58" s="14" t="s">
        <v>17</v>
      </c>
      <c r="B58" s="309" t="s">
        <v>273</v>
      </c>
      <c r="C58" s="284">
        <f>SUM(C59:C61)</f>
        <v>0</v>
      </c>
      <c r="D58" s="284">
        <f>SUM(D59:D61)</f>
        <v>0</v>
      </c>
    </row>
    <row r="59" spans="1:4" s="41" customFormat="1" ht="12.95" customHeight="1">
      <c r="A59" s="181" t="s">
        <v>135</v>
      </c>
      <c r="B59" s="306" t="s">
        <v>275</v>
      </c>
      <c r="C59" s="291"/>
      <c r="D59" s="291"/>
    </row>
    <row r="60" spans="1:4" s="41" customFormat="1" ht="12.95" customHeight="1">
      <c r="A60" s="182" t="s">
        <v>136</v>
      </c>
      <c r="B60" s="307" t="s">
        <v>451</v>
      </c>
      <c r="C60" s="291"/>
      <c r="D60" s="291"/>
    </row>
    <row r="61" spans="1:4" s="41" customFormat="1" ht="12.95" customHeight="1">
      <c r="A61" s="182" t="s">
        <v>187</v>
      </c>
      <c r="B61" s="307" t="s">
        <v>276</v>
      </c>
      <c r="C61" s="291"/>
      <c r="D61" s="291"/>
    </row>
    <row r="62" spans="1:4" s="41" customFormat="1" ht="12.95" customHeight="1" thickBot="1">
      <c r="A62" s="183" t="s">
        <v>274</v>
      </c>
      <c r="B62" s="308" t="s">
        <v>277</v>
      </c>
      <c r="C62" s="291"/>
      <c r="D62" s="291"/>
    </row>
    <row r="63" spans="1:4" s="41" customFormat="1" ht="12.95" customHeight="1" thickBot="1">
      <c r="A63" s="14" t="s">
        <v>18</v>
      </c>
      <c r="B63" s="305" t="s">
        <v>278</v>
      </c>
      <c r="C63" s="289">
        <f>+C8+C15+C22+C29+C36+C47+C53+C58</f>
        <v>473790</v>
      </c>
      <c r="D63" s="289">
        <f>+D8+D15+D22+D29+D36+D47+D53+D58</f>
        <v>583303</v>
      </c>
    </row>
    <row r="64" spans="1:4" s="41" customFormat="1" ht="12.95" customHeight="1" thickBot="1">
      <c r="A64" s="184" t="s">
        <v>417</v>
      </c>
      <c r="B64" s="309" t="s">
        <v>280</v>
      </c>
      <c r="C64" s="284">
        <f>SUM(C65:C67)</f>
        <v>25900</v>
      </c>
      <c r="D64" s="284">
        <f>SUM(D65:D67)</f>
        <v>16709</v>
      </c>
    </row>
    <row r="65" spans="1:4" s="41" customFormat="1" ht="12.95" customHeight="1">
      <c r="A65" s="181" t="s">
        <v>313</v>
      </c>
      <c r="B65" s="306" t="s">
        <v>281</v>
      </c>
      <c r="C65" s="291">
        <v>25900</v>
      </c>
      <c r="D65" s="291">
        <v>16709</v>
      </c>
    </row>
    <row r="66" spans="1:4" s="41" customFormat="1" ht="12.95" customHeight="1">
      <c r="A66" s="182" t="s">
        <v>322</v>
      </c>
      <c r="B66" s="307" t="s">
        <v>282</v>
      </c>
      <c r="C66" s="291"/>
      <c r="D66" s="291"/>
    </row>
    <row r="67" spans="1:4" s="41" customFormat="1" ht="12.95" customHeight="1" thickBot="1">
      <c r="A67" s="183" t="s">
        <v>323</v>
      </c>
      <c r="B67" s="310" t="s">
        <v>283</v>
      </c>
      <c r="C67" s="291"/>
      <c r="D67" s="291"/>
    </row>
    <row r="68" spans="1:4" s="41" customFormat="1" ht="12.95" customHeight="1" thickBot="1">
      <c r="A68" s="184" t="s">
        <v>284</v>
      </c>
      <c r="B68" s="309" t="s">
        <v>285</v>
      </c>
      <c r="C68" s="284">
        <f>SUM(C69:C72)</f>
        <v>0</v>
      </c>
      <c r="D68" s="284">
        <f>SUM(D69:D72)</f>
        <v>0</v>
      </c>
    </row>
    <row r="69" spans="1:4" s="41" customFormat="1" ht="12.95" customHeight="1">
      <c r="A69" s="181" t="s">
        <v>113</v>
      </c>
      <c r="B69" s="306" t="s">
        <v>286</v>
      </c>
      <c r="C69" s="291"/>
      <c r="D69" s="291"/>
    </row>
    <row r="70" spans="1:4" s="41" customFormat="1" ht="12.95" customHeight="1">
      <c r="A70" s="182" t="s">
        <v>114</v>
      </c>
      <c r="B70" s="307" t="s">
        <v>287</v>
      </c>
      <c r="C70" s="291"/>
      <c r="D70" s="291"/>
    </row>
    <row r="71" spans="1:4" s="41" customFormat="1" ht="12.95" customHeight="1">
      <c r="A71" s="182" t="s">
        <v>314</v>
      </c>
      <c r="B71" s="307" t="s">
        <v>288</v>
      </c>
      <c r="C71" s="291"/>
      <c r="D71" s="291"/>
    </row>
    <row r="72" spans="1:4" s="41" customFormat="1" ht="12.95" customHeight="1" thickBot="1">
      <c r="A72" s="183" t="s">
        <v>315</v>
      </c>
      <c r="B72" s="308" t="s">
        <v>289</v>
      </c>
      <c r="C72" s="291"/>
      <c r="D72" s="291"/>
    </row>
    <row r="73" spans="1:4" s="41" customFormat="1" ht="12.95" customHeight="1" thickBot="1">
      <c r="A73" s="184" t="s">
        <v>290</v>
      </c>
      <c r="B73" s="309" t="s">
        <v>291</v>
      </c>
      <c r="C73" s="284">
        <f>SUM(C74:C75)</f>
        <v>18571</v>
      </c>
      <c r="D73" s="284">
        <f>SUM(D74:D75)</f>
        <v>17137</v>
      </c>
    </row>
    <row r="74" spans="1:4" s="41" customFormat="1" ht="12.95" customHeight="1">
      <c r="A74" s="181" t="s">
        <v>316</v>
      </c>
      <c r="B74" s="306" t="s">
        <v>292</v>
      </c>
      <c r="C74" s="291">
        <v>18571</v>
      </c>
      <c r="D74" s="291">
        <v>17137</v>
      </c>
    </row>
    <row r="75" spans="1:4" s="41" customFormat="1" ht="12.95" customHeight="1" thickBot="1">
      <c r="A75" s="183" t="s">
        <v>317</v>
      </c>
      <c r="B75" s="308" t="s">
        <v>293</v>
      </c>
      <c r="C75" s="291"/>
      <c r="D75" s="291"/>
    </row>
    <row r="76" spans="1:4" s="40" customFormat="1" ht="12.95" customHeight="1" thickBot="1">
      <c r="A76" s="184" t="s">
        <v>294</v>
      </c>
      <c r="B76" s="309" t="s">
        <v>295</v>
      </c>
      <c r="C76" s="284">
        <f>SUM(C77:C79)</f>
        <v>0</v>
      </c>
      <c r="D76" s="284">
        <f>SUM(D77:D79)</f>
        <v>6856</v>
      </c>
    </row>
    <row r="77" spans="1:4" s="41" customFormat="1" ht="12.95" customHeight="1">
      <c r="A77" s="181" t="s">
        <v>318</v>
      </c>
      <c r="B77" s="306" t="s">
        <v>296</v>
      </c>
      <c r="C77" s="291"/>
      <c r="D77" s="291">
        <v>6856</v>
      </c>
    </row>
    <row r="78" spans="1:4" s="41" customFormat="1" ht="12.95" customHeight="1">
      <c r="A78" s="182" t="s">
        <v>319</v>
      </c>
      <c r="B78" s="307" t="s">
        <v>297</v>
      </c>
      <c r="C78" s="291"/>
      <c r="D78" s="291"/>
    </row>
    <row r="79" spans="1:4" s="41" customFormat="1" ht="12.95" customHeight="1" thickBot="1">
      <c r="A79" s="183" t="s">
        <v>320</v>
      </c>
      <c r="B79" s="308" t="s">
        <v>298</v>
      </c>
      <c r="C79" s="291"/>
      <c r="D79" s="291"/>
    </row>
    <row r="80" spans="1:4" s="41" customFormat="1" ht="12.95" customHeight="1" thickBot="1">
      <c r="A80" s="184" t="s">
        <v>299</v>
      </c>
      <c r="B80" s="309" t="s">
        <v>321</v>
      </c>
      <c r="C80" s="284">
        <f>SUM(C81:C84)</f>
        <v>0</v>
      </c>
      <c r="D80" s="284">
        <f>SUM(D81:D84)</f>
        <v>0</v>
      </c>
    </row>
    <row r="81" spans="1:4" s="41" customFormat="1" ht="12.95" customHeight="1">
      <c r="A81" s="185" t="s">
        <v>300</v>
      </c>
      <c r="B81" s="306" t="s">
        <v>301</v>
      </c>
      <c r="C81" s="291"/>
      <c r="D81" s="291"/>
    </row>
    <row r="82" spans="1:4" s="41" customFormat="1" ht="12.95" customHeight="1">
      <c r="A82" s="186" t="s">
        <v>302</v>
      </c>
      <c r="B82" s="307" t="s">
        <v>303</v>
      </c>
      <c r="C82" s="291"/>
      <c r="D82" s="291"/>
    </row>
    <row r="83" spans="1:4" s="41" customFormat="1" ht="12.95" customHeight="1">
      <c r="A83" s="186" t="s">
        <v>304</v>
      </c>
      <c r="B83" s="307" t="s">
        <v>305</v>
      </c>
      <c r="C83" s="291"/>
      <c r="D83" s="291"/>
    </row>
    <row r="84" spans="1:4" s="40" customFormat="1" ht="12.95" customHeight="1" thickBot="1">
      <c r="A84" s="187" t="s">
        <v>306</v>
      </c>
      <c r="B84" s="308" t="s">
        <v>307</v>
      </c>
      <c r="C84" s="291"/>
      <c r="D84" s="291"/>
    </row>
    <row r="85" spans="1:4" s="40" customFormat="1" ht="12.95" customHeight="1" thickBot="1">
      <c r="A85" s="184" t="s">
        <v>308</v>
      </c>
      <c r="B85" s="309" t="s">
        <v>309</v>
      </c>
      <c r="C85" s="294"/>
      <c r="D85" s="294"/>
    </row>
    <row r="86" spans="1:4" s="40" customFormat="1" ht="12.95" customHeight="1" thickBot="1">
      <c r="A86" s="184" t="s">
        <v>310</v>
      </c>
      <c r="B86" s="311" t="s">
        <v>311</v>
      </c>
      <c r="C86" s="289">
        <f>+C64+C68+C73+C76+C80+C85</f>
        <v>44471</v>
      </c>
      <c r="D86" s="289">
        <f>+D64+D68+D73+D76+D80+D85</f>
        <v>40702</v>
      </c>
    </row>
    <row r="87" spans="1:4" s="40" customFormat="1" ht="12.95" customHeight="1" thickBot="1">
      <c r="A87" s="188" t="s">
        <v>324</v>
      </c>
      <c r="B87" s="312" t="s">
        <v>445</v>
      </c>
      <c r="C87" s="289">
        <f>+C63+C86</f>
        <v>518261</v>
      </c>
      <c r="D87" s="289">
        <f>+D63+D86</f>
        <v>624005</v>
      </c>
    </row>
    <row r="88" spans="1:4" s="41" customFormat="1" ht="12.95" customHeight="1">
      <c r="A88" s="108"/>
      <c r="B88" s="109"/>
      <c r="C88" s="295"/>
      <c r="D88" s="295"/>
    </row>
    <row r="89" spans="1:4" ht="13.5" thickBot="1">
      <c r="A89" s="189"/>
      <c r="B89" s="313"/>
      <c r="C89" s="296"/>
      <c r="D89" s="296"/>
    </row>
    <row r="90" spans="1:4" s="35" customFormat="1" ht="16.5" customHeight="1" thickBot="1">
      <c r="A90" s="111"/>
      <c r="B90" s="112" t="s">
        <v>50</v>
      </c>
      <c r="C90" s="297"/>
      <c r="D90" s="297"/>
    </row>
    <row r="91" spans="1:4" s="42" customFormat="1" ht="12.95" customHeight="1" thickBot="1">
      <c r="A91" s="167" t="s">
        <v>10</v>
      </c>
      <c r="B91" s="314" t="s">
        <v>475</v>
      </c>
      <c r="C91" s="298">
        <f>SUM(C92:C96)</f>
        <v>176262</v>
      </c>
      <c r="D91" s="298">
        <f>SUM(D92:D96)</f>
        <v>305394</v>
      </c>
    </row>
    <row r="92" spans="1:4" ht="12.95" customHeight="1">
      <c r="A92" s="190" t="s">
        <v>76</v>
      </c>
      <c r="B92" s="315" t="s">
        <v>40</v>
      </c>
      <c r="C92" s="299">
        <v>82442</v>
      </c>
      <c r="D92" s="299">
        <v>150030</v>
      </c>
    </row>
    <row r="93" spans="1:4" ht="12.95" customHeight="1">
      <c r="A93" s="182" t="s">
        <v>77</v>
      </c>
      <c r="B93" s="316" t="s">
        <v>137</v>
      </c>
      <c r="C93" s="286">
        <v>16546</v>
      </c>
      <c r="D93" s="286">
        <v>27000</v>
      </c>
    </row>
    <row r="94" spans="1:4" ht="12.95" customHeight="1">
      <c r="A94" s="182" t="s">
        <v>78</v>
      </c>
      <c r="B94" s="316" t="s">
        <v>104</v>
      </c>
      <c r="C94" s="288">
        <v>43687</v>
      </c>
      <c r="D94" s="288">
        <v>85687</v>
      </c>
    </row>
    <row r="95" spans="1:4" ht="12.95" customHeight="1">
      <c r="A95" s="182" t="s">
        <v>79</v>
      </c>
      <c r="B95" s="317" t="s">
        <v>138</v>
      </c>
      <c r="C95" s="288">
        <v>1800</v>
      </c>
      <c r="D95" s="288">
        <v>2250</v>
      </c>
    </row>
    <row r="96" spans="1:4" ht="12.95" customHeight="1">
      <c r="A96" s="182" t="s">
        <v>87</v>
      </c>
      <c r="B96" s="318" t="s">
        <v>139</v>
      </c>
      <c r="C96" s="288">
        <v>31787</v>
      </c>
      <c r="D96" s="288">
        <v>40427</v>
      </c>
    </row>
    <row r="97" spans="1:4" ht="12.95" customHeight="1">
      <c r="A97" s="182" t="s">
        <v>80</v>
      </c>
      <c r="B97" s="316" t="s">
        <v>327</v>
      </c>
      <c r="C97" s="288"/>
      <c r="D97" s="288">
        <v>2580</v>
      </c>
    </row>
    <row r="98" spans="1:4" ht="12.95" customHeight="1">
      <c r="A98" s="182" t="s">
        <v>81</v>
      </c>
      <c r="B98" s="319" t="s">
        <v>328</v>
      </c>
      <c r="C98" s="288"/>
      <c r="D98" s="288"/>
    </row>
    <row r="99" spans="1:4" ht="12.95" customHeight="1">
      <c r="A99" s="182" t="s">
        <v>88</v>
      </c>
      <c r="B99" s="320" t="s">
        <v>329</v>
      </c>
      <c r="C99" s="288"/>
      <c r="D99" s="288"/>
    </row>
    <row r="100" spans="1:4" ht="12.95" customHeight="1">
      <c r="A100" s="182" t="s">
        <v>89</v>
      </c>
      <c r="B100" s="320" t="s">
        <v>330</v>
      </c>
      <c r="C100" s="288"/>
      <c r="D100" s="288"/>
    </row>
    <row r="101" spans="1:4" ht="12.95" customHeight="1">
      <c r="A101" s="182" t="s">
        <v>90</v>
      </c>
      <c r="B101" s="319" t="s">
        <v>331</v>
      </c>
      <c r="C101" s="288">
        <v>30737</v>
      </c>
      <c r="D101" s="288">
        <v>36797</v>
      </c>
    </row>
    <row r="102" spans="1:4" ht="12.95" customHeight="1">
      <c r="A102" s="182" t="s">
        <v>91</v>
      </c>
      <c r="B102" s="319" t="s">
        <v>332</v>
      </c>
      <c r="C102" s="288"/>
      <c r="D102" s="288"/>
    </row>
    <row r="103" spans="1:4" ht="12.95" customHeight="1">
      <c r="A103" s="182" t="s">
        <v>93</v>
      </c>
      <c r="B103" s="320" t="s">
        <v>333</v>
      </c>
      <c r="C103" s="288"/>
      <c r="D103" s="288"/>
    </row>
    <row r="104" spans="1:4" ht="12.95" customHeight="1">
      <c r="A104" s="191" t="s">
        <v>140</v>
      </c>
      <c r="B104" s="321" t="s">
        <v>334</v>
      </c>
      <c r="C104" s="288"/>
      <c r="D104" s="288"/>
    </row>
    <row r="105" spans="1:4" ht="12.95" customHeight="1">
      <c r="A105" s="182" t="s">
        <v>325</v>
      </c>
      <c r="B105" s="321" t="s">
        <v>335</v>
      </c>
      <c r="C105" s="288"/>
      <c r="D105" s="288"/>
    </row>
    <row r="106" spans="1:4" ht="12.95" customHeight="1" thickBot="1">
      <c r="A106" s="192" t="s">
        <v>326</v>
      </c>
      <c r="B106" s="322" t="s">
        <v>336</v>
      </c>
      <c r="C106" s="300">
        <v>1050</v>
      </c>
      <c r="D106" s="300">
        <v>1050</v>
      </c>
    </row>
    <row r="107" spans="1:4" ht="12.95" customHeight="1" thickBot="1">
      <c r="A107" s="14" t="s">
        <v>11</v>
      </c>
      <c r="B107" s="323" t="s">
        <v>476</v>
      </c>
      <c r="C107" s="284">
        <f>+C108+C110+C112</f>
        <v>156539</v>
      </c>
      <c r="D107" s="284">
        <f>+D108+D110+D112</f>
        <v>132900</v>
      </c>
    </row>
    <row r="108" spans="1:4" ht="12.95" customHeight="1">
      <c r="A108" s="181" t="s">
        <v>82</v>
      </c>
      <c r="B108" s="316" t="s">
        <v>185</v>
      </c>
      <c r="C108" s="285">
        <v>146639</v>
      </c>
      <c r="D108" s="285">
        <v>123000</v>
      </c>
    </row>
    <row r="109" spans="1:4" ht="12.95" customHeight="1">
      <c r="A109" s="181" t="s">
        <v>83</v>
      </c>
      <c r="B109" s="324" t="s">
        <v>340</v>
      </c>
      <c r="C109" s="285">
        <v>146639</v>
      </c>
      <c r="D109" s="285">
        <v>123000</v>
      </c>
    </row>
    <row r="110" spans="1:4" ht="12.95" customHeight="1">
      <c r="A110" s="181" t="s">
        <v>84</v>
      </c>
      <c r="B110" s="324" t="s">
        <v>141</v>
      </c>
      <c r="C110" s="286">
        <v>9900</v>
      </c>
      <c r="D110" s="286">
        <v>9900</v>
      </c>
    </row>
    <row r="111" spans="1:4" ht="12.95" customHeight="1">
      <c r="A111" s="181" t="s">
        <v>85</v>
      </c>
      <c r="B111" s="324" t="s">
        <v>341</v>
      </c>
      <c r="C111" s="301"/>
      <c r="D111" s="301"/>
    </row>
    <row r="112" spans="1:4" ht="12.95" customHeight="1">
      <c r="A112" s="181" t="s">
        <v>86</v>
      </c>
      <c r="B112" s="325" t="s">
        <v>188</v>
      </c>
      <c r="C112" s="301"/>
      <c r="D112" s="301"/>
    </row>
    <row r="113" spans="1:4" ht="12.95" customHeight="1">
      <c r="A113" s="181" t="s">
        <v>92</v>
      </c>
      <c r="B113" s="326" t="s">
        <v>452</v>
      </c>
      <c r="C113" s="301"/>
      <c r="D113" s="301"/>
    </row>
    <row r="114" spans="1:4" ht="12.95" customHeight="1">
      <c r="A114" s="181" t="s">
        <v>94</v>
      </c>
      <c r="B114" s="327" t="s">
        <v>346</v>
      </c>
      <c r="C114" s="301"/>
      <c r="D114" s="301"/>
    </row>
    <row r="115" spans="1:4" ht="12.95" customHeight="1">
      <c r="A115" s="181" t="s">
        <v>142</v>
      </c>
      <c r="B115" s="320" t="s">
        <v>330</v>
      </c>
      <c r="C115" s="301"/>
      <c r="D115" s="301"/>
    </row>
    <row r="116" spans="1:4" ht="12.95" customHeight="1">
      <c r="A116" s="181" t="s">
        <v>143</v>
      </c>
      <c r="B116" s="320" t="s">
        <v>345</v>
      </c>
      <c r="C116" s="301"/>
      <c r="D116" s="301"/>
    </row>
    <row r="117" spans="1:4" ht="12.95" customHeight="1">
      <c r="A117" s="181" t="s">
        <v>144</v>
      </c>
      <c r="B117" s="320" t="s">
        <v>344</v>
      </c>
      <c r="C117" s="301"/>
      <c r="D117" s="301"/>
    </row>
    <row r="118" spans="1:4" ht="12.95" customHeight="1">
      <c r="A118" s="181" t="s">
        <v>337</v>
      </c>
      <c r="B118" s="320" t="s">
        <v>333</v>
      </c>
      <c r="C118" s="301"/>
      <c r="D118" s="301"/>
    </row>
    <row r="119" spans="1:4" ht="12.95" customHeight="1">
      <c r="A119" s="181" t="s">
        <v>338</v>
      </c>
      <c r="B119" s="320" t="s">
        <v>343</v>
      </c>
      <c r="C119" s="301"/>
      <c r="D119" s="301"/>
    </row>
    <row r="120" spans="1:4" ht="12.95" customHeight="1" thickBot="1">
      <c r="A120" s="191" t="s">
        <v>339</v>
      </c>
      <c r="B120" s="320" t="s">
        <v>342</v>
      </c>
      <c r="C120" s="302"/>
      <c r="D120" s="302"/>
    </row>
    <row r="121" spans="1:4" ht="12.95" customHeight="1" thickBot="1">
      <c r="A121" s="14" t="s">
        <v>12</v>
      </c>
      <c r="B121" s="328" t="s">
        <v>347</v>
      </c>
      <c r="C121" s="284">
        <f>+C122+C123</f>
        <v>1000</v>
      </c>
      <c r="D121" s="284">
        <f>+D122+D123</f>
        <v>2500</v>
      </c>
    </row>
    <row r="122" spans="1:4" ht="12.95" customHeight="1">
      <c r="A122" s="181" t="s">
        <v>65</v>
      </c>
      <c r="B122" s="329" t="s">
        <v>52</v>
      </c>
      <c r="C122" s="285">
        <v>500</v>
      </c>
      <c r="D122" s="285">
        <v>2000</v>
      </c>
    </row>
    <row r="123" spans="1:4" ht="12.95" customHeight="1" thickBot="1">
      <c r="A123" s="183" t="s">
        <v>66</v>
      </c>
      <c r="B123" s="324" t="s">
        <v>53</v>
      </c>
      <c r="C123" s="288">
        <v>500</v>
      </c>
      <c r="D123" s="288">
        <v>500</v>
      </c>
    </row>
    <row r="124" spans="1:4" ht="12.95" customHeight="1" thickBot="1">
      <c r="A124" s="14" t="s">
        <v>13</v>
      </c>
      <c r="B124" s="328" t="s">
        <v>348</v>
      </c>
      <c r="C124" s="284">
        <f>+C91+C107+C121</f>
        <v>333801</v>
      </c>
      <c r="D124" s="284">
        <f>+D91+D107+D121</f>
        <v>440794</v>
      </c>
    </row>
    <row r="125" spans="1:4" ht="12.95" customHeight="1" thickBot="1">
      <c r="A125" s="14" t="s">
        <v>14</v>
      </c>
      <c r="B125" s="328" t="s">
        <v>349</v>
      </c>
      <c r="C125" s="284">
        <f>+C126+C127+C128</f>
        <v>2496</v>
      </c>
      <c r="D125" s="284">
        <f>+D126+D127+D128</f>
        <v>4167</v>
      </c>
    </row>
    <row r="126" spans="1:4" s="42" customFormat="1" ht="12.95" customHeight="1">
      <c r="A126" s="181" t="s">
        <v>69</v>
      </c>
      <c r="B126" s="329" t="s">
        <v>350</v>
      </c>
      <c r="C126" s="301">
        <v>2496</v>
      </c>
      <c r="D126" s="301">
        <v>2496</v>
      </c>
    </row>
    <row r="127" spans="1:4" ht="12.95" customHeight="1">
      <c r="A127" s="181" t="s">
        <v>70</v>
      </c>
      <c r="B127" s="329" t="s">
        <v>351</v>
      </c>
      <c r="C127" s="301"/>
      <c r="D127" s="301"/>
    </row>
    <row r="128" spans="1:4" ht="12.95" customHeight="1" thickBot="1">
      <c r="A128" s="191" t="s">
        <v>71</v>
      </c>
      <c r="B128" s="330" t="s">
        <v>352</v>
      </c>
      <c r="C128" s="301"/>
      <c r="D128" s="301">
        <v>1671</v>
      </c>
    </row>
    <row r="129" spans="1:12" ht="12.95" customHeight="1" thickBot="1">
      <c r="A129" s="14" t="s">
        <v>15</v>
      </c>
      <c r="B129" s="328" t="s">
        <v>416</v>
      </c>
      <c r="C129" s="284">
        <f>+C130+C131+C132+C133</f>
        <v>0</v>
      </c>
      <c r="D129" s="284">
        <f>+D130+D131+D132+D133</f>
        <v>0</v>
      </c>
    </row>
    <row r="130" spans="1:12" ht="12.95" customHeight="1">
      <c r="A130" s="181" t="s">
        <v>72</v>
      </c>
      <c r="B130" s="329" t="s">
        <v>353</v>
      </c>
      <c r="C130" s="301"/>
      <c r="D130" s="301"/>
    </row>
    <row r="131" spans="1:12" ht="12.95" customHeight="1">
      <c r="A131" s="181" t="s">
        <v>73</v>
      </c>
      <c r="B131" s="329" t="s">
        <v>354</v>
      </c>
      <c r="C131" s="301"/>
      <c r="D131" s="301"/>
    </row>
    <row r="132" spans="1:12" ht="12.95" customHeight="1">
      <c r="A132" s="181" t="s">
        <v>259</v>
      </c>
      <c r="B132" s="329" t="s">
        <v>355</v>
      </c>
      <c r="C132" s="301"/>
      <c r="D132" s="301"/>
    </row>
    <row r="133" spans="1:12" s="42" customFormat="1" ht="12.95" customHeight="1" thickBot="1">
      <c r="A133" s="191" t="s">
        <v>260</v>
      </c>
      <c r="B133" s="330" t="s">
        <v>356</v>
      </c>
      <c r="C133" s="301"/>
      <c r="D133" s="301"/>
    </row>
    <row r="134" spans="1:12" ht="12.95" customHeight="1" thickBot="1">
      <c r="A134" s="14" t="s">
        <v>16</v>
      </c>
      <c r="B134" s="328" t="s">
        <v>458</v>
      </c>
      <c r="C134" s="289">
        <f>+C135+C136+C138+C139+C137</f>
        <v>181964</v>
      </c>
      <c r="D134" s="289">
        <f>+D135+D136+D138+D139+D137</f>
        <v>179044</v>
      </c>
      <c r="L134" s="118"/>
    </row>
    <row r="135" spans="1:12" ht="12.95" customHeight="1">
      <c r="A135" s="181" t="s">
        <v>74</v>
      </c>
      <c r="B135" s="329" t="s">
        <v>358</v>
      </c>
      <c r="C135" s="301"/>
      <c r="D135" s="301"/>
    </row>
    <row r="136" spans="1:12" ht="12.95" customHeight="1">
      <c r="A136" s="181" t="s">
        <v>75</v>
      </c>
      <c r="B136" s="329" t="s">
        <v>368</v>
      </c>
      <c r="C136" s="301"/>
      <c r="D136" s="301"/>
    </row>
    <row r="137" spans="1:12" ht="12.95" customHeight="1">
      <c r="A137" s="181" t="s">
        <v>271</v>
      </c>
      <c r="B137" s="329" t="s">
        <v>456</v>
      </c>
      <c r="C137" s="301">
        <v>181964</v>
      </c>
      <c r="D137" s="301">
        <v>179044</v>
      </c>
    </row>
    <row r="138" spans="1:12" s="42" customFormat="1" ht="12.95" customHeight="1">
      <c r="A138" s="181" t="s">
        <v>272</v>
      </c>
      <c r="B138" s="329" t="s">
        <v>359</v>
      </c>
      <c r="C138" s="301"/>
      <c r="D138" s="301"/>
    </row>
    <row r="139" spans="1:12" s="42" customFormat="1" ht="12.95" customHeight="1" thickBot="1">
      <c r="A139" s="191" t="s">
        <v>457</v>
      </c>
      <c r="B139" s="330" t="s">
        <v>360</v>
      </c>
      <c r="C139" s="301"/>
      <c r="D139" s="301"/>
    </row>
    <row r="140" spans="1:12" s="42" customFormat="1" ht="12.95" customHeight="1" thickBot="1">
      <c r="A140" s="14" t="s">
        <v>17</v>
      </c>
      <c r="B140" s="328" t="s">
        <v>361</v>
      </c>
      <c r="C140" s="303">
        <f>+C141+C142+C143+C144</f>
        <v>0</v>
      </c>
      <c r="D140" s="303">
        <f>+D141+D142+D143+D144</f>
        <v>0</v>
      </c>
    </row>
    <row r="141" spans="1:12" s="42" customFormat="1" ht="12.95" customHeight="1">
      <c r="A141" s="181" t="s">
        <v>135</v>
      </c>
      <c r="B141" s="329" t="s">
        <v>362</v>
      </c>
      <c r="C141" s="301"/>
      <c r="D141" s="301"/>
    </row>
    <row r="142" spans="1:12" s="42" customFormat="1" ht="12.95" customHeight="1">
      <c r="A142" s="181" t="s">
        <v>136</v>
      </c>
      <c r="B142" s="329" t="s">
        <v>363</v>
      </c>
      <c r="C142" s="301"/>
      <c r="D142" s="301"/>
    </row>
    <row r="143" spans="1:12" s="42" customFormat="1" ht="12.95" customHeight="1">
      <c r="A143" s="181" t="s">
        <v>187</v>
      </c>
      <c r="B143" s="329" t="s">
        <v>364</v>
      </c>
      <c r="C143" s="301"/>
      <c r="D143" s="301"/>
    </row>
    <row r="144" spans="1:12" ht="12.95" customHeight="1" thickBot="1">
      <c r="A144" s="181" t="s">
        <v>274</v>
      </c>
      <c r="B144" s="329" t="s">
        <v>365</v>
      </c>
      <c r="C144" s="301"/>
      <c r="D144" s="301"/>
    </row>
    <row r="145" spans="1:4" ht="12.95" customHeight="1" thickBot="1">
      <c r="A145" s="14" t="s">
        <v>18</v>
      </c>
      <c r="B145" s="328" t="s">
        <v>366</v>
      </c>
      <c r="C145" s="304">
        <f>+C125+C129+C134+C140</f>
        <v>184460</v>
      </c>
      <c r="D145" s="304">
        <f>+D125+D129+D134+D140</f>
        <v>183211</v>
      </c>
    </row>
    <row r="146" spans="1:4" ht="12.95" customHeight="1" thickBot="1">
      <c r="A146" s="193" t="s">
        <v>19</v>
      </c>
      <c r="B146" s="153" t="s">
        <v>367</v>
      </c>
      <c r="C146" s="304">
        <f>+C124+C145</f>
        <v>518261</v>
      </c>
      <c r="D146" s="304">
        <f>+D124+D145</f>
        <v>624005</v>
      </c>
    </row>
    <row r="147" spans="1:4" ht="13.5" thickBot="1">
      <c r="A147" s="158"/>
      <c r="B147" s="159"/>
      <c r="C147" s="160"/>
      <c r="D147" s="160"/>
    </row>
    <row r="148" spans="1:4" ht="15" customHeight="1" thickBot="1">
      <c r="A148" s="115" t="s">
        <v>161</v>
      </c>
      <c r="B148" s="116"/>
      <c r="C148" s="43">
        <v>6</v>
      </c>
      <c r="D148" s="43">
        <v>6</v>
      </c>
    </row>
    <row r="149" spans="1:4" ht="14.25" customHeight="1" thickBot="1">
      <c r="A149" s="115" t="s">
        <v>162</v>
      </c>
      <c r="B149" s="116"/>
      <c r="C149" s="43">
        <v>68</v>
      </c>
      <c r="D149" s="43">
        <v>132</v>
      </c>
    </row>
  </sheetData>
  <sheetProtection formatCells="0"/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55" orientation="portrait" verticalDpi="300" r:id="rId1"/>
  <headerFooter alignWithMargins="0"/>
  <rowBreaks count="1" manualBreakCount="1">
    <brk id="87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>
  <sheetPr>
    <tabColor rgb="FF92D050"/>
  </sheetPr>
  <dimension ref="A1:L149"/>
  <sheetViews>
    <sheetView view="pageLayout" zoomScaleNormal="100" zoomScaleSheetLayoutView="85" workbookViewId="0">
      <selection activeCell="D1" sqref="D1"/>
    </sheetView>
  </sheetViews>
  <sheetFormatPr defaultRowHeight="12.75"/>
  <cols>
    <col min="1" max="1" width="15.33203125" style="482" customWidth="1"/>
    <col min="2" max="2" width="72" style="483" customWidth="1"/>
    <col min="3" max="3" width="16.33203125" style="484" customWidth="1"/>
    <col min="4" max="4" width="16.33203125" style="163" customWidth="1"/>
    <col min="5" max="5" width="33.1640625" style="2" customWidth="1"/>
    <col min="6" max="16384" width="9.33203125" style="2"/>
  </cols>
  <sheetData>
    <row r="1" spans="1:4" s="1" customFormat="1" ht="16.5" customHeight="1" thickBot="1">
      <c r="A1" s="99"/>
      <c r="B1" s="336"/>
      <c r="C1" s="452"/>
      <c r="D1" s="117" t="s">
        <v>507</v>
      </c>
    </row>
    <row r="2" spans="1:4" s="38" customFormat="1" ht="21" customHeight="1">
      <c r="A2" s="165" t="s">
        <v>57</v>
      </c>
      <c r="B2" s="347" t="s">
        <v>181</v>
      </c>
      <c r="C2" s="453"/>
      <c r="D2" s="150" t="s">
        <v>44</v>
      </c>
    </row>
    <row r="3" spans="1:4" s="333" customFormat="1" ht="24.75" thickBot="1">
      <c r="A3" s="194" t="s">
        <v>158</v>
      </c>
      <c r="B3" s="348" t="s">
        <v>478</v>
      </c>
      <c r="C3" s="454"/>
      <c r="D3" s="332" t="s">
        <v>54</v>
      </c>
    </row>
    <row r="4" spans="1:4" s="39" customFormat="1" ht="15.95" customHeight="1" thickBot="1">
      <c r="A4" s="102"/>
      <c r="B4" s="349"/>
      <c r="C4" s="103"/>
      <c r="D4" s="103" t="s">
        <v>45</v>
      </c>
    </row>
    <row r="5" spans="1:4" ht="15" thickBot="1">
      <c r="A5" s="166" t="s">
        <v>160</v>
      </c>
      <c r="B5" s="350" t="s">
        <v>46</v>
      </c>
      <c r="C5" s="334" t="s">
        <v>47</v>
      </c>
      <c r="D5" s="104" t="s">
        <v>471</v>
      </c>
    </row>
    <row r="6" spans="1:4" s="35" customFormat="1" ht="12.95" customHeight="1" thickBot="1">
      <c r="A6" s="92">
        <v>1</v>
      </c>
      <c r="B6" s="337">
        <v>2</v>
      </c>
      <c r="C6" s="335">
        <v>3</v>
      </c>
      <c r="D6" s="94">
        <v>4</v>
      </c>
    </row>
    <row r="7" spans="1:4" s="35" customFormat="1" ht="15.95" customHeight="1" thickBot="1">
      <c r="A7" s="105"/>
      <c r="B7" s="338" t="s">
        <v>48</v>
      </c>
      <c r="C7" s="456"/>
      <c r="D7" s="151"/>
    </row>
    <row r="8" spans="1:4" s="35" customFormat="1" ht="12.95" customHeight="1" thickBot="1">
      <c r="A8" s="14" t="s">
        <v>10</v>
      </c>
      <c r="B8" s="457" t="s">
        <v>215</v>
      </c>
      <c r="C8" s="284">
        <f>+C9+C10+C11+C12+C13+C14</f>
        <v>212869</v>
      </c>
      <c r="D8" s="284">
        <f>+D9+D10+D11+D12+D13+D14</f>
        <v>251181</v>
      </c>
    </row>
    <row r="9" spans="1:4" s="40" customFormat="1" ht="12.95" customHeight="1">
      <c r="A9" s="181" t="s">
        <v>76</v>
      </c>
      <c r="B9" s="458" t="s">
        <v>216</v>
      </c>
      <c r="C9" s="285">
        <v>52011</v>
      </c>
      <c r="D9" s="285">
        <v>76974</v>
      </c>
    </row>
    <row r="10" spans="1:4" s="41" customFormat="1" ht="12.95" customHeight="1">
      <c r="A10" s="182" t="s">
        <v>77</v>
      </c>
      <c r="B10" s="459" t="s">
        <v>217</v>
      </c>
      <c r="C10" s="286">
        <v>46081</v>
      </c>
      <c r="D10" s="286">
        <v>46081</v>
      </c>
    </row>
    <row r="11" spans="1:4" s="41" customFormat="1" ht="12.95" customHeight="1">
      <c r="A11" s="182" t="s">
        <v>78</v>
      </c>
      <c r="B11" s="459" t="s">
        <v>218</v>
      </c>
      <c r="C11" s="286">
        <v>83134</v>
      </c>
      <c r="D11" s="286">
        <v>105542</v>
      </c>
    </row>
    <row r="12" spans="1:4" s="41" customFormat="1" ht="12.95" customHeight="1">
      <c r="A12" s="182" t="s">
        <v>79</v>
      </c>
      <c r="B12" s="459" t="s">
        <v>219</v>
      </c>
      <c r="C12" s="286">
        <v>2643</v>
      </c>
      <c r="D12" s="286">
        <v>2643</v>
      </c>
    </row>
    <row r="13" spans="1:4" s="41" customFormat="1" ht="12.95" customHeight="1">
      <c r="A13" s="182" t="s">
        <v>112</v>
      </c>
      <c r="B13" s="459" t="s">
        <v>220</v>
      </c>
      <c r="C13" s="287"/>
      <c r="D13" s="287">
        <v>1656</v>
      </c>
    </row>
    <row r="14" spans="1:4" s="40" customFormat="1" ht="12.95" customHeight="1" thickBot="1">
      <c r="A14" s="183" t="s">
        <v>80</v>
      </c>
      <c r="B14" s="460" t="s">
        <v>221</v>
      </c>
      <c r="C14" s="287">
        <v>29000</v>
      </c>
      <c r="D14" s="287">
        <v>18285</v>
      </c>
    </row>
    <row r="15" spans="1:4" s="40" customFormat="1" ht="12.95" customHeight="1" thickBot="1">
      <c r="A15" s="14" t="s">
        <v>11</v>
      </c>
      <c r="B15" s="461" t="s">
        <v>222</v>
      </c>
      <c r="C15" s="284">
        <f>+C16+C17+C18+C19+C20</f>
        <v>113660</v>
      </c>
      <c r="D15" s="284">
        <f>+D16+D17+D18+D19+D20</f>
        <v>170283</v>
      </c>
    </row>
    <row r="16" spans="1:4" s="40" customFormat="1" ht="12.95" customHeight="1">
      <c r="A16" s="181" t="s">
        <v>82</v>
      </c>
      <c r="B16" s="458" t="s">
        <v>223</v>
      </c>
      <c r="C16" s="285"/>
      <c r="D16" s="285"/>
    </row>
    <row r="17" spans="1:4" s="40" customFormat="1" ht="12.95" customHeight="1">
      <c r="A17" s="182" t="s">
        <v>83</v>
      </c>
      <c r="B17" s="459" t="s">
        <v>224</v>
      </c>
      <c r="C17" s="286"/>
      <c r="D17" s="286"/>
    </row>
    <row r="18" spans="1:4" s="40" customFormat="1" ht="12.95" customHeight="1">
      <c r="A18" s="182" t="s">
        <v>84</v>
      </c>
      <c r="B18" s="459" t="s">
        <v>446</v>
      </c>
      <c r="C18" s="286"/>
      <c r="D18" s="286">
        <v>87</v>
      </c>
    </row>
    <row r="19" spans="1:4" s="40" customFormat="1" ht="12.95" customHeight="1">
      <c r="A19" s="182" t="s">
        <v>85</v>
      </c>
      <c r="B19" s="459" t="s">
        <v>447</v>
      </c>
      <c r="C19" s="286"/>
      <c r="D19" s="286"/>
    </row>
    <row r="20" spans="1:4" s="40" customFormat="1" ht="12.95" customHeight="1">
      <c r="A20" s="182" t="s">
        <v>86</v>
      </c>
      <c r="B20" s="459" t="s">
        <v>225</v>
      </c>
      <c r="C20" s="286">
        <v>113660</v>
      </c>
      <c r="D20" s="286">
        <v>170196</v>
      </c>
    </row>
    <row r="21" spans="1:4" s="41" customFormat="1" ht="12.95" customHeight="1" thickBot="1">
      <c r="A21" s="183" t="s">
        <v>92</v>
      </c>
      <c r="B21" s="460" t="s">
        <v>226</v>
      </c>
      <c r="C21" s="288"/>
      <c r="D21" s="288"/>
    </row>
    <row r="22" spans="1:4" s="41" customFormat="1" ht="12.95" customHeight="1" thickBot="1">
      <c r="A22" s="14" t="s">
        <v>12</v>
      </c>
      <c r="B22" s="457" t="s">
        <v>227</v>
      </c>
      <c r="C22" s="284">
        <f>+C23+C24+C25+C26+C27</f>
        <v>114564</v>
      </c>
      <c r="D22" s="284">
        <f>+D23+D24+D25+D26+D27</f>
        <v>120286</v>
      </c>
    </row>
    <row r="23" spans="1:4" s="41" customFormat="1" ht="12.95" customHeight="1">
      <c r="A23" s="181" t="s">
        <v>65</v>
      </c>
      <c r="B23" s="458" t="s">
        <v>228</v>
      </c>
      <c r="C23" s="285">
        <v>2464</v>
      </c>
      <c r="D23" s="285">
        <v>9390</v>
      </c>
    </row>
    <row r="24" spans="1:4" s="40" customFormat="1" ht="12.95" customHeight="1">
      <c r="A24" s="182" t="s">
        <v>66</v>
      </c>
      <c r="B24" s="459" t="s">
        <v>229</v>
      </c>
      <c r="C24" s="286"/>
      <c r="D24" s="286"/>
    </row>
    <row r="25" spans="1:4" s="41" customFormat="1" ht="12.95" customHeight="1">
      <c r="A25" s="182" t="s">
        <v>67</v>
      </c>
      <c r="B25" s="459" t="s">
        <v>448</v>
      </c>
      <c r="C25" s="286"/>
      <c r="D25" s="286"/>
    </row>
    <row r="26" spans="1:4" s="41" customFormat="1" ht="12.95" customHeight="1">
      <c r="A26" s="182" t="s">
        <v>68</v>
      </c>
      <c r="B26" s="459" t="s">
        <v>449</v>
      </c>
      <c r="C26" s="286"/>
      <c r="D26" s="286"/>
    </row>
    <row r="27" spans="1:4" s="41" customFormat="1" ht="12.95" customHeight="1">
      <c r="A27" s="182" t="s">
        <v>125</v>
      </c>
      <c r="B27" s="459" t="s">
        <v>230</v>
      </c>
      <c r="C27" s="286">
        <v>112100</v>
      </c>
      <c r="D27" s="286">
        <v>110896</v>
      </c>
    </row>
    <row r="28" spans="1:4" s="41" customFormat="1" ht="12.95" customHeight="1" thickBot="1">
      <c r="A28" s="183" t="s">
        <v>126</v>
      </c>
      <c r="B28" s="460" t="s">
        <v>231</v>
      </c>
      <c r="C28" s="288">
        <v>112097</v>
      </c>
      <c r="D28" s="288">
        <v>110896</v>
      </c>
    </row>
    <row r="29" spans="1:4" s="41" customFormat="1" ht="12.95" customHeight="1" thickBot="1">
      <c r="A29" s="14" t="s">
        <v>127</v>
      </c>
      <c r="B29" s="457" t="s">
        <v>232</v>
      </c>
      <c r="C29" s="289">
        <f>+C30+C33+C34+C35</f>
        <v>20700</v>
      </c>
      <c r="D29" s="289">
        <f>+D30+D33+D34+D35</f>
        <v>21170</v>
      </c>
    </row>
    <row r="30" spans="1:4" s="41" customFormat="1" ht="12.95" customHeight="1">
      <c r="A30" s="181" t="s">
        <v>233</v>
      </c>
      <c r="B30" s="458" t="s">
        <v>239</v>
      </c>
      <c r="C30" s="290">
        <f>+C31+C32</f>
        <v>16700</v>
      </c>
      <c r="D30" s="290">
        <f>+D31+D32</f>
        <v>16200</v>
      </c>
    </row>
    <row r="31" spans="1:4" s="41" customFormat="1" ht="12.95" customHeight="1">
      <c r="A31" s="182" t="s">
        <v>234</v>
      </c>
      <c r="B31" s="459" t="s">
        <v>240</v>
      </c>
      <c r="C31" s="286">
        <v>8200</v>
      </c>
      <c r="D31" s="286">
        <v>8200</v>
      </c>
    </row>
    <row r="32" spans="1:4" s="41" customFormat="1" ht="12.95" customHeight="1">
      <c r="A32" s="182" t="s">
        <v>235</v>
      </c>
      <c r="B32" s="459" t="s">
        <v>241</v>
      </c>
      <c r="C32" s="286">
        <v>8500</v>
      </c>
      <c r="D32" s="286">
        <v>8000</v>
      </c>
    </row>
    <row r="33" spans="1:4" s="41" customFormat="1" ht="12.95" customHeight="1">
      <c r="A33" s="182" t="s">
        <v>236</v>
      </c>
      <c r="B33" s="459" t="s">
        <v>242</v>
      </c>
      <c r="C33" s="286">
        <v>2950</v>
      </c>
      <c r="D33" s="286">
        <v>3500</v>
      </c>
    </row>
    <row r="34" spans="1:4" s="41" customFormat="1" ht="12.95" customHeight="1">
      <c r="A34" s="182" t="s">
        <v>237</v>
      </c>
      <c r="B34" s="459" t="s">
        <v>243</v>
      </c>
      <c r="C34" s="286">
        <v>500</v>
      </c>
      <c r="D34" s="286">
        <v>500</v>
      </c>
    </row>
    <row r="35" spans="1:4" s="41" customFormat="1" ht="12.95" customHeight="1" thickBot="1">
      <c r="A35" s="183" t="s">
        <v>238</v>
      </c>
      <c r="B35" s="460" t="s">
        <v>244</v>
      </c>
      <c r="C35" s="288">
        <v>550</v>
      </c>
      <c r="D35" s="288">
        <v>970</v>
      </c>
    </row>
    <row r="36" spans="1:4" s="41" customFormat="1" ht="12.95" customHeight="1" thickBot="1">
      <c r="A36" s="14" t="s">
        <v>14</v>
      </c>
      <c r="B36" s="457" t="s">
        <v>245</v>
      </c>
      <c r="C36" s="284">
        <f>SUM(C37:C46)</f>
        <v>11077</v>
      </c>
      <c r="D36" s="284">
        <f>SUM(D37:D46)</f>
        <v>19463</v>
      </c>
    </row>
    <row r="37" spans="1:4" s="41" customFormat="1" ht="12.95" customHeight="1">
      <c r="A37" s="181" t="s">
        <v>69</v>
      </c>
      <c r="B37" s="458" t="s">
        <v>248</v>
      </c>
      <c r="C37" s="285">
        <v>250</v>
      </c>
      <c r="D37" s="285">
        <v>1290</v>
      </c>
    </row>
    <row r="38" spans="1:4" s="41" customFormat="1" ht="12.95" customHeight="1">
      <c r="A38" s="182" t="s">
        <v>70</v>
      </c>
      <c r="B38" s="459" t="s">
        <v>249</v>
      </c>
      <c r="C38" s="286">
        <v>5835</v>
      </c>
      <c r="D38" s="286">
        <v>12400</v>
      </c>
    </row>
    <row r="39" spans="1:4" s="41" customFormat="1" ht="12.95" customHeight="1">
      <c r="A39" s="182" t="s">
        <v>71</v>
      </c>
      <c r="B39" s="459" t="s">
        <v>250</v>
      </c>
      <c r="C39" s="286">
        <v>3500</v>
      </c>
      <c r="D39" s="286">
        <v>3660</v>
      </c>
    </row>
    <row r="40" spans="1:4" s="41" customFormat="1" ht="12.95" customHeight="1">
      <c r="A40" s="182" t="s">
        <v>129</v>
      </c>
      <c r="B40" s="459" t="s">
        <v>251</v>
      </c>
      <c r="C40" s="286">
        <v>431</v>
      </c>
      <c r="D40" s="286">
        <v>431</v>
      </c>
    </row>
    <row r="41" spans="1:4" s="41" customFormat="1" ht="12.95" customHeight="1">
      <c r="A41" s="182" t="s">
        <v>130</v>
      </c>
      <c r="B41" s="459" t="s">
        <v>252</v>
      </c>
      <c r="C41" s="286"/>
      <c r="D41" s="286"/>
    </row>
    <row r="42" spans="1:4" s="41" customFormat="1" ht="12.95" customHeight="1">
      <c r="A42" s="182" t="s">
        <v>131</v>
      </c>
      <c r="B42" s="459" t="s">
        <v>253</v>
      </c>
      <c r="C42" s="286">
        <v>1061</v>
      </c>
      <c r="D42" s="286">
        <v>1370</v>
      </c>
    </row>
    <row r="43" spans="1:4" s="41" customFormat="1" ht="12.95" customHeight="1">
      <c r="A43" s="182" t="s">
        <v>132</v>
      </c>
      <c r="B43" s="459" t="s">
        <v>254</v>
      </c>
      <c r="C43" s="286"/>
      <c r="D43" s="286"/>
    </row>
    <row r="44" spans="1:4" s="41" customFormat="1" ht="12.95" customHeight="1">
      <c r="A44" s="182" t="s">
        <v>133</v>
      </c>
      <c r="B44" s="459" t="s">
        <v>255</v>
      </c>
      <c r="C44" s="286"/>
      <c r="D44" s="286">
        <v>100</v>
      </c>
    </row>
    <row r="45" spans="1:4" s="41" customFormat="1" ht="12.95" customHeight="1">
      <c r="A45" s="182" t="s">
        <v>246</v>
      </c>
      <c r="B45" s="459" t="s">
        <v>256</v>
      </c>
      <c r="C45" s="462"/>
      <c r="D45" s="291"/>
    </row>
    <row r="46" spans="1:4" s="41" customFormat="1" ht="12.95" customHeight="1" thickBot="1">
      <c r="A46" s="183" t="s">
        <v>247</v>
      </c>
      <c r="B46" s="460" t="s">
        <v>257</v>
      </c>
      <c r="C46" s="463"/>
      <c r="D46" s="292">
        <v>212</v>
      </c>
    </row>
    <row r="47" spans="1:4" s="41" customFormat="1" ht="12.95" customHeight="1" thickBot="1">
      <c r="A47" s="14" t="s">
        <v>15</v>
      </c>
      <c r="B47" s="457" t="s">
        <v>258</v>
      </c>
      <c r="C47" s="284">
        <f>SUM(C48:C52)</f>
        <v>0</v>
      </c>
      <c r="D47" s="284">
        <f>SUM(D48:D52)</f>
        <v>0</v>
      </c>
    </row>
    <row r="48" spans="1:4" s="41" customFormat="1" ht="12.95" customHeight="1">
      <c r="A48" s="181" t="s">
        <v>72</v>
      </c>
      <c r="B48" s="458" t="s">
        <v>262</v>
      </c>
      <c r="C48" s="464"/>
      <c r="D48" s="293"/>
    </row>
    <row r="49" spans="1:4" s="41" customFormat="1" ht="12.95" customHeight="1">
      <c r="A49" s="182" t="s">
        <v>73</v>
      </c>
      <c r="B49" s="459" t="s">
        <v>263</v>
      </c>
      <c r="C49" s="462"/>
      <c r="D49" s="291"/>
    </row>
    <row r="50" spans="1:4" s="41" customFormat="1" ht="12.95" customHeight="1">
      <c r="A50" s="182" t="s">
        <v>259</v>
      </c>
      <c r="B50" s="459" t="s">
        <v>264</v>
      </c>
      <c r="C50" s="462"/>
      <c r="D50" s="291"/>
    </row>
    <row r="51" spans="1:4" s="41" customFormat="1" ht="12.95" customHeight="1">
      <c r="A51" s="182" t="s">
        <v>260</v>
      </c>
      <c r="B51" s="459" t="s">
        <v>265</v>
      </c>
      <c r="C51" s="462"/>
      <c r="D51" s="291"/>
    </row>
    <row r="52" spans="1:4" s="41" customFormat="1" ht="12.95" customHeight="1" thickBot="1">
      <c r="A52" s="183" t="s">
        <v>261</v>
      </c>
      <c r="B52" s="460" t="s">
        <v>266</v>
      </c>
      <c r="C52" s="463"/>
      <c r="D52" s="292"/>
    </row>
    <row r="53" spans="1:4" s="41" customFormat="1" ht="12.95" customHeight="1" thickBot="1">
      <c r="A53" s="14" t="s">
        <v>134</v>
      </c>
      <c r="B53" s="457" t="s">
        <v>267</v>
      </c>
      <c r="C53" s="284">
        <f>SUM(C54:C56)</f>
        <v>920</v>
      </c>
      <c r="D53" s="284">
        <f>SUM(D54:D56)</f>
        <v>920</v>
      </c>
    </row>
    <row r="54" spans="1:4" s="41" customFormat="1" ht="12.95" customHeight="1">
      <c r="A54" s="181" t="s">
        <v>74</v>
      </c>
      <c r="B54" s="458" t="s">
        <v>268</v>
      </c>
      <c r="C54" s="285"/>
      <c r="D54" s="285"/>
    </row>
    <row r="55" spans="1:4" s="41" customFormat="1" ht="12.95" customHeight="1">
      <c r="A55" s="182" t="s">
        <v>75</v>
      </c>
      <c r="B55" s="459" t="s">
        <v>450</v>
      </c>
      <c r="C55" s="286"/>
      <c r="D55" s="286"/>
    </row>
    <row r="56" spans="1:4" s="41" customFormat="1" ht="12.95" customHeight="1">
      <c r="A56" s="182" t="s">
        <v>271</v>
      </c>
      <c r="B56" s="459" t="s">
        <v>269</v>
      </c>
      <c r="C56" s="286">
        <v>920</v>
      </c>
      <c r="D56" s="286">
        <v>920</v>
      </c>
    </row>
    <row r="57" spans="1:4" s="41" customFormat="1" ht="12.95" customHeight="1" thickBot="1">
      <c r="A57" s="183" t="s">
        <v>272</v>
      </c>
      <c r="B57" s="460" t="s">
        <v>270</v>
      </c>
      <c r="C57" s="288"/>
      <c r="D57" s="288"/>
    </row>
    <row r="58" spans="1:4" s="41" customFormat="1" ht="12.95" customHeight="1" thickBot="1">
      <c r="A58" s="14" t="s">
        <v>17</v>
      </c>
      <c r="B58" s="461" t="s">
        <v>273</v>
      </c>
      <c r="C58" s="284">
        <f>SUM(C59:C61)</f>
        <v>0</v>
      </c>
      <c r="D58" s="284">
        <f>SUM(D59:D61)</f>
        <v>0</v>
      </c>
    </row>
    <row r="59" spans="1:4" s="41" customFormat="1" ht="12.95" customHeight="1">
      <c r="A59" s="181" t="s">
        <v>135</v>
      </c>
      <c r="B59" s="458" t="s">
        <v>275</v>
      </c>
      <c r="C59" s="462"/>
      <c r="D59" s="291"/>
    </row>
    <row r="60" spans="1:4" s="41" customFormat="1" ht="12.95" customHeight="1">
      <c r="A60" s="182" t="s">
        <v>136</v>
      </c>
      <c r="B60" s="459" t="s">
        <v>451</v>
      </c>
      <c r="C60" s="462"/>
      <c r="D60" s="291"/>
    </row>
    <row r="61" spans="1:4" s="41" customFormat="1" ht="12.95" customHeight="1">
      <c r="A61" s="182" t="s">
        <v>187</v>
      </c>
      <c r="B61" s="459" t="s">
        <v>276</v>
      </c>
      <c r="C61" s="462"/>
      <c r="D61" s="291"/>
    </row>
    <row r="62" spans="1:4" s="41" customFormat="1" ht="12.95" customHeight="1" thickBot="1">
      <c r="A62" s="183" t="s">
        <v>274</v>
      </c>
      <c r="B62" s="460" t="s">
        <v>277</v>
      </c>
      <c r="C62" s="462"/>
      <c r="D62" s="291"/>
    </row>
    <row r="63" spans="1:4" s="41" customFormat="1" ht="12.95" customHeight="1" thickBot="1">
      <c r="A63" s="14" t="s">
        <v>18</v>
      </c>
      <c r="B63" s="457" t="s">
        <v>278</v>
      </c>
      <c r="C63" s="289">
        <f>+C8+C15+C22+C29+C36+C47+C53+C58</f>
        <v>473790</v>
      </c>
      <c r="D63" s="289">
        <f>+D8+D15+D22+D29+D36+D47+D53+D58</f>
        <v>583303</v>
      </c>
    </row>
    <row r="64" spans="1:4" s="41" customFormat="1" ht="12.95" customHeight="1" thickBot="1">
      <c r="A64" s="184" t="s">
        <v>417</v>
      </c>
      <c r="B64" s="461" t="s">
        <v>280</v>
      </c>
      <c r="C64" s="284">
        <f>SUM(C65:C67)</f>
        <v>25900</v>
      </c>
      <c r="D64" s="284">
        <f>SUM(D65:D67)</f>
        <v>16709</v>
      </c>
    </row>
    <row r="65" spans="1:4" s="41" customFormat="1" ht="12.95" customHeight="1">
      <c r="A65" s="181" t="s">
        <v>313</v>
      </c>
      <c r="B65" s="458" t="s">
        <v>281</v>
      </c>
      <c r="C65" s="462">
        <v>25900</v>
      </c>
      <c r="D65" s="291">
        <v>16709</v>
      </c>
    </row>
    <row r="66" spans="1:4" s="41" customFormat="1" ht="12.95" customHeight="1">
      <c r="A66" s="182" t="s">
        <v>322</v>
      </c>
      <c r="B66" s="459" t="s">
        <v>282</v>
      </c>
      <c r="C66" s="462"/>
      <c r="D66" s="291"/>
    </row>
    <row r="67" spans="1:4" s="41" customFormat="1" ht="12.95" customHeight="1" thickBot="1">
      <c r="A67" s="183" t="s">
        <v>323</v>
      </c>
      <c r="B67" s="465" t="s">
        <v>283</v>
      </c>
      <c r="C67" s="462"/>
      <c r="D67" s="291"/>
    </row>
    <row r="68" spans="1:4" s="41" customFormat="1" ht="12.95" customHeight="1" thickBot="1">
      <c r="A68" s="184" t="s">
        <v>284</v>
      </c>
      <c r="B68" s="461" t="s">
        <v>285</v>
      </c>
      <c r="C68" s="284">
        <f>SUM(C69:C72)</f>
        <v>0</v>
      </c>
      <c r="D68" s="284">
        <f>SUM(D69:D72)</f>
        <v>0</v>
      </c>
    </row>
    <row r="69" spans="1:4" s="41" customFormat="1" ht="12.95" customHeight="1">
      <c r="A69" s="181" t="s">
        <v>113</v>
      </c>
      <c r="B69" s="458" t="s">
        <v>286</v>
      </c>
      <c r="C69" s="462"/>
      <c r="D69" s="291"/>
    </row>
    <row r="70" spans="1:4" s="41" customFormat="1" ht="12.95" customHeight="1">
      <c r="A70" s="182" t="s">
        <v>114</v>
      </c>
      <c r="B70" s="459" t="s">
        <v>287</v>
      </c>
      <c r="C70" s="462"/>
      <c r="D70" s="291"/>
    </row>
    <row r="71" spans="1:4" s="41" customFormat="1" ht="12.95" customHeight="1">
      <c r="A71" s="182" t="s">
        <v>314</v>
      </c>
      <c r="B71" s="459" t="s">
        <v>288</v>
      </c>
      <c r="C71" s="462"/>
      <c r="D71" s="291"/>
    </row>
    <row r="72" spans="1:4" s="41" customFormat="1" ht="12.95" customHeight="1" thickBot="1">
      <c r="A72" s="183" t="s">
        <v>315</v>
      </c>
      <c r="B72" s="460" t="s">
        <v>289</v>
      </c>
      <c r="C72" s="462"/>
      <c r="D72" s="291"/>
    </row>
    <row r="73" spans="1:4" s="41" customFormat="1" ht="12.95" customHeight="1" thickBot="1">
      <c r="A73" s="184" t="s">
        <v>290</v>
      </c>
      <c r="B73" s="461" t="s">
        <v>291</v>
      </c>
      <c r="C73" s="284">
        <f>SUM(C74:C75)</f>
        <v>18571</v>
      </c>
      <c r="D73" s="284">
        <f>SUM(D74:D75)</f>
        <v>17137</v>
      </c>
    </row>
    <row r="74" spans="1:4" s="41" customFormat="1" ht="12.95" customHeight="1">
      <c r="A74" s="181" t="s">
        <v>316</v>
      </c>
      <c r="B74" s="458" t="s">
        <v>292</v>
      </c>
      <c r="C74" s="462">
        <v>18571</v>
      </c>
      <c r="D74" s="291">
        <v>17137</v>
      </c>
    </row>
    <row r="75" spans="1:4" s="41" customFormat="1" ht="12.95" customHeight="1" thickBot="1">
      <c r="A75" s="183" t="s">
        <v>317</v>
      </c>
      <c r="B75" s="460" t="s">
        <v>293</v>
      </c>
      <c r="C75" s="462"/>
      <c r="D75" s="291"/>
    </row>
    <row r="76" spans="1:4" s="40" customFormat="1" ht="12.95" customHeight="1" thickBot="1">
      <c r="A76" s="184" t="s">
        <v>294</v>
      </c>
      <c r="B76" s="461" t="s">
        <v>295</v>
      </c>
      <c r="C76" s="284">
        <f>SUM(C77:C79)</f>
        <v>0</v>
      </c>
      <c r="D76" s="284">
        <f>SUM(D77:D79)</f>
        <v>6856</v>
      </c>
    </row>
    <row r="77" spans="1:4" s="41" customFormat="1" ht="12.95" customHeight="1">
      <c r="A77" s="181" t="s">
        <v>318</v>
      </c>
      <c r="B77" s="458" t="s">
        <v>296</v>
      </c>
      <c r="C77" s="462"/>
      <c r="D77" s="291">
        <v>6856</v>
      </c>
    </row>
    <row r="78" spans="1:4" s="41" customFormat="1" ht="12.95" customHeight="1">
      <c r="A78" s="182" t="s">
        <v>319</v>
      </c>
      <c r="B78" s="459" t="s">
        <v>297</v>
      </c>
      <c r="C78" s="462"/>
      <c r="D78" s="291"/>
    </row>
    <row r="79" spans="1:4" s="41" customFormat="1" ht="12.95" customHeight="1" thickBot="1">
      <c r="A79" s="183" t="s">
        <v>320</v>
      </c>
      <c r="B79" s="460" t="s">
        <v>298</v>
      </c>
      <c r="C79" s="462"/>
      <c r="D79" s="291"/>
    </row>
    <row r="80" spans="1:4" s="41" customFormat="1" ht="12.95" customHeight="1" thickBot="1">
      <c r="A80" s="184" t="s">
        <v>299</v>
      </c>
      <c r="B80" s="461" t="s">
        <v>321</v>
      </c>
      <c r="C80" s="284">
        <f>SUM(C81:C84)</f>
        <v>0</v>
      </c>
      <c r="D80" s="284">
        <f>SUM(D81:D84)</f>
        <v>0</v>
      </c>
    </row>
    <row r="81" spans="1:5" s="41" customFormat="1" ht="12.95" customHeight="1">
      <c r="A81" s="185" t="s">
        <v>300</v>
      </c>
      <c r="B81" s="458" t="s">
        <v>301</v>
      </c>
      <c r="C81" s="462"/>
      <c r="D81" s="291"/>
    </row>
    <row r="82" spans="1:5" s="41" customFormat="1" ht="12.95" customHeight="1">
      <c r="A82" s="186" t="s">
        <v>302</v>
      </c>
      <c r="B82" s="459" t="s">
        <v>303</v>
      </c>
      <c r="C82" s="462"/>
      <c r="D82" s="291"/>
    </row>
    <row r="83" spans="1:5" s="41" customFormat="1" ht="12.95" customHeight="1">
      <c r="A83" s="186" t="s">
        <v>304</v>
      </c>
      <c r="B83" s="459" t="s">
        <v>305</v>
      </c>
      <c r="C83" s="462"/>
      <c r="D83" s="291"/>
    </row>
    <row r="84" spans="1:5" s="40" customFormat="1" ht="12.95" customHeight="1" thickBot="1">
      <c r="A84" s="187" t="s">
        <v>306</v>
      </c>
      <c r="B84" s="460" t="s">
        <v>307</v>
      </c>
      <c r="C84" s="462"/>
      <c r="D84" s="291"/>
    </row>
    <row r="85" spans="1:5" s="40" customFormat="1" ht="12.95" customHeight="1" thickBot="1">
      <c r="A85" s="184" t="s">
        <v>308</v>
      </c>
      <c r="B85" s="461" t="s">
        <v>309</v>
      </c>
      <c r="C85" s="294"/>
      <c r="D85" s="294"/>
    </row>
    <row r="86" spans="1:5" s="40" customFormat="1" ht="12.95" customHeight="1" thickBot="1">
      <c r="A86" s="184" t="s">
        <v>310</v>
      </c>
      <c r="B86" s="466" t="s">
        <v>311</v>
      </c>
      <c r="C86" s="289">
        <f>+C64+C68+C73+C76+C80+C85</f>
        <v>44471</v>
      </c>
      <c r="D86" s="289">
        <f>+D64+D68+D73+D76+D80+D85</f>
        <v>40702</v>
      </c>
    </row>
    <row r="87" spans="1:5" s="40" customFormat="1" ht="12.95" customHeight="1" thickBot="1">
      <c r="A87" s="188" t="s">
        <v>324</v>
      </c>
      <c r="B87" s="467" t="s">
        <v>445</v>
      </c>
      <c r="C87" s="289">
        <f>+C63+C86</f>
        <v>518261</v>
      </c>
      <c r="D87" s="289">
        <f>+D63+D86</f>
        <v>624005</v>
      </c>
    </row>
    <row r="88" spans="1:5" s="41" customFormat="1" ht="12.95" customHeight="1">
      <c r="A88" s="108"/>
      <c r="B88" s="339"/>
      <c r="C88" s="295"/>
      <c r="D88" s="295"/>
    </row>
    <row r="89" spans="1:5" ht="12.95" customHeight="1" thickBot="1">
      <c r="A89" s="189"/>
      <c r="B89" s="340"/>
      <c r="C89" s="296"/>
      <c r="D89" s="296"/>
    </row>
    <row r="90" spans="1:5" s="35" customFormat="1" ht="12.95" customHeight="1" thickBot="1">
      <c r="A90" s="111"/>
      <c r="B90" s="341" t="s">
        <v>50</v>
      </c>
      <c r="C90" s="297"/>
      <c r="D90" s="297"/>
    </row>
    <row r="91" spans="1:5" s="42" customFormat="1" ht="12.95" customHeight="1" thickBot="1">
      <c r="A91" s="167" t="s">
        <v>10</v>
      </c>
      <c r="B91" s="468" t="s">
        <v>479</v>
      </c>
      <c r="C91" s="298">
        <f>SUM(C92:C96)</f>
        <v>175412</v>
      </c>
      <c r="D91" s="298">
        <f>SUM(D92:D96)</f>
        <v>304344</v>
      </c>
    </row>
    <row r="92" spans="1:5" ht="12.95" customHeight="1">
      <c r="A92" s="190" t="s">
        <v>76</v>
      </c>
      <c r="B92" s="342" t="s">
        <v>40</v>
      </c>
      <c r="C92" s="299">
        <v>82442</v>
      </c>
      <c r="D92" s="299">
        <v>150030</v>
      </c>
    </row>
    <row r="93" spans="1:5" ht="12.95" customHeight="1">
      <c r="A93" s="182" t="s">
        <v>77</v>
      </c>
      <c r="B93" s="343" t="s">
        <v>137</v>
      </c>
      <c r="C93" s="286">
        <v>16546</v>
      </c>
      <c r="D93" s="286">
        <v>27000</v>
      </c>
    </row>
    <row r="94" spans="1:5" ht="12.95" customHeight="1">
      <c r="A94" s="182" t="s">
        <v>78</v>
      </c>
      <c r="B94" s="343" t="s">
        <v>104</v>
      </c>
      <c r="C94" s="288">
        <v>43887</v>
      </c>
      <c r="D94" s="288">
        <v>85687</v>
      </c>
      <c r="E94" s="469"/>
    </row>
    <row r="95" spans="1:5" ht="12.95" customHeight="1">
      <c r="A95" s="182" t="s">
        <v>79</v>
      </c>
      <c r="B95" s="470" t="s">
        <v>138</v>
      </c>
      <c r="C95" s="288">
        <v>1800</v>
      </c>
      <c r="D95" s="288">
        <v>2250</v>
      </c>
    </row>
    <row r="96" spans="1:5" ht="12.95" customHeight="1">
      <c r="A96" s="182" t="s">
        <v>87</v>
      </c>
      <c r="B96" s="471" t="s">
        <v>139</v>
      </c>
      <c r="C96" s="288">
        <v>30737</v>
      </c>
      <c r="D96" s="288">
        <v>39377</v>
      </c>
    </row>
    <row r="97" spans="1:4" ht="12.95" customHeight="1">
      <c r="A97" s="182" t="s">
        <v>80</v>
      </c>
      <c r="B97" s="343" t="s">
        <v>327</v>
      </c>
      <c r="C97" s="288"/>
      <c r="D97" s="288">
        <v>2580</v>
      </c>
    </row>
    <row r="98" spans="1:4" ht="12.95" customHeight="1">
      <c r="A98" s="182" t="s">
        <v>81</v>
      </c>
      <c r="B98" s="472" t="s">
        <v>328</v>
      </c>
      <c r="C98" s="288"/>
      <c r="D98" s="288"/>
    </row>
    <row r="99" spans="1:4" ht="12.95" customHeight="1">
      <c r="A99" s="182" t="s">
        <v>88</v>
      </c>
      <c r="B99" s="473" t="s">
        <v>329</v>
      </c>
      <c r="C99" s="288"/>
      <c r="D99" s="288"/>
    </row>
    <row r="100" spans="1:4" ht="12.95" customHeight="1">
      <c r="A100" s="182" t="s">
        <v>89</v>
      </c>
      <c r="B100" s="473" t="s">
        <v>330</v>
      </c>
      <c r="C100" s="288"/>
      <c r="D100" s="288"/>
    </row>
    <row r="101" spans="1:4" ht="12.95" customHeight="1">
      <c r="A101" s="182" t="s">
        <v>90</v>
      </c>
      <c r="B101" s="472" t="s">
        <v>331</v>
      </c>
      <c r="C101" s="288">
        <v>30737</v>
      </c>
      <c r="D101" s="288">
        <v>36797</v>
      </c>
    </row>
    <row r="102" spans="1:4" ht="12.95" customHeight="1">
      <c r="A102" s="182" t="s">
        <v>91</v>
      </c>
      <c r="B102" s="472" t="s">
        <v>332</v>
      </c>
      <c r="C102" s="288"/>
      <c r="D102" s="288"/>
    </row>
    <row r="103" spans="1:4" ht="12.95" customHeight="1">
      <c r="A103" s="182" t="s">
        <v>93</v>
      </c>
      <c r="B103" s="473" t="s">
        <v>333</v>
      </c>
      <c r="C103" s="288"/>
      <c r="D103" s="288"/>
    </row>
    <row r="104" spans="1:4" ht="12.95" customHeight="1">
      <c r="A104" s="191" t="s">
        <v>140</v>
      </c>
      <c r="B104" s="474" t="s">
        <v>334</v>
      </c>
      <c r="C104" s="288"/>
      <c r="D104" s="288"/>
    </row>
    <row r="105" spans="1:4" ht="12.95" customHeight="1">
      <c r="A105" s="182" t="s">
        <v>325</v>
      </c>
      <c r="B105" s="474" t="s">
        <v>335</v>
      </c>
      <c r="C105" s="288"/>
      <c r="D105" s="288"/>
    </row>
    <row r="106" spans="1:4" ht="12.95" customHeight="1" thickBot="1">
      <c r="A106" s="192" t="s">
        <v>326</v>
      </c>
      <c r="B106" s="475" t="s">
        <v>336</v>
      </c>
      <c r="C106" s="300"/>
      <c r="D106" s="300"/>
    </row>
    <row r="107" spans="1:4" ht="12.95" customHeight="1" thickBot="1">
      <c r="A107" s="14" t="s">
        <v>11</v>
      </c>
      <c r="B107" s="476" t="s">
        <v>480</v>
      </c>
      <c r="C107" s="284">
        <f>+C108+C110+C112</f>
        <v>156539</v>
      </c>
      <c r="D107" s="284">
        <f>+D108+D110+D112</f>
        <v>132900</v>
      </c>
    </row>
    <row r="108" spans="1:4" ht="12.95" customHeight="1">
      <c r="A108" s="181" t="s">
        <v>82</v>
      </c>
      <c r="B108" s="343" t="s">
        <v>185</v>
      </c>
      <c r="C108" s="285">
        <v>146639</v>
      </c>
      <c r="D108" s="285">
        <v>123000</v>
      </c>
    </row>
    <row r="109" spans="1:4" ht="12.95" customHeight="1">
      <c r="A109" s="181" t="s">
        <v>83</v>
      </c>
      <c r="B109" s="477" t="s">
        <v>340</v>
      </c>
      <c r="C109" s="285">
        <v>146639</v>
      </c>
      <c r="D109" s="285">
        <v>123000</v>
      </c>
    </row>
    <row r="110" spans="1:4" ht="12.95" customHeight="1">
      <c r="A110" s="181" t="s">
        <v>84</v>
      </c>
      <c r="B110" s="477" t="s">
        <v>141</v>
      </c>
      <c r="C110" s="286">
        <v>9900</v>
      </c>
      <c r="D110" s="286">
        <v>9900</v>
      </c>
    </row>
    <row r="111" spans="1:4" ht="12.95" customHeight="1">
      <c r="A111" s="181" t="s">
        <v>85</v>
      </c>
      <c r="B111" s="477" t="s">
        <v>341</v>
      </c>
      <c r="C111" s="301"/>
      <c r="D111" s="301"/>
    </row>
    <row r="112" spans="1:4" ht="12.95" customHeight="1">
      <c r="A112" s="181" t="s">
        <v>86</v>
      </c>
      <c r="B112" s="478" t="s">
        <v>188</v>
      </c>
      <c r="C112" s="301"/>
      <c r="D112" s="301"/>
    </row>
    <row r="113" spans="1:4" ht="12.95" customHeight="1">
      <c r="A113" s="181" t="s">
        <v>92</v>
      </c>
      <c r="B113" s="479" t="s">
        <v>452</v>
      </c>
      <c r="C113" s="301"/>
      <c r="D113" s="301"/>
    </row>
    <row r="114" spans="1:4" ht="12.95" customHeight="1">
      <c r="A114" s="181" t="s">
        <v>94</v>
      </c>
      <c r="B114" s="480" t="s">
        <v>346</v>
      </c>
      <c r="C114" s="301"/>
      <c r="D114" s="301"/>
    </row>
    <row r="115" spans="1:4" ht="12.95" customHeight="1">
      <c r="A115" s="181" t="s">
        <v>142</v>
      </c>
      <c r="B115" s="473" t="s">
        <v>330</v>
      </c>
      <c r="C115" s="301"/>
      <c r="D115" s="301"/>
    </row>
    <row r="116" spans="1:4" ht="12.95" customHeight="1">
      <c r="A116" s="181" t="s">
        <v>143</v>
      </c>
      <c r="B116" s="473" t="s">
        <v>345</v>
      </c>
      <c r="C116" s="301"/>
      <c r="D116" s="301"/>
    </row>
    <row r="117" spans="1:4" ht="12.95" customHeight="1">
      <c r="A117" s="181" t="s">
        <v>144</v>
      </c>
      <c r="B117" s="473" t="s">
        <v>344</v>
      </c>
      <c r="C117" s="301"/>
      <c r="D117" s="301"/>
    </row>
    <row r="118" spans="1:4" ht="12.95" customHeight="1">
      <c r="A118" s="181" t="s">
        <v>337</v>
      </c>
      <c r="B118" s="473" t="s">
        <v>333</v>
      </c>
      <c r="C118" s="301"/>
      <c r="D118" s="301"/>
    </row>
    <row r="119" spans="1:4" ht="12.95" customHeight="1">
      <c r="A119" s="181" t="s">
        <v>338</v>
      </c>
      <c r="B119" s="473" t="s">
        <v>343</v>
      </c>
      <c r="C119" s="301"/>
      <c r="D119" s="301"/>
    </row>
    <row r="120" spans="1:4" ht="12.95" customHeight="1" thickBot="1">
      <c r="A120" s="191" t="s">
        <v>339</v>
      </c>
      <c r="B120" s="473" t="s">
        <v>342</v>
      </c>
      <c r="C120" s="302"/>
      <c r="D120" s="302"/>
    </row>
    <row r="121" spans="1:4" ht="12.95" customHeight="1" thickBot="1">
      <c r="A121" s="14" t="s">
        <v>12</v>
      </c>
      <c r="B121" s="344" t="s">
        <v>347</v>
      </c>
      <c r="C121" s="284">
        <f>+C122+C123</f>
        <v>1000</v>
      </c>
      <c r="D121" s="284">
        <f>+D122+D123</f>
        <v>2500</v>
      </c>
    </row>
    <row r="122" spans="1:4" ht="12.95" customHeight="1">
      <c r="A122" s="181" t="s">
        <v>65</v>
      </c>
      <c r="B122" s="345" t="s">
        <v>52</v>
      </c>
      <c r="C122" s="285">
        <v>500</v>
      </c>
      <c r="D122" s="285">
        <v>2000</v>
      </c>
    </row>
    <row r="123" spans="1:4" ht="12.95" customHeight="1" thickBot="1">
      <c r="A123" s="183" t="s">
        <v>66</v>
      </c>
      <c r="B123" s="477" t="s">
        <v>53</v>
      </c>
      <c r="C123" s="288">
        <v>500</v>
      </c>
      <c r="D123" s="288">
        <v>500</v>
      </c>
    </row>
    <row r="124" spans="1:4" ht="12.95" customHeight="1" thickBot="1">
      <c r="A124" s="14" t="s">
        <v>13</v>
      </c>
      <c r="B124" s="344" t="s">
        <v>348</v>
      </c>
      <c r="C124" s="284">
        <f>+C91+C107+C121</f>
        <v>332951</v>
      </c>
      <c r="D124" s="284">
        <f>+D91+D107+D121</f>
        <v>439744</v>
      </c>
    </row>
    <row r="125" spans="1:4" ht="12.95" customHeight="1" thickBot="1">
      <c r="A125" s="14" t="s">
        <v>14</v>
      </c>
      <c r="B125" s="344" t="s">
        <v>349</v>
      </c>
      <c r="C125" s="284">
        <f>+C126+C127+C128</f>
        <v>2496</v>
      </c>
      <c r="D125" s="284">
        <f>+D126+D127+D128</f>
        <v>4167</v>
      </c>
    </row>
    <row r="126" spans="1:4" s="42" customFormat="1" ht="12.95" customHeight="1">
      <c r="A126" s="181" t="s">
        <v>69</v>
      </c>
      <c r="B126" s="345" t="s">
        <v>350</v>
      </c>
      <c r="C126" s="301">
        <v>2496</v>
      </c>
      <c r="D126" s="301">
        <v>2496</v>
      </c>
    </row>
    <row r="127" spans="1:4" ht="12.95" customHeight="1">
      <c r="A127" s="181" t="s">
        <v>70</v>
      </c>
      <c r="B127" s="345" t="s">
        <v>351</v>
      </c>
      <c r="C127" s="301"/>
      <c r="D127" s="301"/>
    </row>
    <row r="128" spans="1:4" ht="12.95" customHeight="1" thickBot="1">
      <c r="A128" s="191" t="s">
        <v>71</v>
      </c>
      <c r="B128" s="346" t="s">
        <v>352</v>
      </c>
      <c r="C128" s="301"/>
      <c r="D128" s="301">
        <v>1671</v>
      </c>
    </row>
    <row r="129" spans="1:12" ht="12.95" customHeight="1" thickBot="1">
      <c r="A129" s="14" t="s">
        <v>15</v>
      </c>
      <c r="B129" s="344" t="s">
        <v>416</v>
      </c>
      <c r="C129" s="284">
        <f>+C130+C131+C132+C133</f>
        <v>0</v>
      </c>
      <c r="D129" s="284">
        <f>+D130+D131+D132+D133</f>
        <v>0</v>
      </c>
    </row>
    <row r="130" spans="1:12" ht="12.95" customHeight="1">
      <c r="A130" s="181" t="s">
        <v>72</v>
      </c>
      <c r="B130" s="345" t="s">
        <v>353</v>
      </c>
      <c r="C130" s="301"/>
      <c r="D130" s="301"/>
    </row>
    <row r="131" spans="1:12" ht="12.95" customHeight="1">
      <c r="A131" s="181" t="s">
        <v>73</v>
      </c>
      <c r="B131" s="345" t="s">
        <v>354</v>
      </c>
      <c r="C131" s="301"/>
      <c r="D131" s="301"/>
    </row>
    <row r="132" spans="1:12" ht="12.95" customHeight="1">
      <c r="A132" s="181" t="s">
        <v>259</v>
      </c>
      <c r="B132" s="345" t="s">
        <v>355</v>
      </c>
      <c r="C132" s="301"/>
      <c r="D132" s="301"/>
    </row>
    <row r="133" spans="1:12" s="42" customFormat="1" ht="12.95" customHeight="1" thickBot="1">
      <c r="A133" s="191" t="s">
        <v>260</v>
      </c>
      <c r="B133" s="346" t="s">
        <v>356</v>
      </c>
      <c r="C133" s="301"/>
      <c r="D133" s="301"/>
    </row>
    <row r="134" spans="1:12" ht="12.95" customHeight="1" thickBot="1">
      <c r="A134" s="14" t="s">
        <v>16</v>
      </c>
      <c r="B134" s="344" t="s">
        <v>458</v>
      </c>
      <c r="C134" s="289">
        <f>+C135+C136+C138+C139+C137</f>
        <v>181964</v>
      </c>
      <c r="D134" s="289">
        <f>+D135+D136+D138+D139+D137</f>
        <v>179044</v>
      </c>
      <c r="L134" s="118"/>
    </row>
    <row r="135" spans="1:12" ht="12.95" customHeight="1">
      <c r="A135" s="181" t="s">
        <v>74</v>
      </c>
      <c r="B135" s="345" t="s">
        <v>358</v>
      </c>
      <c r="C135" s="301"/>
      <c r="D135" s="301"/>
    </row>
    <row r="136" spans="1:12" ht="12.95" customHeight="1">
      <c r="A136" s="181" t="s">
        <v>75</v>
      </c>
      <c r="B136" s="345" t="s">
        <v>368</v>
      </c>
      <c r="C136" s="301"/>
      <c r="D136" s="301"/>
    </row>
    <row r="137" spans="1:12" ht="12.95" customHeight="1">
      <c r="A137" s="181" t="s">
        <v>271</v>
      </c>
      <c r="B137" s="345" t="s">
        <v>456</v>
      </c>
      <c r="C137" s="301">
        <v>181964</v>
      </c>
      <c r="D137" s="301">
        <v>179044</v>
      </c>
    </row>
    <row r="138" spans="1:12" s="42" customFormat="1" ht="12.95" customHeight="1">
      <c r="A138" s="181" t="s">
        <v>272</v>
      </c>
      <c r="B138" s="345" t="s">
        <v>359</v>
      </c>
      <c r="C138" s="301"/>
      <c r="D138" s="301"/>
    </row>
    <row r="139" spans="1:12" s="42" customFormat="1" ht="12.95" customHeight="1" thickBot="1">
      <c r="A139" s="191" t="s">
        <v>457</v>
      </c>
      <c r="B139" s="346" t="s">
        <v>360</v>
      </c>
      <c r="C139" s="301"/>
      <c r="D139" s="301"/>
    </row>
    <row r="140" spans="1:12" s="42" customFormat="1" ht="12.95" customHeight="1" thickBot="1">
      <c r="A140" s="14" t="s">
        <v>17</v>
      </c>
      <c r="B140" s="344" t="s">
        <v>361</v>
      </c>
      <c r="C140" s="303">
        <f>+C141+C142+C143+C144</f>
        <v>0</v>
      </c>
      <c r="D140" s="303">
        <f>+D141+D142+D143+D144</f>
        <v>0</v>
      </c>
    </row>
    <row r="141" spans="1:12" s="42" customFormat="1" ht="12.95" customHeight="1">
      <c r="A141" s="181" t="s">
        <v>135</v>
      </c>
      <c r="B141" s="345" t="s">
        <v>362</v>
      </c>
      <c r="C141" s="301"/>
      <c r="D141" s="301"/>
    </row>
    <row r="142" spans="1:12" s="42" customFormat="1" ht="12.95" customHeight="1">
      <c r="A142" s="181" t="s">
        <v>136</v>
      </c>
      <c r="B142" s="345" t="s">
        <v>363</v>
      </c>
      <c r="C142" s="301"/>
      <c r="D142" s="301"/>
    </row>
    <row r="143" spans="1:12" s="42" customFormat="1" ht="12.95" customHeight="1">
      <c r="A143" s="181" t="s">
        <v>187</v>
      </c>
      <c r="B143" s="345" t="s">
        <v>364</v>
      </c>
      <c r="C143" s="301"/>
      <c r="D143" s="301"/>
    </row>
    <row r="144" spans="1:12" ht="12.95" customHeight="1" thickBot="1">
      <c r="A144" s="181" t="s">
        <v>274</v>
      </c>
      <c r="B144" s="345" t="s">
        <v>365</v>
      </c>
      <c r="C144" s="301"/>
      <c r="D144" s="301"/>
    </row>
    <row r="145" spans="1:4" ht="12.95" customHeight="1" thickBot="1">
      <c r="A145" s="14" t="s">
        <v>18</v>
      </c>
      <c r="B145" s="344" t="s">
        <v>366</v>
      </c>
      <c r="C145" s="304">
        <f>+C125+C129+C134+C140</f>
        <v>184460</v>
      </c>
      <c r="D145" s="304">
        <f>+D125+D129+D134+D140</f>
        <v>183211</v>
      </c>
    </row>
    <row r="146" spans="1:4" ht="12.95" customHeight="1" thickBot="1">
      <c r="A146" s="193" t="s">
        <v>19</v>
      </c>
      <c r="B146" s="481" t="s">
        <v>367</v>
      </c>
      <c r="C146" s="304">
        <f>+C124+C145</f>
        <v>517411</v>
      </c>
      <c r="D146" s="304">
        <f>+D124+D145</f>
        <v>622955</v>
      </c>
    </row>
    <row r="147" spans="1:4" ht="13.5" thickBot="1">
      <c r="D147" s="160"/>
    </row>
    <row r="148" spans="1:4" ht="15" customHeight="1" thickBot="1">
      <c r="A148" s="115" t="s">
        <v>161</v>
      </c>
      <c r="B148" s="116"/>
      <c r="C148" s="43">
        <v>6</v>
      </c>
      <c r="D148" s="43">
        <v>6</v>
      </c>
    </row>
    <row r="149" spans="1:4" ht="14.25" customHeight="1" thickBot="1">
      <c r="A149" s="115" t="s">
        <v>162</v>
      </c>
      <c r="B149" s="116"/>
      <c r="C149" s="43">
        <v>68</v>
      </c>
      <c r="D149" s="43">
        <v>132</v>
      </c>
    </row>
  </sheetData>
  <sheetProtection formatCells="0"/>
  <phoneticPr fontId="29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55" orientation="portrait" verticalDpi="300" r:id="rId1"/>
  <headerFooter alignWithMargins="0"/>
  <rowBreaks count="1" manualBreakCount="1">
    <brk id="87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>
  <sheetPr>
    <tabColor rgb="FF92D050"/>
  </sheetPr>
  <dimension ref="A1:L148"/>
  <sheetViews>
    <sheetView view="pageBreakPreview" zoomScale="85" zoomScaleNormal="100" zoomScaleSheetLayoutView="85" workbookViewId="0">
      <selection activeCell="D1" sqref="D1"/>
    </sheetView>
  </sheetViews>
  <sheetFormatPr defaultRowHeight="12.75"/>
  <cols>
    <col min="1" max="1" width="13" style="482" customWidth="1"/>
    <col min="2" max="2" width="77" style="483" customWidth="1"/>
    <col min="3" max="3" width="18" style="484" customWidth="1"/>
    <col min="4" max="4" width="18.33203125" style="484" customWidth="1"/>
    <col min="5" max="16384" width="9.33203125" style="2"/>
  </cols>
  <sheetData>
    <row r="1" spans="1:4" s="1" customFormat="1" ht="16.5" customHeight="1" thickBot="1">
      <c r="A1" s="99"/>
      <c r="B1" s="336"/>
      <c r="C1" s="452"/>
      <c r="D1" s="452" t="s">
        <v>506</v>
      </c>
    </row>
    <row r="2" spans="1:4" s="38" customFormat="1" ht="21" customHeight="1">
      <c r="A2" s="165" t="s">
        <v>57</v>
      </c>
      <c r="B2" s="347" t="s">
        <v>181</v>
      </c>
      <c r="C2" s="453"/>
      <c r="D2" s="453" t="s">
        <v>44</v>
      </c>
    </row>
    <row r="3" spans="1:4" s="333" customFormat="1" ht="24.75" thickBot="1">
      <c r="A3" s="194" t="s">
        <v>158</v>
      </c>
      <c r="B3" s="348" t="s">
        <v>481</v>
      </c>
      <c r="C3" s="454"/>
      <c r="D3" s="455" t="s">
        <v>55</v>
      </c>
    </row>
    <row r="4" spans="1:4" s="39" customFormat="1" ht="15.95" customHeight="1" thickBot="1">
      <c r="A4" s="102"/>
      <c r="B4" s="349"/>
      <c r="C4" s="103"/>
      <c r="D4" s="103" t="s">
        <v>45</v>
      </c>
    </row>
    <row r="5" spans="1:4" ht="15" thickBot="1">
      <c r="A5" s="166" t="s">
        <v>160</v>
      </c>
      <c r="B5" s="350" t="s">
        <v>46</v>
      </c>
      <c r="C5" s="485" t="s">
        <v>47</v>
      </c>
      <c r="D5" s="485" t="s">
        <v>471</v>
      </c>
    </row>
    <row r="6" spans="1:4" s="35" customFormat="1" ht="12.95" customHeight="1" thickBot="1">
      <c r="A6" s="92">
        <v>1</v>
      </c>
      <c r="B6" s="337">
        <v>2</v>
      </c>
      <c r="C6" s="335">
        <v>3</v>
      </c>
      <c r="D6" s="335">
        <v>4</v>
      </c>
    </row>
    <row r="7" spans="1:4" s="35" customFormat="1" ht="15.95" customHeight="1" thickBot="1">
      <c r="A7" s="105"/>
      <c r="B7" s="338" t="s">
        <v>48</v>
      </c>
      <c r="C7" s="456"/>
      <c r="D7" s="456"/>
    </row>
    <row r="8" spans="1:4" s="35" customFormat="1" ht="12.95" customHeight="1" thickBot="1">
      <c r="A8" s="14" t="s">
        <v>10</v>
      </c>
      <c r="B8" s="457" t="s">
        <v>215</v>
      </c>
      <c r="C8" s="284">
        <f>+C9+C10+C11+C12+C13+C14</f>
        <v>0</v>
      </c>
      <c r="D8" s="284">
        <f>+D9+D10+D11+D12+D13+D14</f>
        <v>0</v>
      </c>
    </row>
    <row r="9" spans="1:4" s="40" customFormat="1" ht="12.95" customHeight="1">
      <c r="A9" s="181" t="s">
        <v>76</v>
      </c>
      <c r="B9" s="458" t="s">
        <v>216</v>
      </c>
      <c r="C9" s="285"/>
      <c r="D9" s="285"/>
    </row>
    <row r="10" spans="1:4" s="41" customFormat="1" ht="12.95" customHeight="1">
      <c r="A10" s="182" t="s">
        <v>77</v>
      </c>
      <c r="B10" s="459" t="s">
        <v>217</v>
      </c>
      <c r="C10" s="286"/>
      <c r="D10" s="286"/>
    </row>
    <row r="11" spans="1:4" s="41" customFormat="1" ht="12.95" customHeight="1">
      <c r="A11" s="182" t="s">
        <v>78</v>
      </c>
      <c r="B11" s="459" t="s">
        <v>218</v>
      </c>
      <c r="C11" s="286"/>
      <c r="D11" s="286"/>
    </row>
    <row r="12" spans="1:4" s="41" customFormat="1" ht="12.95" customHeight="1">
      <c r="A12" s="182" t="s">
        <v>79</v>
      </c>
      <c r="B12" s="459" t="s">
        <v>219</v>
      </c>
      <c r="C12" s="286"/>
      <c r="D12" s="286"/>
    </row>
    <row r="13" spans="1:4" s="41" customFormat="1" ht="12.95" customHeight="1">
      <c r="A13" s="182" t="s">
        <v>112</v>
      </c>
      <c r="B13" s="459" t="s">
        <v>220</v>
      </c>
      <c r="C13" s="486"/>
      <c r="D13" s="486"/>
    </row>
    <row r="14" spans="1:4" s="40" customFormat="1" ht="12.95" customHeight="1" thickBot="1">
      <c r="A14" s="183" t="s">
        <v>80</v>
      </c>
      <c r="B14" s="460" t="s">
        <v>221</v>
      </c>
      <c r="C14" s="486"/>
      <c r="D14" s="486"/>
    </row>
    <row r="15" spans="1:4" s="40" customFormat="1" ht="12.95" customHeight="1" thickBot="1">
      <c r="A15" s="14" t="s">
        <v>11</v>
      </c>
      <c r="B15" s="461" t="s">
        <v>222</v>
      </c>
      <c r="C15" s="284">
        <f>+C16+C17+C18+C19+C20</f>
        <v>0</v>
      </c>
      <c r="D15" s="284">
        <f>+D16+D17+D18+D19+D20</f>
        <v>0</v>
      </c>
    </row>
    <row r="16" spans="1:4" s="40" customFormat="1" ht="12.95" customHeight="1">
      <c r="A16" s="181" t="s">
        <v>82</v>
      </c>
      <c r="B16" s="458" t="s">
        <v>223</v>
      </c>
      <c r="C16" s="285"/>
      <c r="D16" s="285"/>
    </row>
    <row r="17" spans="1:4" s="40" customFormat="1" ht="12.95" customHeight="1">
      <c r="A17" s="182" t="s">
        <v>83</v>
      </c>
      <c r="B17" s="459" t="s">
        <v>224</v>
      </c>
      <c r="C17" s="286"/>
      <c r="D17" s="286"/>
    </row>
    <row r="18" spans="1:4" s="40" customFormat="1" ht="12.95" customHeight="1">
      <c r="A18" s="182" t="s">
        <v>84</v>
      </c>
      <c r="B18" s="459" t="s">
        <v>446</v>
      </c>
      <c r="C18" s="286"/>
      <c r="D18" s="286"/>
    </row>
    <row r="19" spans="1:4" s="40" customFormat="1" ht="12.95" customHeight="1">
      <c r="A19" s="182" t="s">
        <v>85</v>
      </c>
      <c r="B19" s="459" t="s">
        <v>447</v>
      </c>
      <c r="C19" s="286"/>
      <c r="D19" s="286"/>
    </row>
    <row r="20" spans="1:4" s="40" customFormat="1" ht="12.95" customHeight="1">
      <c r="A20" s="182" t="s">
        <v>86</v>
      </c>
      <c r="B20" s="459" t="s">
        <v>225</v>
      </c>
      <c r="C20" s="286"/>
      <c r="D20" s="286"/>
    </row>
    <row r="21" spans="1:4" s="41" customFormat="1" ht="12.95" customHeight="1" thickBot="1">
      <c r="A21" s="183" t="s">
        <v>92</v>
      </c>
      <c r="B21" s="460" t="s">
        <v>226</v>
      </c>
      <c r="C21" s="288"/>
      <c r="D21" s="288"/>
    </row>
    <row r="22" spans="1:4" s="41" customFormat="1" ht="12.95" customHeight="1" thickBot="1">
      <c r="A22" s="14" t="s">
        <v>12</v>
      </c>
      <c r="B22" s="457" t="s">
        <v>227</v>
      </c>
      <c r="C22" s="284">
        <f>+C23+C24+C25+C26+C27</f>
        <v>0</v>
      </c>
      <c r="D22" s="284">
        <f>+D23+D24+D25+D26+D27</f>
        <v>0</v>
      </c>
    </row>
    <row r="23" spans="1:4" s="41" customFormat="1" ht="12.95" customHeight="1">
      <c r="A23" s="181" t="s">
        <v>65</v>
      </c>
      <c r="B23" s="458" t="s">
        <v>228</v>
      </c>
      <c r="C23" s="285"/>
      <c r="D23" s="285"/>
    </row>
    <row r="24" spans="1:4" s="40" customFormat="1" ht="12.95" customHeight="1">
      <c r="A24" s="182" t="s">
        <v>66</v>
      </c>
      <c r="B24" s="459" t="s">
        <v>229</v>
      </c>
      <c r="C24" s="286"/>
      <c r="D24" s="286"/>
    </row>
    <row r="25" spans="1:4" s="41" customFormat="1" ht="12.95" customHeight="1">
      <c r="A25" s="182" t="s">
        <v>67</v>
      </c>
      <c r="B25" s="459" t="s">
        <v>448</v>
      </c>
      <c r="C25" s="286"/>
      <c r="D25" s="286"/>
    </row>
    <row r="26" spans="1:4" s="41" customFormat="1" ht="12.95" customHeight="1">
      <c r="A26" s="182" t="s">
        <v>68</v>
      </c>
      <c r="B26" s="459" t="s">
        <v>449</v>
      </c>
      <c r="C26" s="286"/>
      <c r="D26" s="286"/>
    </row>
    <row r="27" spans="1:4" s="41" customFormat="1" ht="12.95" customHeight="1">
      <c r="A27" s="182" t="s">
        <v>125</v>
      </c>
      <c r="B27" s="459" t="s">
        <v>230</v>
      </c>
      <c r="C27" s="286"/>
      <c r="D27" s="286"/>
    </row>
    <row r="28" spans="1:4" s="41" customFormat="1" ht="12.95" customHeight="1" thickBot="1">
      <c r="A28" s="183" t="s">
        <v>126</v>
      </c>
      <c r="B28" s="460" t="s">
        <v>231</v>
      </c>
      <c r="C28" s="288"/>
      <c r="D28" s="288"/>
    </row>
    <row r="29" spans="1:4" s="41" customFormat="1" ht="12.95" customHeight="1" thickBot="1">
      <c r="A29" s="14" t="s">
        <v>127</v>
      </c>
      <c r="B29" s="457" t="s">
        <v>232</v>
      </c>
      <c r="C29" s="289">
        <f>+C30+C33+C34+C35</f>
        <v>0</v>
      </c>
      <c r="D29" s="289">
        <f>+D30+D33+D34+D35</f>
        <v>0</v>
      </c>
    </row>
    <row r="30" spans="1:4" s="41" customFormat="1" ht="12.95" customHeight="1">
      <c r="A30" s="181" t="s">
        <v>233</v>
      </c>
      <c r="B30" s="458" t="s">
        <v>239</v>
      </c>
      <c r="C30" s="290">
        <f>+C31+C32</f>
        <v>0</v>
      </c>
      <c r="D30" s="290">
        <f>+D31+D32</f>
        <v>0</v>
      </c>
    </row>
    <row r="31" spans="1:4" s="41" customFormat="1" ht="12.95" customHeight="1">
      <c r="A31" s="182" t="s">
        <v>234</v>
      </c>
      <c r="B31" s="459" t="s">
        <v>240</v>
      </c>
      <c r="C31" s="286"/>
      <c r="D31" s="286"/>
    </row>
    <row r="32" spans="1:4" s="41" customFormat="1" ht="12.95" customHeight="1">
      <c r="A32" s="182" t="s">
        <v>235</v>
      </c>
      <c r="B32" s="459" t="s">
        <v>241</v>
      </c>
      <c r="C32" s="286"/>
      <c r="D32" s="286"/>
    </row>
    <row r="33" spans="1:4" s="41" customFormat="1" ht="12.95" customHeight="1">
      <c r="A33" s="182" t="s">
        <v>236</v>
      </c>
      <c r="B33" s="459" t="s">
        <v>242</v>
      </c>
      <c r="C33" s="286"/>
      <c r="D33" s="286"/>
    </row>
    <row r="34" spans="1:4" s="41" customFormat="1" ht="12.95" customHeight="1">
      <c r="A34" s="182" t="s">
        <v>237</v>
      </c>
      <c r="B34" s="459" t="s">
        <v>243</v>
      </c>
      <c r="C34" s="286"/>
      <c r="D34" s="286"/>
    </row>
    <row r="35" spans="1:4" s="41" customFormat="1" ht="12.95" customHeight="1" thickBot="1">
      <c r="A35" s="183" t="s">
        <v>238</v>
      </c>
      <c r="B35" s="460" t="s">
        <v>244</v>
      </c>
      <c r="C35" s="288"/>
      <c r="D35" s="288"/>
    </row>
    <row r="36" spans="1:4" s="41" customFormat="1" ht="12.95" customHeight="1" thickBot="1">
      <c r="A36" s="14" t="s">
        <v>14</v>
      </c>
      <c r="B36" s="457" t="s">
        <v>245</v>
      </c>
      <c r="C36" s="284">
        <f>SUM(C37:C46)</f>
        <v>0</v>
      </c>
      <c r="D36" s="284">
        <f>SUM(D37:D46)</f>
        <v>0</v>
      </c>
    </row>
    <row r="37" spans="1:4" s="41" customFormat="1" ht="12.95" customHeight="1">
      <c r="A37" s="181" t="s">
        <v>69</v>
      </c>
      <c r="B37" s="458" t="s">
        <v>248</v>
      </c>
      <c r="C37" s="285"/>
      <c r="D37" s="285"/>
    </row>
    <row r="38" spans="1:4" s="41" customFormat="1" ht="12.95" customHeight="1">
      <c r="A38" s="182" t="s">
        <v>70</v>
      </c>
      <c r="B38" s="459" t="s">
        <v>249</v>
      </c>
      <c r="C38" s="286"/>
      <c r="D38" s="286"/>
    </row>
    <row r="39" spans="1:4" s="41" customFormat="1" ht="12.95" customHeight="1">
      <c r="A39" s="182" t="s">
        <v>71</v>
      </c>
      <c r="B39" s="459" t="s">
        <v>250</v>
      </c>
      <c r="C39" s="286"/>
      <c r="D39" s="286"/>
    </row>
    <row r="40" spans="1:4" s="41" customFormat="1" ht="12.95" customHeight="1">
      <c r="A40" s="182" t="s">
        <v>129</v>
      </c>
      <c r="B40" s="459" t="s">
        <v>251</v>
      </c>
      <c r="C40" s="286"/>
      <c r="D40" s="286"/>
    </row>
    <row r="41" spans="1:4" s="41" customFormat="1" ht="12.95" customHeight="1">
      <c r="A41" s="182" t="s">
        <v>130</v>
      </c>
      <c r="B41" s="459" t="s">
        <v>252</v>
      </c>
      <c r="C41" s="286"/>
      <c r="D41" s="286"/>
    </row>
    <row r="42" spans="1:4" s="41" customFormat="1" ht="12.95" customHeight="1">
      <c r="A42" s="182" t="s">
        <v>131</v>
      </c>
      <c r="B42" s="459" t="s">
        <v>253</v>
      </c>
      <c r="C42" s="286"/>
      <c r="D42" s="286"/>
    </row>
    <row r="43" spans="1:4" s="41" customFormat="1" ht="12.95" customHeight="1">
      <c r="A43" s="182" t="s">
        <v>132</v>
      </c>
      <c r="B43" s="459" t="s">
        <v>254</v>
      </c>
      <c r="C43" s="286"/>
      <c r="D43" s="286"/>
    </row>
    <row r="44" spans="1:4" s="41" customFormat="1" ht="12.95" customHeight="1">
      <c r="A44" s="182" t="s">
        <v>133</v>
      </c>
      <c r="B44" s="459" t="s">
        <v>255</v>
      </c>
      <c r="C44" s="286"/>
      <c r="D44" s="286"/>
    </row>
    <row r="45" spans="1:4" s="41" customFormat="1" ht="12.95" customHeight="1">
      <c r="A45" s="182" t="s">
        <v>246</v>
      </c>
      <c r="B45" s="459" t="s">
        <v>256</v>
      </c>
      <c r="C45" s="462"/>
      <c r="D45" s="462"/>
    </row>
    <row r="46" spans="1:4" s="41" customFormat="1" ht="12.95" customHeight="1" thickBot="1">
      <c r="A46" s="183" t="s">
        <v>247</v>
      </c>
      <c r="B46" s="460" t="s">
        <v>257</v>
      </c>
      <c r="C46" s="463"/>
      <c r="D46" s="463"/>
    </row>
    <row r="47" spans="1:4" s="41" customFormat="1" ht="12.95" customHeight="1" thickBot="1">
      <c r="A47" s="14" t="s">
        <v>15</v>
      </c>
      <c r="B47" s="457" t="s">
        <v>258</v>
      </c>
      <c r="C47" s="284">
        <f>SUM(C48:C52)</f>
        <v>0</v>
      </c>
      <c r="D47" s="284">
        <f>SUM(D48:D52)</f>
        <v>0</v>
      </c>
    </row>
    <row r="48" spans="1:4" s="41" customFormat="1" ht="12.95" customHeight="1">
      <c r="A48" s="181" t="s">
        <v>72</v>
      </c>
      <c r="B48" s="458" t="s">
        <v>262</v>
      </c>
      <c r="C48" s="464"/>
      <c r="D48" s="464"/>
    </row>
    <row r="49" spans="1:4" s="41" customFormat="1" ht="12.95" customHeight="1">
      <c r="A49" s="182" t="s">
        <v>73</v>
      </c>
      <c r="B49" s="459" t="s">
        <v>263</v>
      </c>
      <c r="C49" s="462"/>
      <c r="D49" s="462"/>
    </row>
    <row r="50" spans="1:4" s="41" customFormat="1" ht="12.95" customHeight="1">
      <c r="A50" s="182" t="s">
        <v>259</v>
      </c>
      <c r="B50" s="459" t="s">
        <v>264</v>
      </c>
      <c r="C50" s="462"/>
      <c r="D50" s="462"/>
    </row>
    <row r="51" spans="1:4" s="41" customFormat="1" ht="12.95" customHeight="1">
      <c r="A51" s="182" t="s">
        <v>260</v>
      </c>
      <c r="B51" s="459" t="s">
        <v>265</v>
      </c>
      <c r="C51" s="462"/>
      <c r="D51" s="462"/>
    </row>
    <row r="52" spans="1:4" s="41" customFormat="1" ht="12.95" customHeight="1" thickBot="1">
      <c r="A52" s="183" t="s">
        <v>261</v>
      </c>
      <c r="B52" s="460" t="s">
        <v>266</v>
      </c>
      <c r="C52" s="463"/>
      <c r="D52" s="463"/>
    </row>
    <row r="53" spans="1:4" s="41" customFormat="1" ht="12.95" customHeight="1" thickBot="1">
      <c r="A53" s="14" t="s">
        <v>134</v>
      </c>
      <c r="B53" s="457" t="s">
        <v>267</v>
      </c>
      <c r="C53" s="284">
        <f>SUM(C54:C56)</f>
        <v>0</v>
      </c>
      <c r="D53" s="284">
        <f>SUM(D54:D56)</f>
        <v>0</v>
      </c>
    </row>
    <row r="54" spans="1:4" s="41" customFormat="1" ht="12.95" customHeight="1">
      <c r="A54" s="181" t="s">
        <v>74</v>
      </c>
      <c r="B54" s="458" t="s">
        <v>268</v>
      </c>
      <c r="C54" s="285"/>
      <c r="D54" s="285"/>
    </row>
    <row r="55" spans="1:4" s="41" customFormat="1" ht="12.95" customHeight="1">
      <c r="A55" s="182" t="s">
        <v>75</v>
      </c>
      <c r="B55" s="459" t="s">
        <v>450</v>
      </c>
      <c r="C55" s="286"/>
      <c r="D55" s="286"/>
    </row>
    <row r="56" spans="1:4" s="41" customFormat="1" ht="12.95" customHeight="1">
      <c r="A56" s="182" t="s">
        <v>271</v>
      </c>
      <c r="B56" s="459" t="s">
        <v>269</v>
      </c>
      <c r="C56" s="286"/>
      <c r="D56" s="286"/>
    </row>
    <row r="57" spans="1:4" s="41" customFormat="1" ht="12.95" customHeight="1" thickBot="1">
      <c r="A57" s="183" t="s">
        <v>272</v>
      </c>
      <c r="B57" s="460" t="s">
        <v>270</v>
      </c>
      <c r="C57" s="288"/>
      <c r="D57" s="288"/>
    </row>
    <row r="58" spans="1:4" s="41" customFormat="1" ht="12.95" customHeight="1" thickBot="1">
      <c r="A58" s="14" t="s">
        <v>17</v>
      </c>
      <c r="B58" s="461" t="s">
        <v>273</v>
      </c>
      <c r="C58" s="284">
        <f>SUM(C59:C61)</f>
        <v>0</v>
      </c>
      <c r="D58" s="284">
        <f>SUM(D59:D61)</f>
        <v>0</v>
      </c>
    </row>
    <row r="59" spans="1:4" s="41" customFormat="1" ht="12.95" customHeight="1">
      <c r="A59" s="181" t="s">
        <v>135</v>
      </c>
      <c r="B59" s="458" t="s">
        <v>275</v>
      </c>
      <c r="C59" s="462"/>
      <c r="D59" s="462"/>
    </row>
    <row r="60" spans="1:4" s="41" customFormat="1" ht="12.95" customHeight="1">
      <c r="A60" s="182" t="s">
        <v>136</v>
      </c>
      <c r="B60" s="459" t="s">
        <v>451</v>
      </c>
      <c r="C60" s="462"/>
      <c r="D60" s="462"/>
    </row>
    <row r="61" spans="1:4" s="41" customFormat="1" ht="12.95" customHeight="1">
      <c r="A61" s="182" t="s">
        <v>187</v>
      </c>
      <c r="B61" s="459" t="s">
        <v>276</v>
      </c>
      <c r="C61" s="462"/>
      <c r="D61" s="462"/>
    </row>
    <row r="62" spans="1:4" s="41" customFormat="1" ht="12.95" customHeight="1" thickBot="1">
      <c r="A62" s="183" t="s">
        <v>274</v>
      </c>
      <c r="B62" s="460" t="s">
        <v>277</v>
      </c>
      <c r="C62" s="462"/>
      <c r="D62" s="462"/>
    </row>
    <row r="63" spans="1:4" s="41" customFormat="1" ht="12.95" customHeight="1" thickBot="1">
      <c r="A63" s="14" t="s">
        <v>18</v>
      </c>
      <c r="B63" s="457" t="s">
        <v>278</v>
      </c>
      <c r="C63" s="289">
        <f>+C8+C15+C22+C29+C36+C47+C53+C58</f>
        <v>0</v>
      </c>
      <c r="D63" s="289">
        <f>+D8+D15+D22+D29+D36+D47+D53+D58</f>
        <v>0</v>
      </c>
    </row>
    <row r="64" spans="1:4" s="41" customFormat="1" ht="12.95" customHeight="1" thickBot="1">
      <c r="A64" s="184" t="s">
        <v>417</v>
      </c>
      <c r="B64" s="461" t="s">
        <v>280</v>
      </c>
      <c r="C64" s="284">
        <f>SUM(C65:C67)</f>
        <v>0</v>
      </c>
      <c r="D64" s="284">
        <f>SUM(D65:D67)</f>
        <v>0</v>
      </c>
    </row>
    <row r="65" spans="1:4" s="41" customFormat="1" ht="12.95" customHeight="1">
      <c r="A65" s="181" t="s">
        <v>313</v>
      </c>
      <c r="B65" s="458" t="s">
        <v>281</v>
      </c>
      <c r="C65" s="462"/>
      <c r="D65" s="462"/>
    </row>
    <row r="66" spans="1:4" s="41" customFormat="1" ht="12.95" customHeight="1">
      <c r="A66" s="182" t="s">
        <v>322</v>
      </c>
      <c r="B66" s="459" t="s">
        <v>282</v>
      </c>
      <c r="C66" s="462"/>
      <c r="D66" s="462"/>
    </row>
    <row r="67" spans="1:4" s="41" customFormat="1" ht="12.95" customHeight="1" thickBot="1">
      <c r="A67" s="183" t="s">
        <v>323</v>
      </c>
      <c r="B67" s="465" t="s">
        <v>283</v>
      </c>
      <c r="C67" s="462"/>
      <c r="D67" s="462"/>
    </row>
    <row r="68" spans="1:4" s="41" customFormat="1" ht="12.95" customHeight="1" thickBot="1">
      <c r="A68" s="184" t="s">
        <v>284</v>
      </c>
      <c r="B68" s="461" t="s">
        <v>285</v>
      </c>
      <c r="C68" s="284">
        <f>SUM(C69:C72)</f>
        <v>0</v>
      </c>
      <c r="D68" s="284">
        <f>SUM(D69:D72)</f>
        <v>0</v>
      </c>
    </row>
    <row r="69" spans="1:4" s="41" customFormat="1" ht="12.95" customHeight="1">
      <c r="A69" s="181" t="s">
        <v>113</v>
      </c>
      <c r="B69" s="458" t="s">
        <v>286</v>
      </c>
      <c r="C69" s="462"/>
      <c r="D69" s="462"/>
    </row>
    <row r="70" spans="1:4" s="41" customFormat="1" ht="12.95" customHeight="1">
      <c r="A70" s="182" t="s">
        <v>114</v>
      </c>
      <c r="B70" s="459" t="s">
        <v>287</v>
      </c>
      <c r="C70" s="462"/>
      <c r="D70" s="462"/>
    </row>
    <row r="71" spans="1:4" s="41" customFormat="1" ht="12.95" customHeight="1">
      <c r="A71" s="182" t="s">
        <v>314</v>
      </c>
      <c r="B71" s="459" t="s">
        <v>288</v>
      </c>
      <c r="C71" s="462"/>
      <c r="D71" s="462"/>
    </row>
    <row r="72" spans="1:4" s="41" customFormat="1" ht="12.95" customHeight="1" thickBot="1">
      <c r="A72" s="183" t="s">
        <v>315</v>
      </c>
      <c r="B72" s="460" t="s">
        <v>289</v>
      </c>
      <c r="C72" s="462"/>
      <c r="D72" s="462"/>
    </row>
    <row r="73" spans="1:4" s="41" customFormat="1" ht="12.95" customHeight="1" thickBot="1">
      <c r="A73" s="184" t="s">
        <v>290</v>
      </c>
      <c r="B73" s="461" t="s">
        <v>291</v>
      </c>
      <c r="C73" s="284">
        <f>SUM(C74:C75)</f>
        <v>0</v>
      </c>
      <c r="D73" s="284">
        <f>SUM(D74:D75)</f>
        <v>0</v>
      </c>
    </row>
    <row r="74" spans="1:4" s="41" customFormat="1" ht="12.95" customHeight="1">
      <c r="A74" s="181" t="s">
        <v>316</v>
      </c>
      <c r="B74" s="458" t="s">
        <v>292</v>
      </c>
      <c r="C74" s="462"/>
      <c r="D74" s="462"/>
    </row>
    <row r="75" spans="1:4" s="41" customFormat="1" ht="12.95" customHeight="1" thickBot="1">
      <c r="A75" s="183" t="s">
        <v>317</v>
      </c>
      <c r="B75" s="460" t="s">
        <v>293</v>
      </c>
      <c r="C75" s="462"/>
      <c r="D75" s="462"/>
    </row>
    <row r="76" spans="1:4" s="40" customFormat="1" ht="12.95" customHeight="1" thickBot="1">
      <c r="A76" s="184" t="s">
        <v>294</v>
      </c>
      <c r="B76" s="461" t="s">
        <v>295</v>
      </c>
      <c r="C76" s="284">
        <f>SUM(C77:C79)</f>
        <v>0</v>
      </c>
      <c r="D76" s="284">
        <f>SUM(D77:D79)</f>
        <v>0</v>
      </c>
    </row>
    <row r="77" spans="1:4" s="41" customFormat="1" ht="12.95" customHeight="1">
      <c r="A77" s="181" t="s">
        <v>318</v>
      </c>
      <c r="B77" s="458" t="s">
        <v>296</v>
      </c>
      <c r="C77" s="462"/>
      <c r="D77" s="462"/>
    </row>
    <row r="78" spans="1:4" s="41" customFormat="1" ht="12.95" customHeight="1">
      <c r="A78" s="182" t="s">
        <v>319</v>
      </c>
      <c r="B78" s="459" t="s">
        <v>297</v>
      </c>
      <c r="C78" s="462"/>
      <c r="D78" s="462"/>
    </row>
    <row r="79" spans="1:4" s="41" customFormat="1" ht="12.95" customHeight="1" thickBot="1">
      <c r="A79" s="183" t="s">
        <v>320</v>
      </c>
      <c r="B79" s="460" t="s">
        <v>298</v>
      </c>
      <c r="C79" s="462"/>
      <c r="D79" s="462"/>
    </row>
    <row r="80" spans="1:4" s="41" customFormat="1" ht="12.95" customHeight="1" thickBot="1">
      <c r="A80" s="184" t="s">
        <v>299</v>
      </c>
      <c r="B80" s="461" t="s">
        <v>321</v>
      </c>
      <c r="C80" s="284">
        <f>SUM(C81:C84)</f>
        <v>0</v>
      </c>
      <c r="D80" s="284">
        <f>SUM(D81:D84)</f>
        <v>0</v>
      </c>
    </row>
    <row r="81" spans="1:4" s="41" customFormat="1" ht="12.95" customHeight="1">
      <c r="A81" s="185" t="s">
        <v>300</v>
      </c>
      <c r="B81" s="458" t="s">
        <v>301</v>
      </c>
      <c r="C81" s="462"/>
      <c r="D81" s="462"/>
    </row>
    <row r="82" spans="1:4" s="41" customFormat="1" ht="12.95" customHeight="1">
      <c r="A82" s="186" t="s">
        <v>302</v>
      </c>
      <c r="B82" s="459" t="s">
        <v>303</v>
      </c>
      <c r="C82" s="462"/>
      <c r="D82" s="462"/>
    </row>
    <row r="83" spans="1:4" s="41" customFormat="1" ht="12.95" customHeight="1">
      <c r="A83" s="186" t="s">
        <v>304</v>
      </c>
      <c r="B83" s="459" t="s">
        <v>305</v>
      </c>
      <c r="C83" s="462"/>
      <c r="D83" s="462"/>
    </row>
    <row r="84" spans="1:4" s="40" customFormat="1" ht="12.95" customHeight="1" thickBot="1">
      <c r="A84" s="187" t="s">
        <v>306</v>
      </c>
      <c r="B84" s="460" t="s">
        <v>307</v>
      </c>
      <c r="C84" s="462"/>
      <c r="D84" s="462"/>
    </row>
    <row r="85" spans="1:4" s="40" customFormat="1" ht="12.95" customHeight="1" thickBot="1">
      <c r="A85" s="184" t="s">
        <v>308</v>
      </c>
      <c r="B85" s="461" t="s">
        <v>309</v>
      </c>
      <c r="C85" s="294"/>
      <c r="D85" s="294"/>
    </row>
    <row r="86" spans="1:4" s="40" customFormat="1" ht="12.95" customHeight="1" thickBot="1">
      <c r="A86" s="184" t="s">
        <v>310</v>
      </c>
      <c r="B86" s="466" t="s">
        <v>311</v>
      </c>
      <c r="C86" s="289">
        <f>+C64+C68+C73+C76+C80+C85</f>
        <v>0</v>
      </c>
      <c r="D86" s="289">
        <f>+D64+D68+D73+D76+D80+D85</f>
        <v>0</v>
      </c>
    </row>
    <row r="87" spans="1:4" s="40" customFormat="1" ht="12.95" customHeight="1" thickBot="1">
      <c r="A87" s="188" t="s">
        <v>324</v>
      </c>
      <c r="B87" s="467" t="s">
        <v>445</v>
      </c>
      <c r="C87" s="289">
        <f>+C63+C86</f>
        <v>0</v>
      </c>
      <c r="D87" s="289">
        <f>+D63+D86</f>
        <v>0</v>
      </c>
    </row>
    <row r="88" spans="1:4" s="41" customFormat="1" ht="12.95" customHeight="1">
      <c r="A88" s="108"/>
      <c r="B88" s="339"/>
      <c r="C88" s="295"/>
      <c r="D88" s="295"/>
    </row>
    <row r="89" spans="1:4" ht="12.95" customHeight="1" thickBot="1">
      <c r="A89" s="189"/>
      <c r="B89" s="340"/>
      <c r="C89" s="296"/>
      <c r="D89" s="296"/>
    </row>
    <row r="90" spans="1:4" s="35" customFormat="1" ht="12.95" customHeight="1" thickBot="1">
      <c r="A90" s="111"/>
      <c r="B90" s="341" t="s">
        <v>50</v>
      </c>
      <c r="C90" s="297"/>
      <c r="D90" s="297"/>
    </row>
    <row r="91" spans="1:4" s="42" customFormat="1" ht="12.95" customHeight="1" thickBot="1">
      <c r="A91" s="167" t="s">
        <v>10</v>
      </c>
      <c r="B91" s="468" t="s">
        <v>479</v>
      </c>
      <c r="C91" s="298">
        <f>SUM(C92:C96)</f>
        <v>1050</v>
      </c>
      <c r="D91" s="298">
        <f>SUM(D92:D96)</f>
        <v>1050</v>
      </c>
    </row>
    <row r="92" spans="1:4" ht="12.95" customHeight="1">
      <c r="A92" s="190" t="s">
        <v>76</v>
      </c>
      <c r="B92" s="342" t="s">
        <v>40</v>
      </c>
      <c r="C92" s="299"/>
      <c r="D92" s="299"/>
    </row>
    <row r="93" spans="1:4" ht="12.95" customHeight="1">
      <c r="A93" s="182" t="s">
        <v>77</v>
      </c>
      <c r="B93" s="343" t="s">
        <v>137</v>
      </c>
      <c r="C93" s="286"/>
      <c r="D93" s="286"/>
    </row>
    <row r="94" spans="1:4" ht="12.95" customHeight="1">
      <c r="A94" s="182" t="s">
        <v>78</v>
      </c>
      <c r="B94" s="343" t="s">
        <v>104</v>
      </c>
      <c r="C94" s="288"/>
      <c r="D94" s="288"/>
    </row>
    <row r="95" spans="1:4" ht="12.95" customHeight="1">
      <c r="A95" s="182" t="s">
        <v>79</v>
      </c>
      <c r="B95" s="470" t="s">
        <v>138</v>
      </c>
      <c r="C95" s="288"/>
      <c r="D95" s="288"/>
    </row>
    <row r="96" spans="1:4" ht="12.95" customHeight="1">
      <c r="A96" s="182" t="s">
        <v>87</v>
      </c>
      <c r="B96" s="471" t="s">
        <v>139</v>
      </c>
      <c r="C96" s="288">
        <v>1050</v>
      </c>
      <c r="D96" s="288">
        <v>1050</v>
      </c>
    </row>
    <row r="97" spans="1:4" ht="12.95" customHeight="1">
      <c r="A97" s="182" t="s">
        <v>80</v>
      </c>
      <c r="B97" s="343" t="s">
        <v>327</v>
      </c>
      <c r="C97" s="288"/>
      <c r="D97" s="288"/>
    </row>
    <row r="98" spans="1:4" ht="12.95" customHeight="1">
      <c r="A98" s="182" t="s">
        <v>81</v>
      </c>
      <c r="B98" s="472" t="s">
        <v>328</v>
      </c>
      <c r="C98" s="288"/>
      <c r="D98" s="288"/>
    </row>
    <row r="99" spans="1:4" ht="12.95" customHeight="1">
      <c r="A99" s="182" t="s">
        <v>88</v>
      </c>
      <c r="B99" s="473" t="s">
        <v>329</v>
      </c>
      <c r="C99" s="288"/>
      <c r="D99" s="288"/>
    </row>
    <row r="100" spans="1:4" ht="12.95" customHeight="1">
      <c r="A100" s="182" t="s">
        <v>89</v>
      </c>
      <c r="B100" s="473" t="s">
        <v>330</v>
      </c>
      <c r="C100" s="288"/>
      <c r="D100" s="288"/>
    </row>
    <row r="101" spans="1:4" ht="12.95" customHeight="1">
      <c r="A101" s="182" t="s">
        <v>90</v>
      </c>
      <c r="B101" s="472" t="s">
        <v>331</v>
      </c>
      <c r="C101" s="288"/>
      <c r="D101" s="288"/>
    </row>
    <row r="102" spans="1:4" ht="12.95" customHeight="1">
      <c r="A102" s="182" t="s">
        <v>91</v>
      </c>
      <c r="B102" s="472" t="s">
        <v>332</v>
      </c>
      <c r="C102" s="288"/>
      <c r="D102" s="288"/>
    </row>
    <row r="103" spans="1:4" ht="12.95" customHeight="1">
      <c r="A103" s="182" t="s">
        <v>93</v>
      </c>
      <c r="B103" s="473" t="s">
        <v>333</v>
      </c>
      <c r="C103" s="288"/>
      <c r="D103" s="288"/>
    </row>
    <row r="104" spans="1:4" ht="12.95" customHeight="1">
      <c r="A104" s="191" t="s">
        <v>140</v>
      </c>
      <c r="B104" s="474" t="s">
        <v>334</v>
      </c>
      <c r="C104" s="288"/>
      <c r="D104" s="288"/>
    </row>
    <row r="105" spans="1:4" ht="12.95" customHeight="1">
      <c r="A105" s="182" t="s">
        <v>325</v>
      </c>
      <c r="B105" s="474" t="s">
        <v>335</v>
      </c>
      <c r="C105" s="288"/>
      <c r="D105" s="288"/>
    </row>
    <row r="106" spans="1:4" ht="12.95" customHeight="1" thickBot="1">
      <c r="A106" s="192" t="s">
        <v>326</v>
      </c>
      <c r="B106" s="475" t="s">
        <v>336</v>
      </c>
      <c r="C106" s="300">
        <v>1050</v>
      </c>
      <c r="D106" s="300">
        <v>1050</v>
      </c>
    </row>
    <row r="107" spans="1:4" ht="12.95" customHeight="1" thickBot="1">
      <c r="A107" s="14" t="s">
        <v>11</v>
      </c>
      <c r="B107" s="476" t="s">
        <v>480</v>
      </c>
      <c r="C107" s="284">
        <f>+C108+C110+C112</f>
        <v>0</v>
      </c>
      <c r="D107" s="284">
        <f>+D108+D110+D112</f>
        <v>0</v>
      </c>
    </row>
    <row r="108" spans="1:4" ht="12.95" customHeight="1">
      <c r="A108" s="181" t="s">
        <v>82</v>
      </c>
      <c r="B108" s="343" t="s">
        <v>185</v>
      </c>
      <c r="C108" s="285"/>
      <c r="D108" s="285"/>
    </row>
    <row r="109" spans="1:4" ht="12.95" customHeight="1">
      <c r="A109" s="181" t="s">
        <v>83</v>
      </c>
      <c r="B109" s="477" t="s">
        <v>340</v>
      </c>
      <c r="C109" s="285"/>
      <c r="D109" s="285"/>
    </row>
    <row r="110" spans="1:4" ht="12.95" customHeight="1">
      <c r="A110" s="181" t="s">
        <v>84</v>
      </c>
      <c r="B110" s="477" t="s">
        <v>141</v>
      </c>
      <c r="C110" s="286"/>
      <c r="D110" s="286"/>
    </row>
    <row r="111" spans="1:4" ht="12.95" customHeight="1">
      <c r="A111" s="181" t="s">
        <v>85</v>
      </c>
      <c r="B111" s="477" t="s">
        <v>341</v>
      </c>
      <c r="C111" s="301"/>
      <c r="D111" s="301"/>
    </row>
    <row r="112" spans="1:4" ht="12.95" customHeight="1">
      <c r="A112" s="181" t="s">
        <v>86</v>
      </c>
      <c r="B112" s="478" t="s">
        <v>188</v>
      </c>
      <c r="C112" s="301"/>
      <c r="D112" s="301"/>
    </row>
    <row r="113" spans="1:4" ht="12.95" customHeight="1">
      <c r="A113" s="181" t="s">
        <v>92</v>
      </c>
      <c r="B113" s="479" t="s">
        <v>452</v>
      </c>
      <c r="C113" s="301"/>
      <c r="D113" s="301"/>
    </row>
    <row r="114" spans="1:4" ht="12.95" customHeight="1">
      <c r="A114" s="181" t="s">
        <v>94</v>
      </c>
      <c r="B114" s="480" t="s">
        <v>346</v>
      </c>
      <c r="C114" s="301"/>
      <c r="D114" s="301"/>
    </row>
    <row r="115" spans="1:4" ht="12.95" customHeight="1">
      <c r="A115" s="181" t="s">
        <v>142</v>
      </c>
      <c r="B115" s="473" t="s">
        <v>330</v>
      </c>
      <c r="C115" s="301"/>
      <c r="D115" s="301"/>
    </row>
    <row r="116" spans="1:4" ht="12.95" customHeight="1">
      <c r="A116" s="181" t="s">
        <v>143</v>
      </c>
      <c r="B116" s="473" t="s">
        <v>345</v>
      </c>
      <c r="C116" s="301"/>
      <c r="D116" s="301"/>
    </row>
    <row r="117" spans="1:4" ht="12.95" customHeight="1">
      <c r="A117" s="181" t="s">
        <v>144</v>
      </c>
      <c r="B117" s="473" t="s">
        <v>344</v>
      </c>
      <c r="C117" s="301"/>
      <c r="D117" s="301"/>
    </row>
    <row r="118" spans="1:4" ht="12.95" customHeight="1">
      <c r="A118" s="181" t="s">
        <v>337</v>
      </c>
      <c r="B118" s="473" t="s">
        <v>333</v>
      </c>
      <c r="C118" s="301"/>
      <c r="D118" s="301"/>
    </row>
    <row r="119" spans="1:4" ht="12.95" customHeight="1">
      <c r="A119" s="181" t="s">
        <v>338</v>
      </c>
      <c r="B119" s="473" t="s">
        <v>343</v>
      </c>
      <c r="C119" s="301"/>
      <c r="D119" s="301"/>
    </row>
    <row r="120" spans="1:4" ht="12.95" customHeight="1" thickBot="1">
      <c r="A120" s="191" t="s">
        <v>339</v>
      </c>
      <c r="B120" s="473" t="s">
        <v>342</v>
      </c>
      <c r="C120" s="302"/>
      <c r="D120" s="302"/>
    </row>
    <row r="121" spans="1:4" ht="12.95" customHeight="1" thickBot="1">
      <c r="A121" s="14" t="s">
        <v>12</v>
      </c>
      <c r="B121" s="344" t="s">
        <v>347</v>
      </c>
      <c r="C121" s="284">
        <f>+C122+C123</f>
        <v>0</v>
      </c>
      <c r="D121" s="284">
        <f>+D122+D123</f>
        <v>0</v>
      </c>
    </row>
    <row r="122" spans="1:4" ht="12.95" customHeight="1">
      <c r="A122" s="181" t="s">
        <v>65</v>
      </c>
      <c r="B122" s="345" t="s">
        <v>52</v>
      </c>
      <c r="C122" s="285"/>
      <c r="D122" s="285"/>
    </row>
    <row r="123" spans="1:4" ht="12.95" customHeight="1" thickBot="1">
      <c r="A123" s="183" t="s">
        <v>66</v>
      </c>
      <c r="B123" s="477" t="s">
        <v>53</v>
      </c>
      <c r="C123" s="288"/>
      <c r="D123" s="288"/>
    </row>
    <row r="124" spans="1:4" ht="12.95" customHeight="1" thickBot="1">
      <c r="A124" s="14" t="s">
        <v>13</v>
      </c>
      <c r="B124" s="344" t="s">
        <v>348</v>
      </c>
      <c r="C124" s="284">
        <f>+C91+C107+C121</f>
        <v>1050</v>
      </c>
      <c r="D124" s="284">
        <f>+D91+D107+D121</f>
        <v>1050</v>
      </c>
    </row>
    <row r="125" spans="1:4" ht="12.95" customHeight="1" thickBot="1">
      <c r="A125" s="14" t="s">
        <v>14</v>
      </c>
      <c r="B125" s="344" t="s">
        <v>349</v>
      </c>
      <c r="C125" s="284">
        <f>+C126+C127+C128</f>
        <v>0</v>
      </c>
      <c r="D125" s="284">
        <f>+D126+D127+D128</f>
        <v>0</v>
      </c>
    </row>
    <row r="126" spans="1:4" s="42" customFormat="1" ht="12.95" customHeight="1">
      <c r="A126" s="181" t="s">
        <v>69</v>
      </c>
      <c r="B126" s="345" t="s">
        <v>350</v>
      </c>
      <c r="C126" s="301"/>
      <c r="D126" s="301"/>
    </row>
    <row r="127" spans="1:4" ht="12.95" customHeight="1">
      <c r="A127" s="181" t="s">
        <v>70</v>
      </c>
      <c r="B127" s="345" t="s">
        <v>351</v>
      </c>
      <c r="C127" s="301"/>
      <c r="D127" s="301"/>
    </row>
    <row r="128" spans="1:4" ht="12.95" customHeight="1" thickBot="1">
      <c r="A128" s="191" t="s">
        <v>71</v>
      </c>
      <c r="B128" s="346" t="s">
        <v>352</v>
      </c>
      <c r="C128" s="301"/>
      <c r="D128" s="301"/>
    </row>
    <row r="129" spans="1:12" ht="12.95" customHeight="1" thickBot="1">
      <c r="A129" s="14" t="s">
        <v>15</v>
      </c>
      <c r="B129" s="344" t="s">
        <v>416</v>
      </c>
      <c r="C129" s="284">
        <f>+C130+C131+C132+C133</f>
        <v>0</v>
      </c>
      <c r="D129" s="284">
        <f>+D130+D131+D132+D133</f>
        <v>0</v>
      </c>
    </row>
    <row r="130" spans="1:12" ht="12.95" customHeight="1">
      <c r="A130" s="181" t="s">
        <v>72</v>
      </c>
      <c r="B130" s="345" t="s">
        <v>353</v>
      </c>
      <c r="C130" s="301"/>
      <c r="D130" s="301"/>
    </row>
    <row r="131" spans="1:12" ht="12.95" customHeight="1">
      <c r="A131" s="181" t="s">
        <v>73</v>
      </c>
      <c r="B131" s="345" t="s">
        <v>354</v>
      </c>
      <c r="C131" s="301"/>
      <c r="D131" s="301"/>
    </row>
    <row r="132" spans="1:12" ht="12.95" customHeight="1">
      <c r="A132" s="181" t="s">
        <v>259</v>
      </c>
      <c r="B132" s="345" t="s">
        <v>355</v>
      </c>
      <c r="C132" s="301"/>
      <c r="D132" s="301"/>
    </row>
    <row r="133" spans="1:12" s="42" customFormat="1" ht="12.95" customHeight="1" thickBot="1">
      <c r="A133" s="191" t="s">
        <v>260</v>
      </c>
      <c r="B133" s="346" t="s">
        <v>356</v>
      </c>
      <c r="C133" s="301"/>
      <c r="D133" s="301"/>
    </row>
    <row r="134" spans="1:12" ht="12.95" customHeight="1" thickBot="1">
      <c r="A134" s="14" t="s">
        <v>16</v>
      </c>
      <c r="B134" s="344" t="s">
        <v>357</v>
      </c>
      <c r="C134" s="289">
        <f>+C135+C136+C137+C138</f>
        <v>0</v>
      </c>
      <c r="D134" s="289">
        <f>+D135+D136+D137+D138</f>
        <v>0</v>
      </c>
      <c r="L134" s="118"/>
    </row>
    <row r="135" spans="1:12" ht="12.95" customHeight="1">
      <c r="A135" s="181" t="s">
        <v>74</v>
      </c>
      <c r="B135" s="345" t="s">
        <v>358</v>
      </c>
      <c r="C135" s="301"/>
      <c r="D135" s="301"/>
    </row>
    <row r="136" spans="1:12" ht="12.95" customHeight="1">
      <c r="A136" s="181" t="s">
        <v>75</v>
      </c>
      <c r="B136" s="345" t="s">
        <v>368</v>
      </c>
      <c r="C136" s="301"/>
      <c r="D136" s="301"/>
    </row>
    <row r="137" spans="1:12" s="42" customFormat="1" ht="12.95" customHeight="1">
      <c r="A137" s="181" t="s">
        <v>271</v>
      </c>
      <c r="B137" s="345" t="s">
        <v>359</v>
      </c>
      <c r="C137" s="301"/>
      <c r="D137" s="301"/>
    </row>
    <row r="138" spans="1:12" s="42" customFormat="1" ht="12.95" customHeight="1" thickBot="1">
      <c r="A138" s="191" t="s">
        <v>272</v>
      </c>
      <c r="B138" s="346" t="s">
        <v>360</v>
      </c>
      <c r="C138" s="301"/>
      <c r="D138" s="301"/>
    </row>
    <row r="139" spans="1:12" s="42" customFormat="1" ht="12.95" customHeight="1" thickBot="1">
      <c r="A139" s="14" t="s">
        <v>17</v>
      </c>
      <c r="B139" s="344" t="s">
        <v>361</v>
      </c>
      <c r="C139" s="303">
        <f>+C140+C141+C142+C143</f>
        <v>0</v>
      </c>
      <c r="D139" s="303">
        <f>+D140+D141+D142+D143</f>
        <v>0</v>
      </c>
    </row>
    <row r="140" spans="1:12" s="42" customFormat="1" ht="12.95" customHeight="1">
      <c r="A140" s="181" t="s">
        <v>135</v>
      </c>
      <c r="B140" s="345" t="s">
        <v>362</v>
      </c>
      <c r="C140" s="301"/>
      <c r="D140" s="301"/>
    </row>
    <row r="141" spans="1:12" s="42" customFormat="1" ht="12.95" customHeight="1">
      <c r="A141" s="181" t="s">
        <v>136</v>
      </c>
      <c r="B141" s="345" t="s">
        <v>363</v>
      </c>
      <c r="C141" s="301"/>
      <c r="D141" s="301"/>
    </row>
    <row r="142" spans="1:12" s="42" customFormat="1" ht="12.95" customHeight="1">
      <c r="A142" s="181" t="s">
        <v>187</v>
      </c>
      <c r="B142" s="345" t="s">
        <v>364</v>
      </c>
      <c r="C142" s="301"/>
      <c r="D142" s="301"/>
    </row>
    <row r="143" spans="1:12" ht="12.95" customHeight="1" thickBot="1">
      <c r="A143" s="181" t="s">
        <v>274</v>
      </c>
      <c r="B143" s="345" t="s">
        <v>365</v>
      </c>
      <c r="C143" s="301"/>
      <c r="D143" s="301"/>
    </row>
    <row r="144" spans="1:12" ht="12.95" customHeight="1" thickBot="1">
      <c r="A144" s="14" t="s">
        <v>18</v>
      </c>
      <c r="B144" s="344" t="s">
        <v>366</v>
      </c>
      <c r="C144" s="304">
        <f>+C125+C129+C134+C139</f>
        <v>0</v>
      </c>
      <c r="D144" s="304">
        <f>+D125+D129+D134+D139</f>
        <v>0</v>
      </c>
    </row>
    <row r="145" spans="1:4" ht="15" customHeight="1" thickBot="1">
      <c r="A145" s="193" t="s">
        <v>19</v>
      </c>
      <c r="B145" s="481" t="s">
        <v>367</v>
      </c>
      <c r="C145" s="304">
        <f>+C124+C144</f>
        <v>1050</v>
      </c>
      <c r="D145" s="304">
        <f>+D124+D144</f>
        <v>1050</v>
      </c>
    </row>
    <row r="146" spans="1:4" ht="13.5" thickBot="1"/>
    <row r="147" spans="1:4" ht="15" customHeight="1" thickBot="1">
      <c r="A147" s="115" t="s">
        <v>161</v>
      </c>
      <c r="B147" s="116"/>
      <c r="C147" s="43"/>
      <c r="D147" s="43"/>
    </row>
    <row r="148" spans="1:4" ht="14.25" customHeight="1" thickBot="1">
      <c r="A148" s="115" t="s">
        <v>162</v>
      </c>
      <c r="B148" s="116"/>
      <c r="C148" s="43"/>
      <c r="D148" s="43"/>
    </row>
  </sheetData>
  <sheetProtection formatCells="0"/>
  <phoneticPr fontId="29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55" orientation="portrait" verticalDpi="300" r:id="rId1"/>
  <headerFooter alignWithMargins="0"/>
  <rowBreaks count="1" manualBreakCount="1">
    <brk id="87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>
  <sheetPr>
    <tabColor rgb="FF92D050"/>
  </sheetPr>
  <dimension ref="A1:L148"/>
  <sheetViews>
    <sheetView view="pageBreakPreview" zoomScale="85" zoomScaleNormal="100" zoomScaleSheetLayoutView="85" workbookViewId="0">
      <selection activeCell="D1" sqref="D1"/>
    </sheetView>
  </sheetViews>
  <sheetFormatPr defaultRowHeight="12.75"/>
  <cols>
    <col min="1" max="1" width="14.1640625" style="482" customWidth="1"/>
    <col min="2" max="2" width="72" style="483" customWidth="1"/>
    <col min="3" max="4" width="16.33203125" style="484" customWidth="1"/>
    <col min="5" max="16384" width="9.33203125" style="2"/>
  </cols>
  <sheetData>
    <row r="1" spans="1:4" s="1" customFormat="1" ht="16.5" customHeight="1" thickBot="1">
      <c r="A1" s="99"/>
      <c r="B1" s="336"/>
      <c r="C1" s="117"/>
      <c r="D1" s="117" t="s">
        <v>505</v>
      </c>
    </row>
    <row r="2" spans="1:4" s="38" customFormat="1" ht="21" customHeight="1">
      <c r="A2" s="165" t="s">
        <v>57</v>
      </c>
      <c r="B2" s="347" t="s">
        <v>181</v>
      </c>
      <c r="C2" s="487"/>
      <c r="D2" s="150" t="s">
        <v>44</v>
      </c>
    </row>
    <row r="3" spans="1:4" s="38" customFormat="1" ht="24.75" thickBot="1">
      <c r="A3" s="194" t="s">
        <v>158</v>
      </c>
      <c r="B3" s="351" t="s">
        <v>482</v>
      </c>
      <c r="C3" s="488"/>
      <c r="D3" s="489" t="s">
        <v>483</v>
      </c>
    </row>
    <row r="4" spans="1:4" s="39" customFormat="1" ht="15.95" customHeight="1" thickBot="1">
      <c r="A4" s="102"/>
      <c r="B4" s="349"/>
      <c r="C4" s="103"/>
      <c r="D4" s="103" t="s">
        <v>45</v>
      </c>
    </row>
    <row r="5" spans="1:4" ht="15" thickBot="1">
      <c r="A5" s="166" t="s">
        <v>160</v>
      </c>
      <c r="B5" s="350" t="s">
        <v>46</v>
      </c>
      <c r="C5" s="490" t="s">
        <v>47</v>
      </c>
      <c r="D5" s="490" t="s">
        <v>484</v>
      </c>
    </row>
    <row r="6" spans="1:4" s="35" customFormat="1" ht="12.95" customHeight="1" thickBot="1">
      <c r="A6" s="92">
        <v>1</v>
      </c>
      <c r="B6" s="337">
        <v>2</v>
      </c>
      <c r="C6" s="491">
        <v>3</v>
      </c>
      <c r="D6" s="94">
        <v>4</v>
      </c>
    </row>
    <row r="7" spans="1:4" s="35" customFormat="1" ht="15.95" customHeight="1" thickBot="1">
      <c r="A7" s="105"/>
      <c r="B7" s="338" t="s">
        <v>48</v>
      </c>
      <c r="C7" s="492"/>
      <c r="D7" s="151"/>
    </row>
    <row r="8" spans="1:4" s="35" customFormat="1" ht="12.95" customHeight="1" thickBot="1">
      <c r="A8" s="14" t="s">
        <v>10</v>
      </c>
      <c r="B8" s="457" t="s">
        <v>215</v>
      </c>
      <c r="C8" s="493"/>
      <c r="D8" s="494"/>
    </row>
    <row r="9" spans="1:4" s="40" customFormat="1" ht="12.95" customHeight="1">
      <c r="A9" s="181" t="s">
        <v>76</v>
      </c>
      <c r="B9" s="458" t="s">
        <v>216</v>
      </c>
      <c r="C9" s="495"/>
      <c r="D9" s="496"/>
    </row>
    <row r="10" spans="1:4" s="41" customFormat="1" ht="12.95" customHeight="1">
      <c r="A10" s="182" t="s">
        <v>77</v>
      </c>
      <c r="B10" s="459" t="s">
        <v>217</v>
      </c>
      <c r="C10" s="497"/>
      <c r="D10" s="498"/>
    </row>
    <row r="11" spans="1:4" s="41" customFormat="1" ht="12.95" customHeight="1">
      <c r="A11" s="182" t="s">
        <v>78</v>
      </c>
      <c r="B11" s="459" t="s">
        <v>218</v>
      </c>
      <c r="C11" s="497"/>
      <c r="D11" s="498"/>
    </row>
    <row r="12" spans="1:4" s="41" customFormat="1" ht="12.95" customHeight="1">
      <c r="A12" s="182" t="s">
        <v>79</v>
      </c>
      <c r="B12" s="459" t="s">
        <v>219</v>
      </c>
      <c r="C12" s="497"/>
      <c r="D12" s="498"/>
    </row>
    <row r="13" spans="1:4" s="41" customFormat="1" ht="12.95" customHeight="1">
      <c r="A13" s="182" t="s">
        <v>112</v>
      </c>
      <c r="B13" s="459" t="s">
        <v>220</v>
      </c>
      <c r="C13" s="499"/>
      <c r="D13" s="500"/>
    </row>
    <row r="14" spans="1:4" s="40" customFormat="1" ht="12.95" customHeight="1" thickBot="1">
      <c r="A14" s="183" t="s">
        <v>80</v>
      </c>
      <c r="B14" s="460" t="s">
        <v>221</v>
      </c>
      <c r="C14" s="501"/>
      <c r="D14" s="502"/>
    </row>
    <row r="15" spans="1:4" s="40" customFormat="1" ht="12.95" customHeight="1" thickBot="1">
      <c r="A15" s="14" t="s">
        <v>11</v>
      </c>
      <c r="B15" s="461" t="s">
        <v>222</v>
      </c>
      <c r="C15" s="493"/>
      <c r="D15" s="494"/>
    </row>
    <row r="16" spans="1:4" s="40" customFormat="1" ht="12.95" customHeight="1">
      <c r="A16" s="181" t="s">
        <v>82</v>
      </c>
      <c r="B16" s="458" t="s">
        <v>223</v>
      </c>
      <c r="C16" s="495"/>
      <c r="D16" s="496"/>
    </row>
    <row r="17" spans="1:4" s="40" customFormat="1" ht="12.95" customHeight="1">
      <c r="A17" s="182" t="s">
        <v>83</v>
      </c>
      <c r="B17" s="459" t="s">
        <v>224</v>
      </c>
      <c r="C17" s="497"/>
      <c r="D17" s="498"/>
    </row>
    <row r="18" spans="1:4" s="40" customFormat="1" ht="12.95" customHeight="1">
      <c r="A18" s="182" t="s">
        <v>84</v>
      </c>
      <c r="B18" s="459" t="s">
        <v>446</v>
      </c>
      <c r="C18" s="497"/>
      <c r="D18" s="498"/>
    </row>
    <row r="19" spans="1:4" s="40" customFormat="1" ht="12.95" customHeight="1">
      <c r="A19" s="182" t="s">
        <v>85</v>
      </c>
      <c r="B19" s="459" t="s">
        <v>447</v>
      </c>
      <c r="C19" s="497"/>
      <c r="D19" s="498"/>
    </row>
    <row r="20" spans="1:4" s="40" customFormat="1" ht="12.95" customHeight="1">
      <c r="A20" s="182" t="s">
        <v>86</v>
      </c>
      <c r="B20" s="459" t="s">
        <v>225</v>
      </c>
      <c r="C20" s="497"/>
      <c r="D20" s="498"/>
    </row>
    <row r="21" spans="1:4" s="41" customFormat="1" ht="12.95" customHeight="1" thickBot="1">
      <c r="A21" s="183" t="s">
        <v>92</v>
      </c>
      <c r="B21" s="460" t="s">
        <v>226</v>
      </c>
      <c r="C21" s="503"/>
      <c r="D21" s="504"/>
    </row>
    <row r="22" spans="1:4" s="41" customFormat="1" ht="12.95" customHeight="1" thickBot="1">
      <c r="A22" s="14" t="s">
        <v>12</v>
      </c>
      <c r="B22" s="457" t="s">
        <v>227</v>
      </c>
      <c r="C22" s="493"/>
      <c r="D22" s="494"/>
    </row>
    <row r="23" spans="1:4" s="41" customFormat="1" ht="12.95" customHeight="1">
      <c r="A23" s="181" t="s">
        <v>65</v>
      </c>
      <c r="B23" s="458" t="s">
        <v>228</v>
      </c>
      <c r="C23" s="495"/>
      <c r="D23" s="496"/>
    </row>
    <row r="24" spans="1:4" s="40" customFormat="1" ht="12.95" customHeight="1">
      <c r="A24" s="182" t="s">
        <v>66</v>
      </c>
      <c r="B24" s="459" t="s">
        <v>229</v>
      </c>
      <c r="C24" s="497"/>
      <c r="D24" s="498"/>
    </row>
    <row r="25" spans="1:4" s="41" customFormat="1" ht="12.95" customHeight="1">
      <c r="A25" s="182" t="s">
        <v>67</v>
      </c>
      <c r="B25" s="459" t="s">
        <v>448</v>
      </c>
      <c r="C25" s="497"/>
      <c r="D25" s="498"/>
    </row>
    <row r="26" spans="1:4" s="41" customFormat="1" ht="12.95" customHeight="1">
      <c r="A26" s="182" t="s">
        <v>68</v>
      </c>
      <c r="B26" s="459" t="s">
        <v>449</v>
      </c>
      <c r="C26" s="497"/>
      <c r="D26" s="498"/>
    </row>
    <row r="27" spans="1:4" s="41" customFormat="1" ht="12.95" customHeight="1">
      <c r="A27" s="182" t="s">
        <v>125</v>
      </c>
      <c r="B27" s="459" t="s">
        <v>230</v>
      </c>
      <c r="C27" s="497"/>
      <c r="D27" s="498"/>
    </row>
    <row r="28" spans="1:4" s="41" customFormat="1" ht="12.95" customHeight="1" thickBot="1">
      <c r="A28" s="183" t="s">
        <v>126</v>
      </c>
      <c r="B28" s="460" t="s">
        <v>231</v>
      </c>
      <c r="C28" s="503"/>
      <c r="D28" s="504"/>
    </row>
    <row r="29" spans="1:4" s="41" customFormat="1" ht="12.95" customHeight="1" thickBot="1">
      <c r="A29" s="14" t="s">
        <v>127</v>
      </c>
      <c r="B29" s="457" t="s">
        <v>232</v>
      </c>
      <c r="C29" s="505"/>
      <c r="D29" s="506"/>
    </row>
    <row r="30" spans="1:4" s="41" customFormat="1" ht="12.95" customHeight="1">
      <c r="A30" s="181" t="s">
        <v>233</v>
      </c>
      <c r="B30" s="458" t="s">
        <v>239</v>
      </c>
      <c r="C30" s="507"/>
      <c r="D30" s="577"/>
    </row>
    <row r="31" spans="1:4" s="41" customFormat="1" ht="12.95" customHeight="1">
      <c r="A31" s="182" t="s">
        <v>234</v>
      </c>
      <c r="B31" s="459" t="s">
        <v>240</v>
      </c>
      <c r="C31" s="497"/>
      <c r="D31" s="498"/>
    </row>
    <row r="32" spans="1:4" s="41" customFormat="1" ht="12.95" customHeight="1">
      <c r="A32" s="182" t="s">
        <v>235</v>
      </c>
      <c r="B32" s="459" t="s">
        <v>241</v>
      </c>
      <c r="C32" s="497"/>
      <c r="D32" s="498"/>
    </row>
    <row r="33" spans="1:4" s="41" customFormat="1" ht="12.95" customHeight="1">
      <c r="A33" s="182" t="s">
        <v>236</v>
      </c>
      <c r="B33" s="459" t="s">
        <v>242</v>
      </c>
      <c r="C33" s="497"/>
      <c r="D33" s="498"/>
    </row>
    <row r="34" spans="1:4" s="41" customFormat="1" ht="12.95" customHeight="1">
      <c r="A34" s="182" t="s">
        <v>237</v>
      </c>
      <c r="B34" s="459" t="s">
        <v>243</v>
      </c>
      <c r="C34" s="497"/>
      <c r="D34" s="498"/>
    </row>
    <row r="35" spans="1:4" s="41" customFormat="1" ht="12.95" customHeight="1" thickBot="1">
      <c r="A35" s="183" t="s">
        <v>238</v>
      </c>
      <c r="B35" s="460" t="s">
        <v>244</v>
      </c>
      <c r="C35" s="503"/>
      <c r="D35" s="504"/>
    </row>
    <row r="36" spans="1:4" s="41" customFormat="1" ht="12.95" customHeight="1" thickBot="1">
      <c r="A36" s="14" t="s">
        <v>14</v>
      </c>
      <c r="B36" s="457" t="s">
        <v>245</v>
      </c>
      <c r="C36" s="493"/>
      <c r="D36" s="494"/>
    </row>
    <row r="37" spans="1:4" s="41" customFormat="1" ht="12.95" customHeight="1">
      <c r="A37" s="181" t="s">
        <v>69</v>
      </c>
      <c r="B37" s="458" t="s">
        <v>248</v>
      </c>
      <c r="C37" s="495"/>
      <c r="D37" s="496"/>
    </row>
    <row r="38" spans="1:4" s="41" customFormat="1" ht="12.95" customHeight="1">
      <c r="A38" s="182" t="s">
        <v>70</v>
      </c>
      <c r="B38" s="459" t="s">
        <v>249</v>
      </c>
      <c r="C38" s="497"/>
      <c r="D38" s="498"/>
    </row>
    <row r="39" spans="1:4" s="41" customFormat="1" ht="12.95" customHeight="1">
      <c r="A39" s="182" t="s">
        <v>71</v>
      </c>
      <c r="B39" s="459" t="s">
        <v>250</v>
      </c>
      <c r="C39" s="497"/>
      <c r="D39" s="498"/>
    </row>
    <row r="40" spans="1:4" s="41" customFormat="1" ht="12.95" customHeight="1">
      <c r="A40" s="182" t="s">
        <v>129</v>
      </c>
      <c r="B40" s="459" t="s">
        <v>251</v>
      </c>
      <c r="C40" s="497"/>
      <c r="D40" s="498"/>
    </row>
    <row r="41" spans="1:4" s="41" customFormat="1" ht="12.95" customHeight="1">
      <c r="A41" s="182" t="s">
        <v>130</v>
      </c>
      <c r="B41" s="459" t="s">
        <v>252</v>
      </c>
      <c r="C41" s="497"/>
      <c r="D41" s="498"/>
    </row>
    <row r="42" spans="1:4" s="41" customFormat="1" ht="12.95" customHeight="1">
      <c r="A42" s="182" t="s">
        <v>131</v>
      </c>
      <c r="B42" s="459" t="s">
        <v>253</v>
      </c>
      <c r="C42" s="497"/>
      <c r="D42" s="498"/>
    </row>
    <row r="43" spans="1:4" s="41" customFormat="1" ht="12.95" customHeight="1">
      <c r="A43" s="182" t="s">
        <v>132</v>
      </c>
      <c r="B43" s="459" t="s">
        <v>254</v>
      </c>
      <c r="C43" s="497"/>
      <c r="D43" s="498"/>
    </row>
    <row r="44" spans="1:4" s="41" customFormat="1" ht="12.95" customHeight="1">
      <c r="A44" s="182" t="s">
        <v>133</v>
      </c>
      <c r="B44" s="459" t="s">
        <v>255</v>
      </c>
      <c r="C44" s="497"/>
      <c r="D44" s="498"/>
    </row>
    <row r="45" spans="1:4" s="41" customFormat="1" ht="12.95" customHeight="1">
      <c r="A45" s="182" t="s">
        <v>246</v>
      </c>
      <c r="B45" s="459" t="s">
        <v>256</v>
      </c>
      <c r="C45" s="508"/>
      <c r="D45" s="509"/>
    </row>
    <row r="46" spans="1:4" s="41" customFormat="1" ht="12.95" customHeight="1" thickBot="1">
      <c r="A46" s="183" t="s">
        <v>247</v>
      </c>
      <c r="B46" s="460" t="s">
        <v>257</v>
      </c>
      <c r="C46" s="510"/>
      <c r="D46" s="511"/>
    </row>
    <row r="47" spans="1:4" s="41" customFormat="1" ht="12.95" customHeight="1" thickBot="1">
      <c r="A47" s="14" t="s">
        <v>15</v>
      </c>
      <c r="B47" s="457" t="s">
        <v>258</v>
      </c>
      <c r="C47" s="493"/>
      <c r="D47" s="494"/>
    </row>
    <row r="48" spans="1:4" s="41" customFormat="1" ht="12.95" customHeight="1">
      <c r="A48" s="181" t="s">
        <v>72</v>
      </c>
      <c r="B48" s="458" t="s">
        <v>262</v>
      </c>
      <c r="C48" s="512"/>
      <c r="D48" s="513"/>
    </row>
    <row r="49" spans="1:4" s="41" customFormat="1" ht="12.95" customHeight="1">
      <c r="A49" s="182" t="s">
        <v>73</v>
      </c>
      <c r="B49" s="459" t="s">
        <v>263</v>
      </c>
      <c r="C49" s="508"/>
      <c r="D49" s="509"/>
    </row>
    <row r="50" spans="1:4" s="41" customFormat="1" ht="12.95" customHeight="1">
      <c r="A50" s="182" t="s">
        <v>259</v>
      </c>
      <c r="B50" s="459" t="s">
        <v>264</v>
      </c>
      <c r="C50" s="508"/>
      <c r="D50" s="509"/>
    </row>
    <row r="51" spans="1:4" s="41" customFormat="1" ht="12.95" customHeight="1">
      <c r="A51" s="182" t="s">
        <v>260</v>
      </c>
      <c r="B51" s="459" t="s">
        <v>265</v>
      </c>
      <c r="C51" s="508"/>
      <c r="D51" s="509"/>
    </row>
    <row r="52" spans="1:4" s="41" customFormat="1" ht="12.95" customHeight="1" thickBot="1">
      <c r="A52" s="183" t="s">
        <v>261</v>
      </c>
      <c r="B52" s="460" t="s">
        <v>266</v>
      </c>
      <c r="C52" s="510"/>
      <c r="D52" s="511"/>
    </row>
    <row r="53" spans="1:4" s="41" customFormat="1" ht="12.95" customHeight="1" thickBot="1">
      <c r="A53" s="14" t="s">
        <v>134</v>
      </c>
      <c r="B53" s="457" t="s">
        <v>267</v>
      </c>
      <c r="C53" s="493"/>
      <c r="D53" s="494"/>
    </row>
    <row r="54" spans="1:4" s="41" customFormat="1" ht="12.95" customHeight="1">
      <c r="A54" s="181" t="s">
        <v>74</v>
      </c>
      <c r="B54" s="458" t="s">
        <v>268</v>
      </c>
      <c r="C54" s="495"/>
      <c r="D54" s="496"/>
    </row>
    <row r="55" spans="1:4" s="41" customFormat="1" ht="12.95" customHeight="1">
      <c r="A55" s="182" t="s">
        <v>75</v>
      </c>
      <c r="B55" s="459" t="s">
        <v>450</v>
      </c>
      <c r="C55" s="497"/>
      <c r="D55" s="498"/>
    </row>
    <row r="56" spans="1:4" s="41" customFormat="1" ht="12.95" customHeight="1">
      <c r="A56" s="182" t="s">
        <v>271</v>
      </c>
      <c r="B56" s="459" t="s">
        <v>269</v>
      </c>
      <c r="C56" s="497"/>
      <c r="D56" s="498"/>
    </row>
    <row r="57" spans="1:4" s="41" customFormat="1" ht="12.95" customHeight="1" thickBot="1">
      <c r="A57" s="183" t="s">
        <v>272</v>
      </c>
      <c r="B57" s="460" t="s">
        <v>270</v>
      </c>
      <c r="C57" s="503"/>
      <c r="D57" s="504"/>
    </row>
    <row r="58" spans="1:4" s="41" customFormat="1" ht="12.95" customHeight="1" thickBot="1">
      <c r="A58" s="14" t="s">
        <v>17</v>
      </c>
      <c r="B58" s="461" t="s">
        <v>273</v>
      </c>
      <c r="C58" s="493"/>
      <c r="D58" s="494"/>
    </row>
    <row r="59" spans="1:4" s="41" customFormat="1" ht="12.95" customHeight="1">
      <c r="A59" s="181" t="s">
        <v>135</v>
      </c>
      <c r="B59" s="458" t="s">
        <v>275</v>
      </c>
      <c r="C59" s="512"/>
      <c r="D59" s="513"/>
    </row>
    <row r="60" spans="1:4" s="41" customFormat="1" ht="12.95" customHeight="1">
      <c r="A60" s="182" t="s">
        <v>136</v>
      </c>
      <c r="B60" s="459" t="s">
        <v>451</v>
      </c>
      <c r="C60" s="508"/>
      <c r="D60" s="509"/>
    </row>
    <row r="61" spans="1:4" s="41" customFormat="1" ht="12.95" customHeight="1">
      <c r="A61" s="182" t="s">
        <v>187</v>
      </c>
      <c r="B61" s="459" t="s">
        <v>276</v>
      </c>
      <c r="C61" s="508"/>
      <c r="D61" s="509"/>
    </row>
    <row r="62" spans="1:4" s="41" customFormat="1" ht="12.95" customHeight="1" thickBot="1">
      <c r="A62" s="183" t="s">
        <v>274</v>
      </c>
      <c r="B62" s="460" t="s">
        <v>277</v>
      </c>
      <c r="C62" s="510"/>
      <c r="D62" s="511"/>
    </row>
    <row r="63" spans="1:4" s="41" customFormat="1" ht="12.95" customHeight="1" thickBot="1">
      <c r="A63" s="14" t="s">
        <v>18</v>
      </c>
      <c r="B63" s="457" t="s">
        <v>278</v>
      </c>
      <c r="C63" s="505"/>
      <c r="D63" s="506"/>
    </row>
    <row r="64" spans="1:4" s="41" customFormat="1" ht="12.95" customHeight="1" thickBot="1">
      <c r="A64" s="184" t="s">
        <v>417</v>
      </c>
      <c r="B64" s="461" t="s">
        <v>280</v>
      </c>
      <c r="C64" s="493"/>
      <c r="D64" s="494"/>
    </row>
    <row r="65" spans="1:4" s="41" customFormat="1" ht="12.95" customHeight="1">
      <c r="A65" s="181" t="s">
        <v>313</v>
      </c>
      <c r="B65" s="458" t="s">
        <v>281</v>
      </c>
      <c r="C65" s="512"/>
      <c r="D65" s="513"/>
    </row>
    <row r="66" spans="1:4" s="41" customFormat="1" ht="12.95" customHeight="1">
      <c r="A66" s="182" t="s">
        <v>322</v>
      </c>
      <c r="B66" s="459" t="s">
        <v>282</v>
      </c>
      <c r="C66" s="508"/>
      <c r="D66" s="509"/>
    </row>
    <row r="67" spans="1:4" s="41" customFormat="1" ht="12.95" customHeight="1" thickBot="1">
      <c r="A67" s="183" t="s">
        <v>323</v>
      </c>
      <c r="B67" s="465" t="s">
        <v>283</v>
      </c>
      <c r="C67" s="510"/>
      <c r="D67" s="578"/>
    </row>
    <row r="68" spans="1:4" s="41" customFormat="1" ht="12.95" customHeight="1" thickBot="1">
      <c r="A68" s="184" t="s">
        <v>284</v>
      </c>
      <c r="B68" s="461" t="s">
        <v>285</v>
      </c>
      <c r="C68" s="493"/>
      <c r="D68" s="494"/>
    </row>
    <row r="69" spans="1:4" s="41" customFormat="1" ht="12.95" customHeight="1">
      <c r="A69" s="181" t="s">
        <v>113</v>
      </c>
      <c r="B69" s="458" t="s">
        <v>286</v>
      </c>
      <c r="C69" s="512"/>
      <c r="D69" s="513"/>
    </row>
    <row r="70" spans="1:4" s="41" customFormat="1" ht="12.95" customHeight="1">
      <c r="A70" s="182" t="s">
        <v>114</v>
      </c>
      <c r="B70" s="459" t="s">
        <v>287</v>
      </c>
      <c r="C70" s="508"/>
      <c r="D70" s="509"/>
    </row>
    <row r="71" spans="1:4" s="41" customFormat="1" ht="12.95" customHeight="1">
      <c r="A71" s="182" t="s">
        <v>314</v>
      </c>
      <c r="B71" s="459" t="s">
        <v>288</v>
      </c>
      <c r="C71" s="508"/>
      <c r="D71" s="509"/>
    </row>
    <row r="72" spans="1:4" s="41" customFormat="1" ht="12.95" customHeight="1" thickBot="1">
      <c r="A72" s="183" t="s">
        <v>315</v>
      </c>
      <c r="B72" s="460" t="s">
        <v>289</v>
      </c>
      <c r="C72" s="510"/>
      <c r="D72" s="511"/>
    </row>
    <row r="73" spans="1:4" s="41" customFormat="1" ht="12.95" customHeight="1" thickBot="1">
      <c r="A73" s="184" t="s">
        <v>290</v>
      </c>
      <c r="B73" s="461" t="s">
        <v>291</v>
      </c>
      <c r="C73" s="493"/>
      <c r="D73" s="494"/>
    </row>
    <row r="74" spans="1:4" s="41" customFormat="1" ht="12.95" customHeight="1">
      <c r="A74" s="181" t="s">
        <v>316</v>
      </c>
      <c r="B74" s="458" t="s">
        <v>292</v>
      </c>
      <c r="C74" s="512"/>
      <c r="D74" s="513"/>
    </row>
    <row r="75" spans="1:4" s="41" customFormat="1" ht="12.95" customHeight="1" thickBot="1">
      <c r="A75" s="183" t="s">
        <v>317</v>
      </c>
      <c r="B75" s="460" t="s">
        <v>293</v>
      </c>
      <c r="C75" s="510"/>
      <c r="D75" s="511"/>
    </row>
    <row r="76" spans="1:4" s="40" customFormat="1" ht="12.95" customHeight="1" thickBot="1">
      <c r="A76" s="184" t="s">
        <v>294</v>
      </c>
      <c r="B76" s="461" t="s">
        <v>295</v>
      </c>
      <c r="C76" s="493"/>
      <c r="D76" s="494"/>
    </row>
    <row r="77" spans="1:4" s="41" customFormat="1" ht="12.95" customHeight="1">
      <c r="A77" s="181" t="s">
        <v>318</v>
      </c>
      <c r="B77" s="458" t="s">
        <v>296</v>
      </c>
      <c r="C77" s="512"/>
      <c r="D77" s="513"/>
    </row>
    <row r="78" spans="1:4" s="41" customFormat="1" ht="12.95" customHeight="1">
      <c r="A78" s="182" t="s">
        <v>319</v>
      </c>
      <c r="B78" s="459" t="s">
        <v>297</v>
      </c>
      <c r="C78" s="508"/>
      <c r="D78" s="509"/>
    </row>
    <row r="79" spans="1:4" s="41" customFormat="1" ht="12.95" customHeight="1" thickBot="1">
      <c r="A79" s="183" t="s">
        <v>320</v>
      </c>
      <c r="B79" s="460" t="s">
        <v>298</v>
      </c>
      <c r="C79" s="510"/>
      <c r="D79" s="511"/>
    </row>
    <row r="80" spans="1:4" s="41" customFormat="1" ht="12.95" customHeight="1" thickBot="1">
      <c r="A80" s="184" t="s">
        <v>299</v>
      </c>
      <c r="B80" s="461" t="s">
        <v>321</v>
      </c>
      <c r="C80" s="493"/>
      <c r="D80" s="494"/>
    </row>
    <row r="81" spans="1:4" s="41" customFormat="1" ht="12.95" customHeight="1">
      <c r="A81" s="185" t="s">
        <v>300</v>
      </c>
      <c r="B81" s="458" t="s">
        <v>301</v>
      </c>
      <c r="C81" s="512"/>
      <c r="D81" s="513"/>
    </row>
    <row r="82" spans="1:4" s="41" customFormat="1" ht="12.95" customHeight="1">
      <c r="A82" s="186" t="s">
        <v>302</v>
      </c>
      <c r="B82" s="459" t="s">
        <v>303</v>
      </c>
      <c r="C82" s="508"/>
      <c r="D82" s="509"/>
    </row>
    <row r="83" spans="1:4" s="41" customFormat="1" ht="12.95" customHeight="1">
      <c r="A83" s="186" t="s">
        <v>304</v>
      </c>
      <c r="B83" s="459" t="s">
        <v>305</v>
      </c>
      <c r="C83" s="508"/>
      <c r="D83" s="509"/>
    </row>
    <row r="84" spans="1:4" s="40" customFormat="1" ht="12.95" customHeight="1" thickBot="1">
      <c r="A84" s="187" t="s">
        <v>306</v>
      </c>
      <c r="B84" s="460" t="s">
        <v>307</v>
      </c>
      <c r="C84" s="510"/>
      <c r="D84" s="511"/>
    </row>
    <row r="85" spans="1:4" s="40" customFormat="1" ht="12.95" customHeight="1" thickBot="1">
      <c r="A85" s="184" t="s">
        <v>308</v>
      </c>
      <c r="B85" s="461" t="s">
        <v>309</v>
      </c>
      <c r="C85" s="514"/>
      <c r="D85" s="515"/>
    </row>
    <row r="86" spans="1:4" s="40" customFormat="1" ht="12.95" customHeight="1" thickBot="1">
      <c r="A86" s="184" t="s">
        <v>310</v>
      </c>
      <c r="B86" s="466" t="s">
        <v>311</v>
      </c>
      <c r="C86" s="505"/>
      <c r="D86" s="506"/>
    </row>
    <row r="87" spans="1:4" s="40" customFormat="1" ht="12.95" customHeight="1" thickBot="1">
      <c r="A87" s="188" t="s">
        <v>324</v>
      </c>
      <c r="B87" s="467" t="s">
        <v>445</v>
      </c>
      <c r="C87" s="516"/>
      <c r="D87" s="579"/>
    </row>
    <row r="88" spans="1:4" s="41" customFormat="1" ht="12.95" customHeight="1">
      <c r="A88" s="108"/>
      <c r="B88" s="339"/>
      <c r="C88" s="517"/>
      <c r="D88" s="517"/>
    </row>
    <row r="89" spans="1:4" ht="12.95" customHeight="1" thickBot="1">
      <c r="A89" s="189"/>
      <c r="B89" s="340"/>
      <c r="C89" s="518"/>
      <c r="D89" s="518"/>
    </row>
    <row r="90" spans="1:4" s="35" customFormat="1" ht="12.95" customHeight="1" thickBot="1">
      <c r="A90" s="111"/>
      <c r="B90" s="341" t="s">
        <v>50</v>
      </c>
      <c r="C90" s="519"/>
      <c r="D90" s="520"/>
    </row>
    <row r="91" spans="1:4" s="42" customFormat="1" ht="12.95" customHeight="1" thickBot="1">
      <c r="A91" s="167" t="s">
        <v>10</v>
      </c>
      <c r="B91" s="468" t="s">
        <v>479</v>
      </c>
      <c r="C91" s="521"/>
      <c r="D91" s="522"/>
    </row>
    <row r="92" spans="1:4" ht="12.95" customHeight="1">
      <c r="A92" s="190" t="s">
        <v>76</v>
      </c>
      <c r="B92" s="342" t="s">
        <v>40</v>
      </c>
      <c r="C92" s="523"/>
      <c r="D92" s="524"/>
    </row>
    <row r="93" spans="1:4" ht="12.95" customHeight="1">
      <c r="A93" s="182" t="s">
        <v>77</v>
      </c>
      <c r="B93" s="343" t="s">
        <v>137</v>
      </c>
      <c r="C93" s="497"/>
      <c r="D93" s="498"/>
    </row>
    <row r="94" spans="1:4" ht="12.95" customHeight="1">
      <c r="A94" s="182" t="s">
        <v>78</v>
      </c>
      <c r="B94" s="343" t="s">
        <v>104</v>
      </c>
      <c r="C94" s="585"/>
      <c r="D94" s="529"/>
    </row>
    <row r="95" spans="1:4" ht="12.95" customHeight="1">
      <c r="A95" s="182" t="s">
        <v>79</v>
      </c>
      <c r="B95" s="470" t="s">
        <v>138</v>
      </c>
      <c r="C95" s="586"/>
      <c r="D95" s="504"/>
    </row>
    <row r="96" spans="1:4" ht="12.95" customHeight="1">
      <c r="A96" s="182" t="s">
        <v>87</v>
      </c>
      <c r="B96" s="471" t="s">
        <v>139</v>
      </c>
      <c r="C96" s="587"/>
      <c r="D96" s="498"/>
    </row>
    <row r="97" spans="1:4" ht="12.95" customHeight="1">
      <c r="A97" s="182" t="s">
        <v>80</v>
      </c>
      <c r="B97" s="343" t="s">
        <v>327</v>
      </c>
      <c r="C97" s="585"/>
      <c r="D97" s="498"/>
    </row>
    <row r="98" spans="1:4" ht="12.95" customHeight="1">
      <c r="A98" s="182" t="s">
        <v>81</v>
      </c>
      <c r="B98" s="472" t="s">
        <v>328</v>
      </c>
      <c r="C98" s="585"/>
      <c r="D98" s="529"/>
    </row>
    <row r="99" spans="1:4" ht="12.95" customHeight="1">
      <c r="A99" s="182" t="s">
        <v>88</v>
      </c>
      <c r="B99" s="473" t="s">
        <v>329</v>
      </c>
      <c r="C99" s="585"/>
      <c r="D99" s="529"/>
    </row>
    <row r="100" spans="1:4" ht="12.95" customHeight="1">
      <c r="A100" s="182" t="s">
        <v>89</v>
      </c>
      <c r="B100" s="473" t="s">
        <v>330</v>
      </c>
      <c r="C100" s="585"/>
      <c r="D100" s="529"/>
    </row>
    <row r="101" spans="1:4" ht="12.95" customHeight="1">
      <c r="A101" s="182" t="s">
        <v>90</v>
      </c>
      <c r="B101" s="472" t="s">
        <v>331</v>
      </c>
      <c r="C101" s="585"/>
      <c r="D101" s="529"/>
    </row>
    <row r="102" spans="1:4" ht="12.95" customHeight="1">
      <c r="A102" s="182" t="s">
        <v>91</v>
      </c>
      <c r="B102" s="472" t="s">
        <v>332</v>
      </c>
      <c r="C102" s="587"/>
      <c r="D102" s="529"/>
    </row>
    <row r="103" spans="1:4" ht="12.95" customHeight="1">
      <c r="A103" s="182" t="s">
        <v>93</v>
      </c>
      <c r="B103" s="473" t="s">
        <v>333</v>
      </c>
      <c r="C103" s="503"/>
      <c r="D103" s="504"/>
    </row>
    <row r="104" spans="1:4" ht="12.95" customHeight="1">
      <c r="A104" s="191" t="s">
        <v>140</v>
      </c>
      <c r="B104" s="474" t="s">
        <v>334</v>
      </c>
      <c r="C104" s="503"/>
      <c r="D104" s="504"/>
    </row>
    <row r="105" spans="1:4" ht="12.95" customHeight="1">
      <c r="A105" s="182" t="s">
        <v>325</v>
      </c>
      <c r="B105" s="474" t="s">
        <v>335</v>
      </c>
      <c r="C105" s="503"/>
      <c r="D105" s="504"/>
    </row>
    <row r="106" spans="1:4" ht="12.95" customHeight="1" thickBot="1">
      <c r="A106" s="192" t="s">
        <v>326</v>
      </c>
      <c r="B106" s="475" t="s">
        <v>336</v>
      </c>
      <c r="C106" s="525"/>
      <c r="D106" s="526"/>
    </row>
    <row r="107" spans="1:4" ht="12.95" customHeight="1" thickBot="1">
      <c r="A107" s="14" t="s">
        <v>11</v>
      </c>
      <c r="B107" s="476" t="s">
        <v>480</v>
      </c>
      <c r="C107" s="493"/>
      <c r="D107" s="494"/>
    </row>
    <row r="108" spans="1:4" ht="12.95" customHeight="1">
      <c r="A108" s="181" t="s">
        <v>82</v>
      </c>
      <c r="B108" s="343" t="s">
        <v>185</v>
      </c>
      <c r="C108" s="495"/>
      <c r="D108" s="524"/>
    </row>
    <row r="109" spans="1:4" ht="12.95" customHeight="1">
      <c r="A109" s="181" t="s">
        <v>83</v>
      </c>
      <c r="B109" s="477" t="s">
        <v>340</v>
      </c>
      <c r="C109" s="527"/>
      <c r="D109" s="581"/>
    </row>
    <row r="110" spans="1:4" ht="12.95" customHeight="1">
      <c r="A110" s="181" t="s">
        <v>84</v>
      </c>
      <c r="B110" s="477" t="s">
        <v>141</v>
      </c>
      <c r="C110" s="585"/>
      <c r="D110" s="529"/>
    </row>
    <row r="111" spans="1:4" ht="12.95" customHeight="1">
      <c r="A111" s="181" t="s">
        <v>85</v>
      </c>
      <c r="B111" s="477" t="s">
        <v>341</v>
      </c>
      <c r="C111" s="585"/>
      <c r="D111" s="529"/>
    </row>
    <row r="112" spans="1:4" ht="12.95" customHeight="1">
      <c r="A112" s="181" t="s">
        <v>86</v>
      </c>
      <c r="B112" s="478" t="s">
        <v>188</v>
      </c>
      <c r="C112" s="585"/>
      <c r="D112" s="529"/>
    </row>
    <row r="113" spans="1:4" ht="12.95" customHeight="1">
      <c r="A113" s="181" t="s">
        <v>92</v>
      </c>
      <c r="B113" s="479" t="s">
        <v>452</v>
      </c>
      <c r="C113" s="587"/>
      <c r="D113" s="528"/>
    </row>
    <row r="114" spans="1:4" ht="12.95" customHeight="1">
      <c r="A114" s="181" t="s">
        <v>94</v>
      </c>
      <c r="B114" s="480" t="s">
        <v>346</v>
      </c>
      <c r="C114" s="589"/>
      <c r="D114" s="582"/>
    </row>
    <row r="115" spans="1:4" ht="12.95" customHeight="1">
      <c r="A115" s="181" t="s">
        <v>142</v>
      </c>
      <c r="B115" s="473" t="s">
        <v>330</v>
      </c>
      <c r="C115" s="587"/>
      <c r="D115" s="528"/>
    </row>
    <row r="116" spans="1:4" ht="12.95" customHeight="1">
      <c r="A116" s="181" t="s">
        <v>143</v>
      </c>
      <c r="B116" s="473" t="s">
        <v>345</v>
      </c>
      <c r="C116" s="587"/>
      <c r="D116" s="528"/>
    </row>
    <row r="117" spans="1:4" ht="12.95" customHeight="1">
      <c r="A117" s="181" t="s">
        <v>144</v>
      </c>
      <c r="B117" s="473" t="s">
        <v>344</v>
      </c>
      <c r="C117" s="587"/>
      <c r="D117" s="528"/>
    </row>
    <row r="118" spans="1:4" ht="12.95" customHeight="1">
      <c r="A118" s="181" t="s">
        <v>337</v>
      </c>
      <c r="B118" s="473" t="s">
        <v>333</v>
      </c>
      <c r="C118" s="587"/>
      <c r="D118" s="528"/>
    </row>
    <row r="119" spans="1:4" ht="12.95" customHeight="1">
      <c r="A119" s="181" t="s">
        <v>338</v>
      </c>
      <c r="B119" s="473" t="s">
        <v>343</v>
      </c>
      <c r="C119" s="587"/>
      <c r="D119" s="528"/>
    </row>
    <row r="120" spans="1:4" ht="12.95" customHeight="1" thickBot="1">
      <c r="A120" s="191" t="s">
        <v>339</v>
      </c>
      <c r="B120" s="473" t="s">
        <v>342</v>
      </c>
      <c r="C120" s="585"/>
      <c r="D120" s="583"/>
    </row>
    <row r="121" spans="1:4" ht="12.95" customHeight="1" thickBot="1">
      <c r="A121" s="14" t="s">
        <v>12</v>
      </c>
      <c r="B121" s="344" t="s">
        <v>347</v>
      </c>
      <c r="C121" s="590"/>
      <c r="D121" s="588"/>
    </row>
    <row r="122" spans="1:4" ht="12.95" customHeight="1">
      <c r="A122" s="181" t="s">
        <v>65</v>
      </c>
      <c r="B122" s="345" t="s">
        <v>52</v>
      </c>
      <c r="C122" s="589"/>
      <c r="D122" s="582"/>
    </row>
    <row r="123" spans="1:4" ht="12.95" customHeight="1" thickBot="1">
      <c r="A123" s="183" t="s">
        <v>66</v>
      </c>
      <c r="B123" s="477" t="s">
        <v>53</v>
      </c>
      <c r="C123" s="591"/>
      <c r="D123" s="529"/>
    </row>
    <row r="124" spans="1:4" ht="12.95" customHeight="1" thickBot="1">
      <c r="A124" s="14" t="s">
        <v>13</v>
      </c>
      <c r="B124" s="344" t="s">
        <v>348</v>
      </c>
      <c r="C124" s="493"/>
      <c r="D124" s="494"/>
    </row>
    <row r="125" spans="1:4" ht="12.95" customHeight="1" thickBot="1">
      <c r="A125" s="14" t="s">
        <v>14</v>
      </c>
      <c r="B125" s="344" t="s">
        <v>349</v>
      </c>
      <c r="C125" s="590"/>
      <c r="D125" s="588"/>
    </row>
    <row r="126" spans="1:4" s="42" customFormat="1" ht="12.95" customHeight="1">
      <c r="A126" s="181" t="s">
        <v>69</v>
      </c>
      <c r="B126" s="345" t="s">
        <v>350</v>
      </c>
      <c r="C126" s="589"/>
      <c r="D126" s="582"/>
    </row>
    <row r="127" spans="1:4" ht="12.95" customHeight="1">
      <c r="A127" s="181" t="s">
        <v>70</v>
      </c>
      <c r="B127" s="345" t="s">
        <v>351</v>
      </c>
      <c r="C127" s="589"/>
      <c r="D127" s="582"/>
    </row>
    <row r="128" spans="1:4" ht="12.95" customHeight="1" thickBot="1">
      <c r="A128" s="191" t="s">
        <v>71</v>
      </c>
      <c r="B128" s="346" t="s">
        <v>352</v>
      </c>
      <c r="C128" s="593"/>
      <c r="D128" s="580"/>
    </row>
    <row r="129" spans="1:12" ht="12.95" customHeight="1" thickBot="1">
      <c r="A129" s="14" t="s">
        <v>15</v>
      </c>
      <c r="B129" s="344" t="s">
        <v>416</v>
      </c>
      <c r="C129" s="590"/>
      <c r="D129" s="588"/>
    </row>
    <row r="130" spans="1:12" ht="12.95" customHeight="1">
      <c r="A130" s="181" t="s">
        <v>72</v>
      </c>
      <c r="B130" s="345" t="s">
        <v>353</v>
      </c>
      <c r="C130" s="589"/>
      <c r="D130" s="582"/>
    </row>
    <row r="131" spans="1:12" ht="12.95" customHeight="1">
      <c r="A131" s="181" t="s">
        <v>73</v>
      </c>
      <c r="B131" s="345" t="s">
        <v>354</v>
      </c>
      <c r="C131" s="589"/>
      <c r="D131" s="582"/>
    </row>
    <row r="132" spans="1:12" ht="12.95" customHeight="1">
      <c r="A132" s="181" t="s">
        <v>259</v>
      </c>
      <c r="B132" s="345" t="s">
        <v>355</v>
      </c>
      <c r="C132" s="589"/>
      <c r="D132" s="582"/>
    </row>
    <row r="133" spans="1:12" s="42" customFormat="1" ht="12.95" customHeight="1" thickBot="1">
      <c r="A133" s="191" t="s">
        <v>260</v>
      </c>
      <c r="B133" s="346" t="s">
        <v>356</v>
      </c>
      <c r="C133" s="593"/>
      <c r="D133" s="529"/>
    </row>
    <row r="134" spans="1:12" ht="12.95" customHeight="1" thickBot="1">
      <c r="A134" s="14" t="s">
        <v>16</v>
      </c>
      <c r="B134" s="344" t="s">
        <v>357</v>
      </c>
      <c r="C134" s="594"/>
      <c r="D134" s="592"/>
      <c r="L134" s="118"/>
    </row>
    <row r="135" spans="1:12" ht="12.95" customHeight="1">
      <c r="A135" s="181" t="s">
        <v>74</v>
      </c>
      <c r="B135" s="345" t="s">
        <v>358</v>
      </c>
      <c r="C135" s="598"/>
      <c r="D135" s="582"/>
    </row>
    <row r="136" spans="1:12" ht="12.95" customHeight="1">
      <c r="A136" s="181" t="s">
        <v>75</v>
      </c>
      <c r="B136" s="345" t="s">
        <v>368</v>
      </c>
      <c r="C136" s="589"/>
      <c r="D136" s="582"/>
    </row>
    <row r="137" spans="1:12" s="42" customFormat="1" ht="12.95" customHeight="1">
      <c r="A137" s="181" t="s">
        <v>271</v>
      </c>
      <c r="B137" s="345" t="s">
        <v>359</v>
      </c>
      <c r="C137" s="589"/>
      <c r="D137" s="582"/>
    </row>
    <row r="138" spans="1:12" s="42" customFormat="1" ht="12.95" customHeight="1" thickBot="1">
      <c r="A138" s="191" t="s">
        <v>272</v>
      </c>
      <c r="B138" s="346" t="s">
        <v>360</v>
      </c>
      <c r="C138" s="593"/>
      <c r="D138" s="580"/>
    </row>
    <row r="139" spans="1:12" s="42" customFormat="1" ht="12.95" customHeight="1" thickBot="1">
      <c r="A139" s="14" t="s">
        <v>17</v>
      </c>
      <c r="B139" s="344" t="s">
        <v>361</v>
      </c>
      <c r="C139" s="599"/>
      <c r="D139" s="595"/>
    </row>
    <row r="140" spans="1:12" s="42" customFormat="1" ht="12.95" customHeight="1">
      <c r="A140" s="181" t="s">
        <v>135</v>
      </c>
      <c r="B140" s="345" t="s">
        <v>362</v>
      </c>
      <c r="C140" s="589"/>
      <c r="D140" s="582"/>
    </row>
    <row r="141" spans="1:12" s="42" customFormat="1" ht="12.95" customHeight="1">
      <c r="A141" s="181" t="s">
        <v>136</v>
      </c>
      <c r="B141" s="345" t="s">
        <v>363</v>
      </c>
      <c r="C141" s="589"/>
      <c r="D141" s="582"/>
    </row>
    <row r="142" spans="1:12" s="42" customFormat="1" ht="12.95" customHeight="1">
      <c r="A142" s="181" t="s">
        <v>187</v>
      </c>
      <c r="B142" s="345" t="s">
        <v>364</v>
      </c>
      <c r="C142" s="589"/>
      <c r="D142" s="528"/>
    </row>
    <row r="143" spans="1:12" ht="12.95" customHeight="1" thickBot="1">
      <c r="A143" s="181" t="s">
        <v>274</v>
      </c>
      <c r="B143" s="345" t="s">
        <v>365</v>
      </c>
      <c r="C143" s="589"/>
      <c r="D143" s="582"/>
    </row>
    <row r="144" spans="1:12" ht="12.95" customHeight="1" thickBot="1">
      <c r="A144" s="14" t="s">
        <v>18</v>
      </c>
      <c r="B144" s="344" t="s">
        <v>366</v>
      </c>
      <c r="C144" s="600"/>
      <c r="D144" s="596"/>
    </row>
    <row r="145" spans="1:4" ht="15" customHeight="1" thickBot="1">
      <c r="A145" s="193" t="s">
        <v>19</v>
      </c>
      <c r="B145" s="481" t="s">
        <v>367</v>
      </c>
      <c r="C145" s="601"/>
      <c r="D145" s="597"/>
    </row>
    <row r="146" spans="1:4" ht="13.5" thickBot="1">
      <c r="D146" s="584"/>
    </row>
    <row r="147" spans="1:4" ht="15" customHeight="1" thickBot="1">
      <c r="A147" s="115" t="s">
        <v>161</v>
      </c>
      <c r="B147" s="116"/>
      <c r="C147" s="602"/>
      <c r="D147" s="574"/>
    </row>
    <row r="148" spans="1:4" ht="14.25" customHeight="1" thickBot="1">
      <c r="A148" s="115" t="s">
        <v>162</v>
      </c>
      <c r="B148" s="116"/>
      <c r="C148" s="602"/>
      <c r="D148" s="574"/>
    </row>
  </sheetData>
  <sheetProtection formatCells="0"/>
  <phoneticPr fontId="29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55" orientation="portrait" verticalDpi="300" r:id="rId1"/>
  <headerFooter alignWithMargins="0"/>
  <rowBreaks count="1" manualBreakCount="1">
    <brk id="87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>
  <sheetPr>
    <tabColor rgb="FF92D050"/>
  </sheetPr>
  <dimension ref="A1:D58"/>
  <sheetViews>
    <sheetView view="pageBreakPreview" zoomScale="60" zoomScaleNormal="100" workbookViewId="0">
      <selection activeCell="D1" sqref="D1"/>
    </sheetView>
  </sheetViews>
  <sheetFormatPr defaultRowHeight="12.75"/>
  <cols>
    <col min="1" max="1" width="13.83203125" style="113" customWidth="1"/>
    <col min="2" max="2" width="75.33203125" style="162" customWidth="1"/>
    <col min="3" max="4" width="16.33203125" style="162" customWidth="1"/>
    <col min="5" max="16384" width="9.33203125" style="114"/>
  </cols>
  <sheetData>
    <row r="1" spans="1:4" s="100" customFormat="1" ht="21" customHeight="1" thickBot="1">
      <c r="A1" s="99"/>
      <c r="B1" s="336"/>
      <c r="C1" s="352"/>
      <c r="D1" s="352" t="s">
        <v>504</v>
      </c>
    </row>
    <row r="2" spans="1:4" s="198" customFormat="1" ht="36">
      <c r="A2" s="165" t="s">
        <v>159</v>
      </c>
      <c r="B2" s="347" t="s">
        <v>454</v>
      </c>
      <c r="C2" s="353"/>
      <c r="D2" s="353" t="s">
        <v>54</v>
      </c>
    </row>
    <row r="3" spans="1:4" s="198" customFormat="1" ht="24.75" thickBot="1">
      <c r="A3" s="194" t="s">
        <v>158</v>
      </c>
      <c r="B3" s="351" t="s">
        <v>423</v>
      </c>
      <c r="C3" s="354"/>
      <c r="D3" s="354"/>
    </row>
    <row r="4" spans="1:4" s="199" customFormat="1" ht="15.95" customHeight="1" thickBot="1">
      <c r="A4" s="102"/>
      <c r="B4" s="349"/>
      <c r="C4" s="103"/>
      <c r="D4" s="103" t="s">
        <v>45</v>
      </c>
    </row>
    <row r="5" spans="1:4" ht="15" thickBot="1">
      <c r="A5" s="166" t="s">
        <v>160</v>
      </c>
      <c r="B5" s="350" t="s">
        <v>46</v>
      </c>
      <c r="C5" s="334" t="s">
        <v>47</v>
      </c>
      <c r="D5" s="334" t="s">
        <v>471</v>
      </c>
    </row>
    <row r="6" spans="1:4" s="200" customFormat="1" ht="12.95" customHeight="1" thickBot="1">
      <c r="A6" s="92">
        <v>1</v>
      </c>
      <c r="B6" s="337">
        <v>2</v>
      </c>
      <c r="C6" s="335">
        <v>3</v>
      </c>
      <c r="D6" s="335">
        <v>4</v>
      </c>
    </row>
    <row r="7" spans="1:4" s="200" customFormat="1" ht="15.95" customHeight="1" thickBot="1">
      <c r="A7" s="105"/>
      <c r="B7" s="338" t="s">
        <v>48</v>
      </c>
      <c r="C7" s="355"/>
      <c r="D7" s="355"/>
    </row>
    <row r="8" spans="1:4" s="152" customFormat="1" ht="12.95" customHeight="1" thickBot="1">
      <c r="A8" s="92" t="s">
        <v>10</v>
      </c>
      <c r="B8" s="368" t="s">
        <v>424</v>
      </c>
      <c r="C8" s="356">
        <f>SUM(C9:C18)</f>
        <v>1200</v>
      </c>
      <c r="D8" s="356">
        <f>SUM(D9:D18)</f>
        <v>1200</v>
      </c>
    </row>
    <row r="9" spans="1:4" s="152" customFormat="1" ht="12.95" customHeight="1">
      <c r="A9" s="195" t="s">
        <v>76</v>
      </c>
      <c r="B9" s="342" t="s">
        <v>248</v>
      </c>
      <c r="C9" s="357"/>
      <c r="D9" s="357"/>
    </row>
    <row r="10" spans="1:4" s="152" customFormat="1" ht="12.95" customHeight="1">
      <c r="A10" s="196" t="s">
        <v>77</v>
      </c>
      <c r="B10" s="343" t="s">
        <v>249</v>
      </c>
      <c r="C10" s="358">
        <v>1200</v>
      </c>
      <c r="D10" s="358">
        <v>1200</v>
      </c>
    </row>
    <row r="11" spans="1:4" s="152" customFormat="1" ht="12.95" customHeight="1">
      <c r="A11" s="196" t="s">
        <v>78</v>
      </c>
      <c r="B11" s="343" t="s">
        <v>250</v>
      </c>
      <c r="C11" s="358"/>
      <c r="D11" s="358"/>
    </row>
    <row r="12" spans="1:4" s="152" customFormat="1" ht="12.95" customHeight="1">
      <c r="A12" s="196" t="s">
        <v>79</v>
      </c>
      <c r="B12" s="343" t="s">
        <v>251</v>
      </c>
      <c r="C12" s="358"/>
      <c r="D12" s="358"/>
    </row>
    <row r="13" spans="1:4" s="152" customFormat="1" ht="12.95" customHeight="1">
      <c r="A13" s="196" t="s">
        <v>112</v>
      </c>
      <c r="B13" s="343" t="s">
        <v>252</v>
      </c>
      <c r="C13" s="358"/>
      <c r="D13" s="358"/>
    </row>
    <row r="14" spans="1:4" s="152" customFormat="1" ht="12.95" customHeight="1">
      <c r="A14" s="196" t="s">
        <v>80</v>
      </c>
      <c r="B14" s="343" t="s">
        <v>425</v>
      </c>
      <c r="C14" s="358"/>
      <c r="D14" s="358"/>
    </row>
    <row r="15" spans="1:4" s="152" customFormat="1" ht="12.95" customHeight="1">
      <c r="A15" s="196" t="s">
        <v>81</v>
      </c>
      <c r="B15" s="346" t="s">
        <v>426</v>
      </c>
      <c r="C15" s="358"/>
      <c r="D15" s="358"/>
    </row>
    <row r="16" spans="1:4" s="152" customFormat="1" ht="12.95" customHeight="1">
      <c r="A16" s="196" t="s">
        <v>88</v>
      </c>
      <c r="B16" s="343" t="s">
        <v>255</v>
      </c>
      <c r="C16" s="359"/>
      <c r="D16" s="359"/>
    </row>
    <row r="17" spans="1:4" s="201" customFormat="1" ht="12.95" customHeight="1">
      <c r="A17" s="196" t="s">
        <v>89</v>
      </c>
      <c r="B17" s="343" t="s">
        <v>256</v>
      </c>
      <c r="C17" s="358"/>
      <c r="D17" s="358"/>
    </row>
    <row r="18" spans="1:4" s="201" customFormat="1" ht="12.95" customHeight="1" thickBot="1">
      <c r="A18" s="196" t="s">
        <v>90</v>
      </c>
      <c r="B18" s="346" t="s">
        <v>257</v>
      </c>
      <c r="C18" s="360"/>
      <c r="D18" s="360"/>
    </row>
    <row r="19" spans="1:4" s="152" customFormat="1" ht="12.95" customHeight="1" thickBot="1">
      <c r="A19" s="92" t="s">
        <v>11</v>
      </c>
      <c r="B19" s="368" t="s">
        <v>427</v>
      </c>
      <c r="C19" s="356">
        <f>SUM(C20:C22)</f>
        <v>600</v>
      </c>
      <c r="D19" s="356">
        <f>SUM(D20:D22)</f>
        <v>3200</v>
      </c>
    </row>
    <row r="20" spans="1:4" s="201" customFormat="1" ht="12.95" customHeight="1">
      <c r="A20" s="196" t="s">
        <v>82</v>
      </c>
      <c r="B20" s="345" t="s">
        <v>223</v>
      </c>
      <c r="C20" s="358"/>
      <c r="D20" s="358"/>
    </row>
    <row r="21" spans="1:4" s="201" customFormat="1" ht="12.95" customHeight="1">
      <c r="A21" s="196" t="s">
        <v>83</v>
      </c>
      <c r="B21" s="343" t="s">
        <v>428</v>
      </c>
      <c r="C21" s="358"/>
      <c r="D21" s="358"/>
    </row>
    <row r="22" spans="1:4" s="201" customFormat="1" ht="12.95" customHeight="1">
      <c r="A22" s="196" t="s">
        <v>84</v>
      </c>
      <c r="B22" s="343" t="s">
        <v>429</v>
      </c>
      <c r="C22" s="358">
        <v>600</v>
      </c>
      <c r="D22" s="358">
        <v>3200</v>
      </c>
    </row>
    <row r="23" spans="1:4" s="201" customFormat="1" ht="12.95" customHeight="1" thickBot="1">
      <c r="A23" s="196" t="s">
        <v>85</v>
      </c>
      <c r="B23" s="343" t="s">
        <v>2</v>
      </c>
      <c r="C23" s="358"/>
      <c r="D23" s="358"/>
    </row>
    <row r="24" spans="1:4" s="201" customFormat="1" ht="12.95" customHeight="1" thickBot="1">
      <c r="A24" s="97" t="s">
        <v>12</v>
      </c>
      <c r="B24" s="344" t="s">
        <v>128</v>
      </c>
      <c r="C24" s="361">
        <v>50</v>
      </c>
      <c r="D24" s="361">
        <v>50</v>
      </c>
    </row>
    <row r="25" spans="1:4" s="201" customFormat="1" ht="12.95" customHeight="1" thickBot="1">
      <c r="A25" s="97" t="s">
        <v>13</v>
      </c>
      <c r="B25" s="344" t="s">
        <v>430</v>
      </c>
      <c r="C25" s="356">
        <f>+C26+C27</f>
        <v>0</v>
      </c>
      <c r="D25" s="356">
        <f>+D26+D27</f>
        <v>0</v>
      </c>
    </row>
    <row r="26" spans="1:4" s="201" customFormat="1" ht="12.95" customHeight="1">
      <c r="A26" s="197" t="s">
        <v>233</v>
      </c>
      <c r="B26" s="369" t="s">
        <v>428</v>
      </c>
      <c r="C26" s="362"/>
      <c r="D26" s="362"/>
    </row>
    <row r="27" spans="1:4" s="201" customFormat="1" ht="12.95" customHeight="1">
      <c r="A27" s="197" t="s">
        <v>236</v>
      </c>
      <c r="B27" s="370" t="s">
        <v>431</v>
      </c>
      <c r="C27" s="363"/>
      <c r="D27" s="363"/>
    </row>
    <row r="28" spans="1:4" s="201" customFormat="1" ht="12.95" customHeight="1" thickBot="1">
      <c r="A28" s="196" t="s">
        <v>237</v>
      </c>
      <c r="B28" s="371" t="s">
        <v>432</v>
      </c>
      <c r="C28" s="364"/>
      <c r="D28" s="364"/>
    </row>
    <row r="29" spans="1:4" s="201" customFormat="1" ht="12.95" customHeight="1" thickBot="1">
      <c r="A29" s="97" t="s">
        <v>14</v>
      </c>
      <c r="B29" s="344" t="s">
        <v>433</v>
      </c>
      <c r="C29" s="356">
        <f>+C30+C31+C32</f>
        <v>0</v>
      </c>
      <c r="D29" s="356">
        <f>+D30+D31+D32</f>
        <v>0</v>
      </c>
    </row>
    <row r="30" spans="1:4" s="201" customFormat="1" ht="12.95" customHeight="1">
      <c r="A30" s="197" t="s">
        <v>69</v>
      </c>
      <c r="B30" s="369" t="s">
        <v>262</v>
      </c>
      <c r="C30" s="362"/>
      <c r="D30" s="362"/>
    </row>
    <row r="31" spans="1:4" s="201" customFormat="1" ht="12.95" customHeight="1">
      <c r="A31" s="197" t="s">
        <v>70</v>
      </c>
      <c r="B31" s="370" t="s">
        <v>263</v>
      </c>
      <c r="C31" s="363"/>
      <c r="D31" s="363"/>
    </row>
    <row r="32" spans="1:4" s="201" customFormat="1" ht="12.95" customHeight="1" thickBot="1">
      <c r="A32" s="196" t="s">
        <v>71</v>
      </c>
      <c r="B32" s="372" t="s">
        <v>264</v>
      </c>
      <c r="C32" s="364"/>
      <c r="D32" s="364"/>
    </row>
    <row r="33" spans="1:4" s="152" customFormat="1" ht="12.95" customHeight="1" thickBot="1">
      <c r="A33" s="97" t="s">
        <v>15</v>
      </c>
      <c r="B33" s="344" t="s">
        <v>374</v>
      </c>
      <c r="C33" s="361"/>
      <c r="D33" s="361"/>
    </row>
    <row r="34" spans="1:4" s="152" customFormat="1" ht="12.95" customHeight="1" thickBot="1">
      <c r="A34" s="97" t="s">
        <v>16</v>
      </c>
      <c r="B34" s="344" t="s">
        <v>434</v>
      </c>
      <c r="C34" s="365"/>
      <c r="D34" s="365"/>
    </row>
    <row r="35" spans="1:4" s="152" customFormat="1" ht="12.95" customHeight="1" thickBot="1">
      <c r="A35" s="92" t="s">
        <v>17</v>
      </c>
      <c r="B35" s="344" t="s">
        <v>435</v>
      </c>
      <c r="C35" s="148">
        <f>+C8+C19+C24+C25+C29+C33+C34</f>
        <v>1850</v>
      </c>
      <c r="D35" s="148">
        <f>+D8+D19+D24+D25+D29+D33+D34</f>
        <v>4450</v>
      </c>
    </row>
    <row r="36" spans="1:4" s="152" customFormat="1" ht="12.95" customHeight="1" thickBot="1">
      <c r="A36" s="107" t="s">
        <v>18</v>
      </c>
      <c r="B36" s="344" t="s">
        <v>436</v>
      </c>
      <c r="C36" s="148">
        <f>+C37+C38+C39</f>
        <v>105108</v>
      </c>
      <c r="D36" s="148">
        <f>+D37+D38+D39</f>
        <v>103737</v>
      </c>
    </row>
    <row r="37" spans="1:4" s="152" customFormat="1" ht="12.95" customHeight="1">
      <c r="A37" s="197" t="s">
        <v>437</v>
      </c>
      <c r="B37" s="369" t="s">
        <v>194</v>
      </c>
      <c r="C37" s="362"/>
      <c r="D37" s="362">
        <v>1549</v>
      </c>
    </row>
    <row r="38" spans="1:4" s="152" customFormat="1" ht="12.95" customHeight="1">
      <c r="A38" s="197" t="s">
        <v>438</v>
      </c>
      <c r="B38" s="370" t="s">
        <v>3</v>
      </c>
      <c r="C38" s="363"/>
      <c r="D38" s="363"/>
    </row>
    <row r="39" spans="1:4" s="201" customFormat="1" ht="12.95" customHeight="1" thickBot="1">
      <c r="A39" s="196" t="s">
        <v>439</v>
      </c>
      <c r="B39" s="372" t="s">
        <v>440</v>
      </c>
      <c r="C39" s="364">
        <v>105108</v>
      </c>
      <c r="D39" s="364">
        <v>102188</v>
      </c>
    </row>
    <row r="40" spans="1:4" s="201" customFormat="1" ht="15" customHeight="1" thickBot="1">
      <c r="A40" s="107" t="s">
        <v>19</v>
      </c>
      <c r="B40" s="373" t="s">
        <v>441</v>
      </c>
      <c r="C40" s="297">
        <f>+C35+C36</f>
        <v>106958</v>
      </c>
      <c r="D40" s="297">
        <f>+D35+D36</f>
        <v>108187</v>
      </c>
    </row>
    <row r="41" spans="1:4" s="201" customFormat="1" ht="15" customHeight="1">
      <c r="A41" s="108"/>
      <c r="B41" s="339"/>
      <c r="C41" s="295"/>
      <c r="D41" s="295"/>
    </row>
    <row r="42" spans="1:4" ht="13.5" thickBot="1">
      <c r="A42" s="110"/>
      <c r="B42" s="340"/>
      <c r="C42" s="296"/>
      <c r="D42" s="296"/>
    </row>
    <row r="43" spans="1:4" s="200" customFormat="1" ht="16.5" customHeight="1" thickBot="1">
      <c r="A43" s="111"/>
      <c r="B43" s="341" t="s">
        <v>50</v>
      </c>
      <c r="C43" s="297"/>
      <c r="D43" s="297"/>
    </row>
    <row r="44" spans="1:4" s="202" customFormat="1" ht="12.95" customHeight="1" thickBot="1">
      <c r="A44" s="97" t="s">
        <v>10</v>
      </c>
      <c r="B44" s="344" t="s">
        <v>442</v>
      </c>
      <c r="C44" s="356">
        <f>SUM(C45:C49)</f>
        <v>106958</v>
      </c>
      <c r="D44" s="356">
        <f>SUM(D45:D49)</f>
        <v>108137</v>
      </c>
    </row>
    <row r="45" spans="1:4" ht="12.95" customHeight="1">
      <c r="A45" s="196" t="s">
        <v>76</v>
      </c>
      <c r="B45" s="345" t="s">
        <v>40</v>
      </c>
      <c r="C45" s="362">
        <v>23405</v>
      </c>
      <c r="D45" s="362">
        <v>26441</v>
      </c>
    </row>
    <row r="46" spans="1:4" ht="12.95" customHeight="1">
      <c r="A46" s="196" t="s">
        <v>77</v>
      </c>
      <c r="B46" s="343" t="s">
        <v>137</v>
      </c>
      <c r="C46" s="366">
        <v>5933</v>
      </c>
      <c r="D46" s="366">
        <v>7100</v>
      </c>
    </row>
    <row r="47" spans="1:4" ht="12.95" customHeight="1">
      <c r="A47" s="196" t="s">
        <v>78</v>
      </c>
      <c r="B47" s="343" t="s">
        <v>104</v>
      </c>
      <c r="C47" s="366">
        <v>6770</v>
      </c>
      <c r="D47" s="366">
        <v>10898</v>
      </c>
    </row>
    <row r="48" spans="1:4" ht="12.95" customHeight="1">
      <c r="A48" s="196" t="s">
        <v>79</v>
      </c>
      <c r="B48" s="343" t="s">
        <v>138</v>
      </c>
      <c r="C48" s="366">
        <v>70850</v>
      </c>
      <c r="D48" s="366">
        <v>63698</v>
      </c>
    </row>
    <row r="49" spans="1:4" ht="12.95" customHeight="1" thickBot="1">
      <c r="A49" s="196" t="s">
        <v>112</v>
      </c>
      <c r="B49" s="343" t="s">
        <v>139</v>
      </c>
      <c r="C49" s="366"/>
      <c r="D49" s="366"/>
    </row>
    <row r="50" spans="1:4" ht="12.95" customHeight="1" thickBot="1">
      <c r="A50" s="97" t="s">
        <v>11</v>
      </c>
      <c r="B50" s="344" t="s">
        <v>443</v>
      </c>
      <c r="C50" s="356">
        <f>SUM(C51:C53)</f>
        <v>0</v>
      </c>
      <c r="D50" s="356">
        <f>SUM(D51:D53)</f>
        <v>50</v>
      </c>
    </row>
    <row r="51" spans="1:4" s="202" customFormat="1" ht="12.95" customHeight="1">
      <c r="A51" s="196" t="s">
        <v>82</v>
      </c>
      <c r="B51" s="345" t="s">
        <v>185</v>
      </c>
      <c r="C51" s="362"/>
      <c r="D51" s="362">
        <v>50</v>
      </c>
    </row>
    <row r="52" spans="1:4" ht="12.95" customHeight="1">
      <c r="A52" s="196" t="s">
        <v>83</v>
      </c>
      <c r="B52" s="343" t="s">
        <v>141</v>
      </c>
      <c r="C52" s="366"/>
      <c r="D52" s="366"/>
    </row>
    <row r="53" spans="1:4" ht="12.95" customHeight="1">
      <c r="A53" s="196" t="s">
        <v>84</v>
      </c>
      <c r="B53" s="343" t="s">
        <v>51</v>
      </c>
      <c r="C53" s="366"/>
      <c r="D53" s="366"/>
    </row>
    <row r="54" spans="1:4" ht="12.95" customHeight="1" thickBot="1">
      <c r="A54" s="196" t="s">
        <v>85</v>
      </c>
      <c r="B54" s="343" t="s">
        <v>4</v>
      </c>
      <c r="C54" s="366"/>
      <c r="D54" s="366"/>
    </row>
    <row r="55" spans="1:4" ht="12.95" customHeight="1" thickBot="1">
      <c r="A55" s="97" t="s">
        <v>12</v>
      </c>
      <c r="B55" s="374" t="s">
        <v>444</v>
      </c>
      <c r="C55" s="367">
        <f>+C44+C50</f>
        <v>106958</v>
      </c>
      <c r="D55" s="367">
        <f>+D44+D50</f>
        <v>108187</v>
      </c>
    </row>
    <row r="56" spans="1:4" ht="13.5" thickBot="1">
      <c r="C56" s="163"/>
      <c r="D56" s="163"/>
    </row>
    <row r="57" spans="1:4" ht="15" customHeight="1" thickBot="1">
      <c r="A57" s="115" t="s">
        <v>161</v>
      </c>
      <c r="B57" s="116"/>
      <c r="C57" s="43">
        <v>8</v>
      </c>
      <c r="D57" s="43">
        <v>9</v>
      </c>
    </row>
    <row r="58" spans="1:4" ht="14.25" customHeight="1" thickBot="1">
      <c r="A58" s="115" t="s">
        <v>162</v>
      </c>
      <c r="B58" s="116"/>
      <c r="C58" s="43">
        <v>0</v>
      </c>
      <c r="D58" s="43">
        <v>0</v>
      </c>
    </row>
  </sheetData>
  <sheetProtection formatCells="0"/>
  <phoneticPr fontId="29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69" orientation="portrait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>
  <sheetPr>
    <tabColor rgb="FF92D050"/>
  </sheetPr>
  <dimension ref="A1:D58"/>
  <sheetViews>
    <sheetView tabSelected="1" view="pageBreakPreview" zoomScale="60" zoomScaleNormal="100" workbookViewId="0">
      <selection activeCell="D1" sqref="D1"/>
    </sheetView>
  </sheetViews>
  <sheetFormatPr defaultRowHeight="12.75"/>
  <cols>
    <col min="1" max="1" width="13.83203125" style="113" customWidth="1"/>
    <col min="2" max="2" width="79.1640625" style="483" customWidth="1"/>
    <col min="3" max="4" width="16.33203125" style="483" customWidth="1"/>
    <col min="5" max="16384" width="9.33203125" style="114"/>
  </cols>
  <sheetData>
    <row r="1" spans="1:4" s="100" customFormat="1" ht="21" customHeight="1" thickBot="1">
      <c r="A1" s="99"/>
      <c r="B1" s="336"/>
      <c r="C1" s="352"/>
      <c r="D1" s="352" t="s">
        <v>503</v>
      </c>
    </row>
    <row r="2" spans="1:4" s="198" customFormat="1" ht="36">
      <c r="A2" s="165" t="s">
        <v>159</v>
      </c>
      <c r="B2" s="347" t="s">
        <v>454</v>
      </c>
      <c r="C2" s="353"/>
      <c r="D2" s="353" t="s">
        <v>54</v>
      </c>
    </row>
    <row r="3" spans="1:4" s="198" customFormat="1" ht="24.75" thickBot="1">
      <c r="A3" s="194" t="s">
        <v>158</v>
      </c>
      <c r="B3" s="351" t="s">
        <v>485</v>
      </c>
      <c r="C3" s="354"/>
      <c r="D3" s="354" t="s">
        <v>54</v>
      </c>
    </row>
    <row r="4" spans="1:4" s="199" customFormat="1" ht="15.95" customHeight="1" thickBot="1">
      <c r="A4" s="102"/>
      <c r="B4" s="349"/>
      <c r="C4" s="103"/>
      <c r="D4" s="103" t="s">
        <v>45</v>
      </c>
    </row>
    <row r="5" spans="1:4" ht="15" thickBot="1">
      <c r="A5" s="166" t="s">
        <v>160</v>
      </c>
      <c r="B5" s="350" t="s">
        <v>46</v>
      </c>
      <c r="C5" s="334" t="s">
        <v>47</v>
      </c>
      <c r="D5" s="334" t="s">
        <v>471</v>
      </c>
    </row>
    <row r="6" spans="1:4" s="200" customFormat="1" ht="12.95" customHeight="1" thickBot="1">
      <c r="A6" s="92">
        <v>1</v>
      </c>
      <c r="B6" s="337">
        <v>2</v>
      </c>
      <c r="C6" s="335">
        <v>3</v>
      </c>
      <c r="D6" s="335">
        <v>4</v>
      </c>
    </row>
    <row r="7" spans="1:4" s="200" customFormat="1" ht="15.95" customHeight="1" thickBot="1">
      <c r="A7" s="105"/>
      <c r="B7" s="338" t="s">
        <v>48</v>
      </c>
      <c r="C7" s="355"/>
      <c r="D7" s="355"/>
    </row>
    <row r="8" spans="1:4" s="152" customFormat="1" ht="12.95" customHeight="1" thickBot="1">
      <c r="A8" s="92" t="s">
        <v>10</v>
      </c>
      <c r="B8" s="368" t="s">
        <v>424</v>
      </c>
      <c r="C8" s="356">
        <f>SUM(C9:C18)</f>
        <v>0</v>
      </c>
      <c r="D8" s="356">
        <f>SUM(D9:D18)</f>
        <v>0</v>
      </c>
    </row>
    <row r="9" spans="1:4" s="152" customFormat="1" ht="12.95" customHeight="1">
      <c r="A9" s="195" t="s">
        <v>76</v>
      </c>
      <c r="B9" s="342" t="s">
        <v>248</v>
      </c>
      <c r="C9" s="357"/>
      <c r="D9" s="357"/>
    </row>
    <row r="10" spans="1:4" s="152" customFormat="1" ht="12.95" customHeight="1">
      <c r="A10" s="196" t="s">
        <v>77</v>
      </c>
      <c r="B10" s="343" t="s">
        <v>249</v>
      </c>
      <c r="C10" s="358"/>
      <c r="D10" s="358"/>
    </row>
    <row r="11" spans="1:4" s="152" customFormat="1" ht="12.95" customHeight="1">
      <c r="A11" s="196" t="s">
        <v>78</v>
      </c>
      <c r="B11" s="343" t="s">
        <v>250</v>
      </c>
      <c r="C11" s="358"/>
      <c r="D11" s="358"/>
    </row>
    <row r="12" spans="1:4" s="152" customFormat="1" ht="12.95" customHeight="1">
      <c r="A12" s="196" t="s">
        <v>79</v>
      </c>
      <c r="B12" s="343" t="s">
        <v>251</v>
      </c>
      <c r="C12" s="358"/>
      <c r="D12" s="358"/>
    </row>
    <row r="13" spans="1:4" s="152" customFormat="1" ht="12.95" customHeight="1">
      <c r="A13" s="196" t="s">
        <v>112</v>
      </c>
      <c r="B13" s="343" t="s">
        <v>252</v>
      </c>
      <c r="C13" s="358"/>
      <c r="D13" s="358"/>
    </row>
    <row r="14" spans="1:4" s="152" customFormat="1" ht="12.95" customHeight="1">
      <c r="A14" s="196" t="s">
        <v>80</v>
      </c>
      <c r="B14" s="343" t="s">
        <v>425</v>
      </c>
      <c r="C14" s="358"/>
      <c r="D14" s="358"/>
    </row>
    <row r="15" spans="1:4" s="152" customFormat="1" ht="12.95" customHeight="1">
      <c r="A15" s="196" t="s">
        <v>81</v>
      </c>
      <c r="B15" s="346" t="s">
        <v>426</v>
      </c>
      <c r="C15" s="358"/>
      <c r="D15" s="358"/>
    </row>
    <row r="16" spans="1:4" s="152" customFormat="1" ht="12.95" customHeight="1">
      <c r="A16" s="196" t="s">
        <v>88</v>
      </c>
      <c r="B16" s="343" t="s">
        <v>255</v>
      </c>
      <c r="C16" s="359"/>
      <c r="D16" s="359"/>
    </row>
    <row r="17" spans="1:4" s="201" customFormat="1" ht="12.95" customHeight="1">
      <c r="A17" s="196" t="s">
        <v>89</v>
      </c>
      <c r="B17" s="343" t="s">
        <v>256</v>
      </c>
      <c r="C17" s="358"/>
      <c r="D17" s="358"/>
    </row>
    <row r="18" spans="1:4" s="201" customFormat="1" ht="12.95" customHeight="1" thickBot="1">
      <c r="A18" s="196" t="s">
        <v>90</v>
      </c>
      <c r="B18" s="346" t="s">
        <v>257</v>
      </c>
      <c r="C18" s="360"/>
      <c r="D18" s="360"/>
    </row>
    <row r="19" spans="1:4" s="152" customFormat="1" ht="12.95" customHeight="1" thickBot="1">
      <c r="A19" s="92" t="s">
        <v>11</v>
      </c>
      <c r="B19" s="368" t="s">
        <v>427</v>
      </c>
      <c r="C19" s="356">
        <f>SUM(C20:C22)</f>
        <v>0</v>
      </c>
      <c r="D19" s="356">
        <f>SUM(D20:D22)</f>
        <v>2296</v>
      </c>
    </row>
    <row r="20" spans="1:4" s="201" customFormat="1" ht="12.95" customHeight="1">
      <c r="A20" s="196" t="s">
        <v>82</v>
      </c>
      <c r="B20" s="345" t="s">
        <v>223</v>
      </c>
      <c r="C20" s="358"/>
      <c r="D20" s="358"/>
    </row>
    <row r="21" spans="1:4" s="201" customFormat="1" ht="12.95" customHeight="1">
      <c r="A21" s="196" t="s">
        <v>83</v>
      </c>
      <c r="B21" s="343" t="s">
        <v>428</v>
      </c>
      <c r="C21" s="358"/>
      <c r="D21" s="358"/>
    </row>
    <row r="22" spans="1:4" s="201" customFormat="1" ht="12.95" customHeight="1">
      <c r="A22" s="196" t="s">
        <v>84</v>
      </c>
      <c r="B22" s="343" t="s">
        <v>429</v>
      </c>
      <c r="C22" s="358"/>
      <c r="D22" s="358">
        <v>2296</v>
      </c>
    </row>
    <row r="23" spans="1:4" s="201" customFormat="1" ht="12.95" customHeight="1" thickBot="1">
      <c r="A23" s="196" t="s">
        <v>85</v>
      </c>
      <c r="B23" s="343" t="s">
        <v>2</v>
      </c>
      <c r="C23" s="358"/>
      <c r="D23" s="358"/>
    </row>
    <row r="24" spans="1:4" s="201" customFormat="1" ht="12.95" customHeight="1" thickBot="1">
      <c r="A24" s="97" t="s">
        <v>12</v>
      </c>
      <c r="B24" s="344" t="s">
        <v>128</v>
      </c>
      <c r="C24" s="361">
        <v>50</v>
      </c>
      <c r="D24" s="361">
        <v>50</v>
      </c>
    </row>
    <row r="25" spans="1:4" s="201" customFormat="1" ht="12.95" customHeight="1" thickBot="1">
      <c r="A25" s="97" t="s">
        <v>13</v>
      </c>
      <c r="B25" s="344" t="s">
        <v>430</v>
      </c>
      <c r="C25" s="356">
        <f>+C26+C27</f>
        <v>0</v>
      </c>
      <c r="D25" s="356">
        <f>+D26+D27</f>
        <v>0</v>
      </c>
    </row>
    <row r="26" spans="1:4" s="201" customFormat="1" ht="12.95" customHeight="1">
      <c r="A26" s="197" t="s">
        <v>233</v>
      </c>
      <c r="B26" s="531" t="s">
        <v>428</v>
      </c>
      <c r="C26" s="532"/>
      <c r="D26" s="532"/>
    </row>
    <row r="27" spans="1:4" s="201" customFormat="1" ht="12.95" customHeight="1">
      <c r="A27" s="197" t="s">
        <v>236</v>
      </c>
      <c r="B27" s="533" t="s">
        <v>431</v>
      </c>
      <c r="C27" s="534"/>
      <c r="D27" s="534"/>
    </row>
    <row r="28" spans="1:4" s="201" customFormat="1" ht="12.95" customHeight="1" thickBot="1">
      <c r="A28" s="196" t="s">
        <v>237</v>
      </c>
      <c r="B28" s="535" t="s">
        <v>432</v>
      </c>
      <c r="C28" s="536"/>
      <c r="D28" s="536"/>
    </row>
    <row r="29" spans="1:4" s="201" customFormat="1" ht="12.95" customHeight="1" thickBot="1">
      <c r="A29" s="97" t="s">
        <v>14</v>
      </c>
      <c r="B29" s="344" t="s">
        <v>433</v>
      </c>
      <c r="C29" s="356">
        <f>+C30+C31+C32</f>
        <v>0</v>
      </c>
      <c r="D29" s="356">
        <f>+D30+D31+D32</f>
        <v>0</v>
      </c>
    </row>
    <row r="30" spans="1:4" s="201" customFormat="1" ht="12.95" customHeight="1">
      <c r="A30" s="197" t="s">
        <v>69</v>
      </c>
      <c r="B30" s="531" t="s">
        <v>262</v>
      </c>
      <c r="C30" s="532"/>
      <c r="D30" s="532"/>
    </row>
    <row r="31" spans="1:4" s="201" customFormat="1" ht="12.95" customHeight="1">
      <c r="A31" s="197" t="s">
        <v>70</v>
      </c>
      <c r="B31" s="533" t="s">
        <v>263</v>
      </c>
      <c r="C31" s="534"/>
      <c r="D31" s="534"/>
    </row>
    <row r="32" spans="1:4" s="201" customFormat="1" ht="12.95" customHeight="1" thickBot="1">
      <c r="A32" s="196" t="s">
        <v>71</v>
      </c>
      <c r="B32" s="537" t="s">
        <v>264</v>
      </c>
      <c r="C32" s="536"/>
      <c r="D32" s="536"/>
    </row>
    <row r="33" spans="1:4" s="152" customFormat="1" ht="12.95" customHeight="1" thickBot="1">
      <c r="A33" s="97" t="s">
        <v>15</v>
      </c>
      <c r="B33" s="344" t="s">
        <v>374</v>
      </c>
      <c r="C33" s="361"/>
      <c r="D33" s="361"/>
    </row>
    <row r="34" spans="1:4" s="152" customFormat="1" ht="12.95" customHeight="1" thickBot="1">
      <c r="A34" s="97" t="s">
        <v>16</v>
      </c>
      <c r="B34" s="344" t="s">
        <v>434</v>
      </c>
      <c r="C34" s="365"/>
      <c r="D34" s="365"/>
    </row>
    <row r="35" spans="1:4" s="152" customFormat="1" ht="12.95" customHeight="1" thickBot="1">
      <c r="A35" s="92" t="s">
        <v>17</v>
      </c>
      <c r="B35" s="344" t="s">
        <v>435</v>
      </c>
      <c r="C35" s="148">
        <f>+C8+C19+C24+C25+C29+C33+C34</f>
        <v>50</v>
      </c>
      <c r="D35" s="148">
        <f>+D8+D19+D24+D25+D29+D33+D34</f>
        <v>2346</v>
      </c>
    </row>
    <row r="36" spans="1:4" s="152" customFormat="1" ht="12.95" customHeight="1" thickBot="1">
      <c r="A36" s="107" t="s">
        <v>18</v>
      </c>
      <c r="B36" s="344" t="s">
        <v>436</v>
      </c>
      <c r="C36" s="148">
        <f>+C37+C38+C39</f>
        <v>100576</v>
      </c>
      <c r="D36" s="148">
        <f>+D37+D38+D39</f>
        <v>99482</v>
      </c>
    </row>
    <row r="37" spans="1:4" s="152" customFormat="1" ht="12.95" customHeight="1">
      <c r="A37" s="197" t="s">
        <v>437</v>
      </c>
      <c r="B37" s="531" t="s">
        <v>194</v>
      </c>
      <c r="C37" s="532"/>
      <c r="D37" s="532">
        <v>1549</v>
      </c>
    </row>
    <row r="38" spans="1:4" s="152" customFormat="1" ht="12.95" customHeight="1">
      <c r="A38" s="197" t="s">
        <v>438</v>
      </c>
      <c r="B38" s="533" t="s">
        <v>3</v>
      </c>
      <c r="C38" s="534"/>
      <c r="D38" s="534"/>
    </row>
    <row r="39" spans="1:4" s="201" customFormat="1" ht="12.95" customHeight="1" thickBot="1">
      <c r="A39" s="196" t="s">
        <v>439</v>
      </c>
      <c r="B39" s="537" t="s">
        <v>440</v>
      </c>
      <c r="C39" s="536">
        <v>100576</v>
      </c>
      <c r="D39" s="536">
        <v>97933</v>
      </c>
    </row>
    <row r="40" spans="1:4" s="201" customFormat="1" ht="15" customHeight="1" thickBot="1">
      <c r="A40" s="107" t="s">
        <v>19</v>
      </c>
      <c r="B40" s="373" t="s">
        <v>441</v>
      </c>
      <c r="C40" s="297">
        <f>+C35+C36</f>
        <v>100626</v>
      </c>
      <c r="D40" s="297">
        <f>+D35+D36</f>
        <v>101828</v>
      </c>
    </row>
    <row r="41" spans="1:4" s="201" customFormat="1" ht="15" customHeight="1">
      <c r="A41" s="108"/>
      <c r="B41" s="339"/>
      <c r="C41" s="295"/>
      <c r="D41" s="295"/>
    </row>
    <row r="42" spans="1:4" ht="13.5" thickBot="1">
      <c r="A42" s="110"/>
      <c r="B42" s="340"/>
      <c r="C42" s="296"/>
      <c r="D42" s="296"/>
    </row>
    <row r="43" spans="1:4" s="200" customFormat="1" ht="16.5" customHeight="1" thickBot="1">
      <c r="A43" s="111"/>
      <c r="B43" s="341" t="s">
        <v>50</v>
      </c>
      <c r="C43" s="297"/>
      <c r="D43" s="297"/>
    </row>
    <row r="44" spans="1:4" s="202" customFormat="1" ht="12.95" customHeight="1" thickBot="1">
      <c r="A44" s="97" t="s">
        <v>10</v>
      </c>
      <c r="B44" s="344" t="s">
        <v>442</v>
      </c>
      <c r="C44" s="356">
        <f>SUM(C45:C49)</f>
        <v>100626</v>
      </c>
      <c r="D44" s="356">
        <f>SUM(D45:D49)</f>
        <v>101778</v>
      </c>
    </row>
    <row r="45" spans="1:4" ht="12.95" customHeight="1">
      <c r="A45" s="196" t="s">
        <v>76</v>
      </c>
      <c r="B45" s="345" t="s">
        <v>40</v>
      </c>
      <c r="C45" s="532">
        <v>18850</v>
      </c>
      <c r="D45" s="532">
        <v>21865</v>
      </c>
    </row>
    <row r="46" spans="1:4" ht="12.95" customHeight="1">
      <c r="A46" s="196" t="s">
        <v>77</v>
      </c>
      <c r="B46" s="343" t="s">
        <v>137</v>
      </c>
      <c r="C46" s="538">
        <v>4703</v>
      </c>
      <c r="D46" s="538">
        <v>5864</v>
      </c>
    </row>
    <row r="47" spans="1:4" ht="12.95" customHeight="1">
      <c r="A47" s="196" t="s">
        <v>78</v>
      </c>
      <c r="B47" s="343" t="s">
        <v>104</v>
      </c>
      <c r="C47" s="538">
        <v>6223</v>
      </c>
      <c r="D47" s="538">
        <v>10351</v>
      </c>
    </row>
    <row r="48" spans="1:4" ht="12.95" customHeight="1">
      <c r="A48" s="196" t="s">
        <v>79</v>
      </c>
      <c r="B48" s="343" t="s">
        <v>138</v>
      </c>
      <c r="C48" s="538">
        <v>70850</v>
      </c>
      <c r="D48" s="366">
        <v>63698</v>
      </c>
    </row>
    <row r="49" spans="1:4" ht="12.95" customHeight="1" thickBot="1">
      <c r="A49" s="196" t="s">
        <v>112</v>
      </c>
      <c r="B49" s="343" t="s">
        <v>139</v>
      </c>
      <c r="C49" s="538"/>
      <c r="D49" s="538"/>
    </row>
    <row r="50" spans="1:4" ht="12.95" customHeight="1" thickBot="1">
      <c r="A50" s="97" t="s">
        <v>11</v>
      </c>
      <c r="B50" s="344" t="s">
        <v>443</v>
      </c>
      <c r="C50" s="356">
        <f>SUM(C51:C53)</f>
        <v>0</v>
      </c>
      <c r="D50" s="356">
        <f>SUM(D51:D53)</f>
        <v>50</v>
      </c>
    </row>
    <row r="51" spans="1:4" s="202" customFormat="1" ht="12.95" customHeight="1">
      <c r="A51" s="196" t="s">
        <v>82</v>
      </c>
      <c r="B51" s="345" t="s">
        <v>185</v>
      </c>
      <c r="C51" s="532"/>
      <c r="D51" s="532">
        <v>50</v>
      </c>
    </row>
    <row r="52" spans="1:4" ht="12.95" customHeight="1">
      <c r="A52" s="196" t="s">
        <v>83</v>
      </c>
      <c r="B52" s="343" t="s">
        <v>141</v>
      </c>
      <c r="C52" s="538"/>
      <c r="D52" s="538"/>
    </row>
    <row r="53" spans="1:4" ht="12.95" customHeight="1">
      <c r="A53" s="196" t="s">
        <v>84</v>
      </c>
      <c r="B53" s="343" t="s">
        <v>51</v>
      </c>
      <c r="C53" s="538"/>
      <c r="D53" s="538"/>
    </row>
    <row r="54" spans="1:4" ht="12.95" customHeight="1" thickBot="1">
      <c r="A54" s="196" t="s">
        <v>85</v>
      </c>
      <c r="B54" s="343" t="s">
        <v>4</v>
      </c>
      <c r="C54" s="538"/>
      <c r="D54" s="538"/>
    </row>
    <row r="55" spans="1:4" ht="15" customHeight="1" thickBot="1">
      <c r="A55" s="97" t="s">
        <v>12</v>
      </c>
      <c r="B55" s="374" t="s">
        <v>444</v>
      </c>
      <c r="C55" s="367">
        <f>+C44+C50</f>
        <v>100626</v>
      </c>
      <c r="D55" s="367">
        <f>+D44+D50</f>
        <v>101828</v>
      </c>
    </row>
    <row r="56" spans="1:4" ht="13.5" thickBot="1">
      <c r="C56" s="484"/>
      <c r="D56" s="484"/>
    </row>
    <row r="57" spans="1:4" ht="15" customHeight="1" thickBot="1">
      <c r="A57" s="115" t="s">
        <v>161</v>
      </c>
      <c r="B57" s="116"/>
      <c r="C57" s="43">
        <v>6</v>
      </c>
      <c r="D57" s="43">
        <v>7</v>
      </c>
    </row>
    <row r="58" spans="1:4" ht="14.25" customHeight="1" thickBot="1">
      <c r="A58" s="115" t="s">
        <v>162</v>
      </c>
      <c r="B58" s="116"/>
      <c r="C58" s="43">
        <v>0</v>
      </c>
      <c r="D58" s="43">
        <v>0</v>
      </c>
    </row>
  </sheetData>
  <sheetProtection formatCells="0"/>
  <phoneticPr fontId="29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67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Munka2">
    <tabColor rgb="FF92D050"/>
  </sheetPr>
  <dimension ref="A1:J149"/>
  <sheetViews>
    <sheetView view="pageLayout" zoomScaleNormal="100" zoomScaleSheetLayoutView="100" workbookViewId="0">
      <selection activeCell="D85" sqref="D85:E85"/>
    </sheetView>
  </sheetViews>
  <sheetFormatPr defaultRowHeight="15.75"/>
  <cols>
    <col min="1" max="1" width="9.5" style="154" customWidth="1"/>
    <col min="2" max="2" width="82.83203125" style="397" customWidth="1"/>
    <col min="3" max="4" width="16.33203125" style="394" customWidth="1"/>
    <col min="5" max="5" width="9" style="168" customWidth="1"/>
    <col min="6" max="16384" width="9.33203125" style="168"/>
  </cols>
  <sheetData>
    <row r="1" spans="1:5" ht="15.95" customHeight="1">
      <c r="A1" s="604" t="s">
        <v>7</v>
      </c>
      <c r="B1" s="604"/>
      <c r="C1" s="604"/>
      <c r="D1" s="604"/>
    </row>
    <row r="2" spans="1:5" ht="15.95" customHeight="1" thickBot="1">
      <c r="A2" s="603" t="s">
        <v>116</v>
      </c>
      <c r="B2" s="603"/>
      <c r="C2" s="375"/>
      <c r="D2" s="375" t="s">
        <v>186</v>
      </c>
    </row>
    <row r="3" spans="1:5" ht="38.1" customHeight="1" thickBot="1">
      <c r="A3" s="12" t="s">
        <v>64</v>
      </c>
      <c r="B3" s="13" t="s">
        <v>9</v>
      </c>
      <c r="C3" s="15" t="s">
        <v>214</v>
      </c>
      <c r="D3" s="15" t="s">
        <v>469</v>
      </c>
    </row>
    <row r="4" spans="1:5" s="169" customFormat="1" ht="12" customHeight="1" thickBot="1">
      <c r="A4" s="167">
        <v>1</v>
      </c>
      <c r="B4" s="395">
        <v>2</v>
      </c>
      <c r="C4" s="376">
        <v>3</v>
      </c>
      <c r="D4" s="376">
        <v>4</v>
      </c>
    </row>
    <row r="5" spans="1:5" s="170" customFormat="1" ht="12" customHeight="1" thickBot="1">
      <c r="A5" s="10" t="s">
        <v>10</v>
      </c>
      <c r="B5" s="305" t="s">
        <v>215</v>
      </c>
      <c r="C5" s="377">
        <f>+C6+C7+C8+C9+C10+C11</f>
        <v>212869</v>
      </c>
      <c r="D5" s="377">
        <f>+D6+D7+D8+D9+D10+D11</f>
        <v>251181</v>
      </c>
    </row>
    <row r="6" spans="1:5" s="170" customFormat="1" ht="12" customHeight="1">
      <c r="A6" s="6" t="s">
        <v>76</v>
      </c>
      <c r="B6" s="306" t="s">
        <v>216</v>
      </c>
      <c r="C6" s="378">
        <v>52011</v>
      </c>
      <c r="D6" s="378">
        <v>76974</v>
      </c>
    </row>
    <row r="7" spans="1:5" s="170" customFormat="1" ht="12" customHeight="1">
      <c r="A7" s="5" t="s">
        <v>77</v>
      </c>
      <c r="B7" s="307" t="s">
        <v>217</v>
      </c>
      <c r="C7" s="379">
        <v>46081</v>
      </c>
      <c r="D7" s="379">
        <v>46081</v>
      </c>
    </row>
    <row r="8" spans="1:5" s="170" customFormat="1" ht="12" customHeight="1">
      <c r="A8" s="5" t="s">
        <v>78</v>
      </c>
      <c r="B8" s="307" t="s">
        <v>218</v>
      </c>
      <c r="C8" s="379">
        <v>83134</v>
      </c>
      <c r="D8" s="379">
        <v>105542</v>
      </c>
      <c r="E8" s="215"/>
    </row>
    <row r="9" spans="1:5" s="170" customFormat="1" ht="12" customHeight="1">
      <c r="A9" s="5" t="s">
        <v>79</v>
      </c>
      <c r="B9" s="307" t="s">
        <v>219</v>
      </c>
      <c r="C9" s="379">
        <v>2643</v>
      </c>
      <c r="D9" s="379">
        <v>2643</v>
      </c>
      <c r="E9" s="215"/>
    </row>
    <row r="10" spans="1:5" s="170" customFormat="1" ht="12" customHeight="1">
      <c r="A10" s="5" t="s">
        <v>112</v>
      </c>
      <c r="B10" s="307" t="s">
        <v>220</v>
      </c>
      <c r="C10" s="379"/>
      <c r="D10" s="450">
        <v>1656</v>
      </c>
      <c r="E10" s="215"/>
    </row>
    <row r="11" spans="1:5" s="170" customFormat="1" ht="12" customHeight="1" thickBot="1">
      <c r="A11" s="7" t="s">
        <v>80</v>
      </c>
      <c r="B11" s="308" t="s">
        <v>221</v>
      </c>
      <c r="C11" s="379">
        <v>29000</v>
      </c>
      <c r="D11" s="450">
        <v>18285</v>
      </c>
      <c r="E11" s="215"/>
    </row>
    <row r="12" spans="1:5" s="170" customFormat="1" ht="12" customHeight="1" thickBot="1">
      <c r="A12" s="10" t="s">
        <v>11</v>
      </c>
      <c r="B12" s="309" t="s">
        <v>222</v>
      </c>
      <c r="C12" s="377">
        <f>+C13+C14+C15+C16+C17</f>
        <v>114260</v>
      </c>
      <c r="D12" s="377">
        <f>+D13+D14+D15+D16+D17</f>
        <v>173483</v>
      </c>
      <c r="E12" s="215"/>
    </row>
    <row r="13" spans="1:5" s="170" customFormat="1" ht="12" customHeight="1">
      <c r="A13" s="6" t="s">
        <v>82</v>
      </c>
      <c r="B13" s="306" t="s">
        <v>223</v>
      </c>
      <c r="C13" s="378"/>
      <c r="D13" s="378"/>
      <c r="E13" s="215"/>
    </row>
    <row r="14" spans="1:5" s="170" customFormat="1" ht="12" customHeight="1">
      <c r="A14" s="5" t="s">
        <v>83</v>
      </c>
      <c r="B14" s="307" t="s">
        <v>224</v>
      </c>
      <c r="C14" s="379"/>
      <c r="D14" s="379"/>
      <c r="E14" s="215"/>
    </row>
    <row r="15" spans="1:5" s="170" customFormat="1" ht="12" customHeight="1">
      <c r="A15" s="5" t="s">
        <v>84</v>
      </c>
      <c r="B15" s="307" t="s">
        <v>446</v>
      </c>
      <c r="C15" s="379"/>
      <c r="D15" s="379">
        <v>87</v>
      </c>
      <c r="E15" s="215"/>
    </row>
    <row r="16" spans="1:5" s="170" customFormat="1" ht="12" customHeight="1">
      <c r="A16" s="5" t="s">
        <v>85</v>
      </c>
      <c r="B16" s="307" t="s">
        <v>447</v>
      </c>
      <c r="C16" s="379"/>
      <c r="D16" s="379"/>
      <c r="E16" s="215"/>
    </row>
    <row r="17" spans="1:5" s="170" customFormat="1" ht="12" customHeight="1">
      <c r="A17" s="5" t="s">
        <v>86</v>
      </c>
      <c r="B17" s="307" t="s">
        <v>225</v>
      </c>
      <c r="C17" s="379">
        <v>114260</v>
      </c>
      <c r="D17" s="379">
        <v>173396</v>
      </c>
      <c r="E17" s="215"/>
    </row>
    <row r="18" spans="1:5" s="170" customFormat="1" ht="12" customHeight="1" thickBot="1">
      <c r="A18" s="7" t="s">
        <v>92</v>
      </c>
      <c r="B18" s="308" t="s">
        <v>226</v>
      </c>
      <c r="C18" s="380"/>
      <c r="D18" s="380"/>
      <c r="E18" s="215"/>
    </row>
    <row r="19" spans="1:5" s="170" customFormat="1" ht="12" customHeight="1" thickBot="1">
      <c r="A19" s="10" t="s">
        <v>12</v>
      </c>
      <c r="B19" s="305" t="s">
        <v>227</v>
      </c>
      <c r="C19" s="377">
        <f>+C20+C21+C22+C23+C24</f>
        <v>114564</v>
      </c>
      <c r="D19" s="377">
        <f>+D20+D21+D22+D23+D24</f>
        <v>120286</v>
      </c>
      <c r="E19" s="215"/>
    </row>
    <row r="20" spans="1:5" s="170" customFormat="1" ht="12" customHeight="1">
      <c r="A20" s="6" t="s">
        <v>65</v>
      </c>
      <c r="B20" s="306" t="s">
        <v>228</v>
      </c>
      <c r="C20" s="378">
        <v>2464</v>
      </c>
      <c r="D20" s="378">
        <v>9390</v>
      </c>
      <c r="E20" s="215"/>
    </row>
    <row r="21" spans="1:5" s="170" customFormat="1" ht="12" customHeight="1">
      <c r="A21" s="5" t="s">
        <v>66</v>
      </c>
      <c r="B21" s="307" t="s">
        <v>229</v>
      </c>
      <c r="C21" s="379"/>
      <c r="D21" s="379"/>
      <c r="E21" s="215"/>
    </row>
    <row r="22" spans="1:5" s="170" customFormat="1" ht="12" customHeight="1">
      <c r="A22" s="5" t="s">
        <v>67</v>
      </c>
      <c r="B22" s="307" t="s">
        <v>448</v>
      </c>
      <c r="C22" s="379"/>
      <c r="D22" s="379"/>
      <c r="E22" s="215"/>
    </row>
    <row r="23" spans="1:5" s="170" customFormat="1" ht="12" customHeight="1">
      <c r="A23" s="5" t="s">
        <v>68</v>
      </c>
      <c r="B23" s="307" t="s">
        <v>449</v>
      </c>
      <c r="C23" s="379"/>
      <c r="D23" s="379"/>
      <c r="E23" s="215"/>
    </row>
    <row r="24" spans="1:5" s="170" customFormat="1" ht="12" customHeight="1">
      <c r="A24" s="5" t="s">
        <v>125</v>
      </c>
      <c r="B24" s="307" t="s">
        <v>230</v>
      </c>
      <c r="C24" s="379">
        <v>112100</v>
      </c>
      <c r="D24" s="379">
        <v>110896</v>
      </c>
      <c r="E24" s="215"/>
    </row>
    <row r="25" spans="1:5" s="170" customFormat="1" ht="12" customHeight="1" thickBot="1">
      <c r="A25" s="7" t="s">
        <v>126</v>
      </c>
      <c r="B25" s="308" t="s">
        <v>231</v>
      </c>
      <c r="C25" s="380">
        <v>112097</v>
      </c>
      <c r="D25" s="380">
        <v>110896</v>
      </c>
      <c r="E25" s="215"/>
    </row>
    <row r="26" spans="1:5" s="170" customFormat="1" ht="12" customHeight="1" thickBot="1">
      <c r="A26" s="10" t="s">
        <v>127</v>
      </c>
      <c r="B26" s="305" t="s">
        <v>232</v>
      </c>
      <c r="C26" s="214">
        <f>+C27+C30+C31+C32</f>
        <v>20750</v>
      </c>
      <c r="D26" s="214">
        <f>+D27+D30+D31+D32</f>
        <v>21220</v>
      </c>
      <c r="E26" s="215"/>
    </row>
    <row r="27" spans="1:5" s="170" customFormat="1" ht="12" customHeight="1">
      <c r="A27" s="6" t="s">
        <v>233</v>
      </c>
      <c r="B27" s="306" t="s">
        <v>239</v>
      </c>
      <c r="C27" s="381">
        <f>+C28+C29</f>
        <v>16700</v>
      </c>
      <c r="D27" s="381">
        <f>+D28+D29</f>
        <v>16200</v>
      </c>
      <c r="E27" s="215"/>
    </row>
    <row r="28" spans="1:5" s="170" customFormat="1" ht="12" customHeight="1">
      <c r="A28" s="5" t="s">
        <v>234</v>
      </c>
      <c r="B28" s="307" t="s">
        <v>240</v>
      </c>
      <c r="C28" s="379">
        <v>8200</v>
      </c>
      <c r="D28" s="379">
        <v>8200</v>
      </c>
      <c r="E28" s="215"/>
    </row>
    <row r="29" spans="1:5" s="170" customFormat="1" ht="12" customHeight="1">
      <c r="A29" s="5" t="s">
        <v>235</v>
      </c>
      <c r="B29" s="307" t="s">
        <v>241</v>
      </c>
      <c r="C29" s="379">
        <v>8500</v>
      </c>
      <c r="D29" s="379">
        <v>8000</v>
      </c>
      <c r="E29" s="215"/>
    </row>
    <row r="30" spans="1:5" s="170" customFormat="1" ht="12" customHeight="1">
      <c r="A30" s="5" t="s">
        <v>236</v>
      </c>
      <c r="B30" s="307" t="s">
        <v>242</v>
      </c>
      <c r="C30" s="379">
        <v>2950</v>
      </c>
      <c r="D30" s="379">
        <v>3500</v>
      </c>
      <c r="E30" s="215"/>
    </row>
    <row r="31" spans="1:5" s="170" customFormat="1" ht="12" customHeight="1">
      <c r="A31" s="5" t="s">
        <v>237</v>
      </c>
      <c r="B31" s="307" t="s">
        <v>243</v>
      </c>
      <c r="C31" s="379">
        <v>500</v>
      </c>
      <c r="D31" s="379">
        <v>500</v>
      </c>
    </row>
    <row r="32" spans="1:5" s="170" customFormat="1" ht="12" customHeight="1" thickBot="1">
      <c r="A32" s="7" t="s">
        <v>238</v>
      </c>
      <c r="B32" s="308" t="s">
        <v>244</v>
      </c>
      <c r="C32" s="380">
        <v>600</v>
      </c>
      <c r="D32" s="380">
        <v>1020</v>
      </c>
      <c r="E32" s="215"/>
    </row>
    <row r="33" spans="1:5" s="170" customFormat="1" ht="12" customHeight="1" thickBot="1">
      <c r="A33" s="10" t="s">
        <v>14</v>
      </c>
      <c r="B33" s="305" t="s">
        <v>245</v>
      </c>
      <c r="C33" s="377">
        <f>SUM(C34:C43)</f>
        <v>27297</v>
      </c>
      <c r="D33" s="377">
        <f>SUM(D34:D43)</f>
        <v>37406</v>
      </c>
    </row>
    <row r="34" spans="1:5" s="170" customFormat="1" ht="12" customHeight="1">
      <c r="A34" s="6" t="s">
        <v>69</v>
      </c>
      <c r="B34" s="306" t="s">
        <v>248</v>
      </c>
      <c r="C34" s="378">
        <v>250</v>
      </c>
      <c r="D34" s="378">
        <v>1290</v>
      </c>
    </row>
    <row r="35" spans="1:5" s="170" customFormat="1" ht="12" customHeight="1">
      <c r="A35" s="5" t="s">
        <v>70</v>
      </c>
      <c r="B35" s="307" t="s">
        <v>249</v>
      </c>
      <c r="C35" s="379">
        <v>7035</v>
      </c>
      <c r="D35" s="379">
        <v>13600</v>
      </c>
      <c r="E35" s="215"/>
    </row>
    <row r="36" spans="1:5" s="170" customFormat="1" ht="12" customHeight="1">
      <c r="A36" s="5" t="s">
        <v>71</v>
      </c>
      <c r="B36" s="307" t="s">
        <v>250</v>
      </c>
      <c r="C36" s="379">
        <v>3500</v>
      </c>
      <c r="D36" s="379">
        <v>3660</v>
      </c>
    </row>
    <row r="37" spans="1:5" s="170" customFormat="1" ht="12" customHeight="1">
      <c r="A37" s="5" t="s">
        <v>129</v>
      </c>
      <c r="B37" s="307" t="s">
        <v>251</v>
      </c>
      <c r="C37" s="379">
        <v>431</v>
      </c>
      <c r="D37" s="379">
        <v>431</v>
      </c>
    </row>
    <row r="38" spans="1:5" s="170" customFormat="1" ht="12" customHeight="1">
      <c r="A38" s="5" t="s">
        <v>130</v>
      </c>
      <c r="B38" s="307" t="s">
        <v>252</v>
      </c>
      <c r="C38" s="379">
        <v>11827</v>
      </c>
      <c r="D38" s="379">
        <v>12800</v>
      </c>
    </row>
    <row r="39" spans="1:5" s="170" customFormat="1" ht="12" customHeight="1">
      <c r="A39" s="5" t="s">
        <v>131</v>
      </c>
      <c r="B39" s="307" t="s">
        <v>253</v>
      </c>
      <c r="C39" s="379">
        <v>4254</v>
      </c>
      <c r="D39" s="379">
        <v>4770</v>
      </c>
    </row>
    <row r="40" spans="1:5" s="170" customFormat="1" ht="12" customHeight="1">
      <c r="A40" s="5" t="s">
        <v>132</v>
      </c>
      <c r="B40" s="307" t="s">
        <v>254</v>
      </c>
      <c r="C40" s="379"/>
      <c r="D40" s="379">
        <v>253</v>
      </c>
    </row>
    <row r="41" spans="1:5" s="170" customFormat="1" ht="12" customHeight="1">
      <c r="A41" s="5" t="s">
        <v>133</v>
      </c>
      <c r="B41" s="307" t="s">
        <v>255</v>
      </c>
      <c r="C41" s="379"/>
      <c r="D41" s="379">
        <v>100</v>
      </c>
    </row>
    <row r="42" spans="1:5" s="170" customFormat="1" ht="12" customHeight="1">
      <c r="A42" s="5" t="s">
        <v>246</v>
      </c>
      <c r="B42" s="307" t="s">
        <v>256</v>
      </c>
      <c r="C42" s="382"/>
      <c r="D42" s="382"/>
    </row>
    <row r="43" spans="1:5" s="170" customFormat="1" ht="12" customHeight="1" thickBot="1">
      <c r="A43" s="7" t="s">
        <v>247</v>
      </c>
      <c r="B43" s="308" t="s">
        <v>257</v>
      </c>
      <c r="C43" s="383"/>
      <c r="D43" s="383">
        <v>502</v>
      </c>
    </row>
    <row r="44" spans="1:5" s="170" customFormat="1" ht="12" customHeight="1" thickBot="1">
      <c r="A44" s="10" t="s">
        <v>15</v>
      </c>
      <c r="B44" s="305" t="s">
        <v>258</v>
      </c>
      <c r="C44" s="377">
        <f>SUM(C45:C49)</f>
        <v>0</v>
      </c>
      <c r="D44" s="377">
        <f>SUM(D45:D49)</f>
        <v>0</v>
      </c>
    </row>
    <row r="45" spans="1:5" s="170" customFormat="1" ht="12" customHeight="1">
      <c r="A45" s="6" t="s">
        <v>72</v>
      </c>
      <c r="B45" s="306" t="s">
        <v>262</v>
      </c>
      <c r="C45" s="384"/>
      <c r="D45" s="384"/>
    </row>
    <row r="46" spans="1:5" s="170" customFormat="1" ht="12" customHeight="1">
      <c r="A46" s="5" t="s">
        <v>73</v>
      </c>
      <c r="B46" s="307" t="s">
        <v>263</v>
      </c>
      <c r="C46" s="382"/>
      <c r="D46" s="382"/>
    </row>
    <row r="47" spans="1:5" s="170" customFormat="1" ht="12" customHeight="1">
      <c r="A47" s="5" t="s">
        <v>259</v>
      </c>
      <c r="B47" s="307" t="s">
        <v>264</v>
      </c>
      <c r="C47" s="382"/>
      <c r="D47" s="382"/>
    </row>
    <row r="48" spans="1:5" s="170" customFormat="1" ht="12" customHeight="1">
      <c r="A48" s="5" t="s">
        <v>260</v>
      </c>
      <c r="B48" s="307" t="s">
        <v>265</v>
      </c>
      <c r="C48" s="382"/>
      <c r="D48" s="382"/>
    </row>
    <row r="49" spans="1:4" s="170" customFormat="1" ht="12" customHeight="1" thickBot="1">
      <c r="A49" s="7" t="s">
        <v>261</v>
      </c>
      <c r="B49" s="308" t="s">
        <v>266</v>
      </c>
      <c r="C49" s="383"/>
      <c r="D49" s="383"/>
    </row>
    <row r="50" spans="1:4" s="170" customFormat="1" ht="12" customHeight="1" thickBot="1">
      <c r="A50" s="10" t="s">
        <v>134</v>
      </c>
      <c r="B50" s="305" t="s">
        <v>267</v>
      </c>
      <c r="C50" s="377">
        <f>SUM(C51:C53)</f>
        <v>920</v>
      </c>
      <c r="D50" s="377">
        <f>SUM(D51:D53)</f>
        <v>920</v>
      </c>
    </row>
    <row r="51" spans="1:4" s="170" customFormat="1" ht="12" customHeight="1">
      <c r="A51" s="6" t="s">
        <v>74</v>
      </c>
      <c r="B51" s="306" t="s">
        <v>268</v>
      </c>
      <c r="C51" s="378"/>
      <c r="D51" s="378"/>
    </row>
    <row r="52" spans="1:4" s="170" customFormat="1" ht="12" customHeight="1">
      <c r="A52" s="5" t="s">
        <v>75</v>
      </c>
      <c r="B52" s="307" t="s">
        <v>450</v>
      </c>
      <c r="C52" s="379"/>
      <c r="D52" s="379"/>
    </row>
    <row r="53" spans="1:4" s="170" customFormat="1" ht="12" customHeight="1">
      <c r="A53" s="5" t="s">
        <v>271</v>
      </c>
      <c r="B53" s="307" t="s">
        <v>269</v>
      </c>
      <c r="C53" s="379">
        <v>920</v>
      </c>
      <c r="D53" s="379">
        <v>920</v>
      </c>
    </row>
    <row r="54" spans="1:4" s="170" customFormat="1" ht="12" customHeight="1" thickBot="1">
      <c r="A54" s="7" t="s">
        <v>272</v>
      </c>
      <c r="B54" s="308" t="s">
        <v>270</v>
      </c>
      <c r="C54" s="380"/>
      <c r="D54" s="380"/>
    </row>
    <row r="55" spans="1:4" s="170" customFormat="1" ht="12" customHeight="1" thickBot="1">
      <c r="A55" s="10" t="s">
        <v>17</v>
      </c>
      <c r="B55" s="309" t="s">
        <v>273</v>
      </c>
      <c r="C55" s="377">
        <f>SUM(C56:C58)</f>
        <v>0</v>
      </c>
      <c r="D55" s="377">
        <f>SUM(D56:D58)</f>
        <v>0</v>
      </c>
    </row>
    <row r="56" spans="1:4" s="170" customFormat="1" ht="12" customHeight="1">
      <c r="A56" s="6" t="s">
        <v>135</v>
      </c>
      <c r="B56" s="306" t="s">
        <v>275</v>
      </c>
      <c r="C56" s="382"/>
      <c r="D56" s="382"/>
    </row>
    <row r="57" spans="1:4" s="170" customFormat="1" ht="12" customHeight="1">
      <c r="A57" s="5" t="s">
        <v>136</v>
      </c>
      <c r="B57" s="307" t="s">
        <v>451</v>
      </c>
      <c r="C57" s="382"/>
      <c r="D57" s="382"/>
    </row>
    <row r="58" spans="1:4" s="170" customFormat="1" ht="12" customHeight="1">
      <c r="A58" s="5" t="s">
        <v>187</v>
      </c>
      <c r="B58" s="307" t="s">
        <v>276</v>
      </c>
      <c r="C58" s="382"/>
      <c r="D58" s="382"/>
    </row>
    <row r="59" spans="1:4" s="170" customFormat="1" ht="12" customHeight="1" thickBot="1">
      <c r="A59" s="7" t="s">
        <v>274</v>
      </c>
      <c r="B59" s="308" t="s">
        <v>277</v>
      </c>
      <c r="C59" s="382"/>
      <c r="D59" s="382"/>
    </row>
    <row r="60" spans="1:4" s="170" customFormat="1" ht="12" customHeight="1" thickBot="1">
      <c r="A60" s="10" t="s">
        <v>18</v>
      </c>
      <c r="B60" s="305" t="s">
        <v>278</v>
      </c>
      <c r="C60" s="214">
        <f>+C5+C12+C19+C26+C33+C44+C50+C55</f>
        <v>490660</v>
      </c>
      <c r="D60" s="214">
        <f>+D5+D12+D19+D26+D33+D44+D50+D55</f>
        <v>604496</v>
      </c>
    </row>
    <row r="61" spans="1:4" s="170" customFormat="1" ht="12" customHeight="1" thickBot="1">
      <c r="A61" s="171" t="s">
        <v>279</v>
      </c>
      <c r="B61" s="309" t="s">
        <v>280</v>
      </c>
      <c r="C61" s="377">
        <f>SUM(C62:C64)</f>
        <v>25900</v>
      </c>
      <c r="D61" s="377">
        <f>SUM(D62:D64)</f>
        <v>16709</v>
      </c>
    </row>
    <row r="62" spans="1:4" s="170" customFormat="1" ht="12" customHeight="1">
      <c r="A62" s="6" t="s">
        <v>313</v>
      </c>
      <c r="B62" s="306" t="s">
        <v>281</v>
      </c>
      <c r="C62" s="382">
        <v>25900</v>
      </c>
      <c r="D62" s="382">
        <v>16709</v>
      </c>
    </row>
    <row r="63" spans="1:4" s="170" customFormat="1" ht="12" customHeight="1">
      <c r="A63" s="5" t="s">
        <v>322</v>
      </c>
      <c r="B63" s="307" t="s">
        <v>282</v>
      </c>
      <c r="C63" s="382"/>
      <c r="D63" s="382"/>
    </row>
    <row r="64" spans="1:4" s="170" customFormat="1" ht="12" customHeight="1" thickBot="1">
      <c r="A64" s="7" t="s">
        <v>323</v>
      </c>
      <c r="B64" s="310" t="s">
        <v>283</v>
      </c>
      <c r="C64" s="382"/>
      <c r="D64" s="382"/>
    </row>
    <row r="65" spans="1:4" s="170" customFormat="1" ht="12" customHeight="1" thickBot="1">
      <c r="A65" s="171" t="s">
        <v>284</v>
      </c>
      <c r="B65" s="309" t="s">
        <v>285</v>
      </c>
      <c r="C65" s="377">
        <f>SUM(C66:C69)</f>
        <v>0</v>
      </c>
      <c r="D65" s="377">
        <f>SUM(D66:D69)</f>
        <v>0</v>
      </c>
    </row>
    <row r="66" spans="1:4" s="170" customFormat="1" ht="12" customHeight="1">
      <c r="A66" s="6" t="s">
        <v>113</v>
      </c>
      <c r="B66" s="306" t="s">
        <v>286</v>
      </c>
      <c r="C66" s="382"/>
      <c r="D66" s="382"/>
    </row>
    <row r="67" spans="1:4" s="170" customFormat="1" ht="12" customHeight="1">
      <c r="A67" s="5" t="s">
        <v>114</v>
      </c>
      <c r="B67" s="307" t="s">
        <v>287</v>
      </c>
      <c r="C67" s="382"/>
      <c r="D67" s="382"/>
    </row>
    <row r="68" spans="1:4" s="170" customFormat="1" ht="12" customHeight="1">
      <c r="A68" s="5" t="s">
        <v>314</v>
      </c>
      <c r="B68" s="307" t="s">
        <v>288</v>
      </c>
      <c r="C68" s="382"/>
      <c r="D68" s="382"/>
    </row>
    <row r="69" spans="1:4" s="170" customFormat="1" ht="12" customHeight="1" thickBot="1">
      <c r="A69" s="7" t="s">
        <v>315</v>
      </c>
      <c r="B69" s="308" t="s">
        <v>289</v>
      </c>
      <c r="C69" s="382"/>
      <c r="D69" s="382"/>
    </row>
    <row r="70" spans="1:4" s="170" customFormat="1" ht="12" customHeight="1" thickBot="1">
      <c r="A70" s="171" t="s">
        <v>290</v>
      </c>
      <c r="B70" s="309" t="s">
        <v>291</v>
      </c>
      <c r="C70" s="377">
        <f>SUM(C71:C72)</f>
        <v>18571</v>
      </c>
      <c r="D70" s="377">
        <f>SUM(D71:D72)</f>
        <v>21177</v>
      </c>
    </row>
    <row r="71" spans="1:4" s="170" customFormat="1" ht="12" customHeight="1">
      <c r="A71" s="6" t="s">
        <v>316</v>
      </c>
      <c r="B71" s="306" t="s">
        <v>292</v>
      </c>
      <c r="C71" s="382">
        <v>18571</v>
      </c>
      <c r="D71" s="382">
        <v>21177</v>
      </c>
    </row>
    <row r="72" spans="1:4" s="170" customFormat="1" ht="12" customHeight="1" thickBot="1">
      <c r="A72" s="7" t="s">
        <v>317</v>
      </c>
      <c r="B72" s="308" t="s">
        <v>293</v>
      </c>
      <c r="C72" s="382"/>
      <c r="D72" s="382"/>
    </row>
    <row r="73" spans="1:4" s="170" customFormat="1" ht="12" customHeight="1" thickBot="1">
      <c r="A73" s="171" t="s">
        <v>294</v>
      </c>
      <c r="B73" s="309" t="s">
        <v>295</v>
      </c>
      <c r="C73" s="377">
        <f>SUM(C74:C76)</f>
        <v>0</v>
      </c>
      <c r="D73" s="377">
        <f>SUM(D74:D76)</f>
        <v>6856</v>
      </c>
    </row>
    <row r="74" spans="1:4" s="170" customFormat="1" ht="12" customHeight="1">
      <c r="A74" s="6" t="s">
        <v>318</v>
      </c>
      <c r="B74" s="306" t="s">
        <v>296</v>
      </c>
      <c r="C74" s="382"/>
      <c r="D74" s="382">
        <v>6856</v>
      </c>
    </row>
    <row r="75" spans="1:4" s="170" customFormat="1" ht="12" customHeight="1">
      <c r="A75" s="5" t="s">
        <v>319</v>
      </c>
      <c r="B75" s="307" t="s">
        <v>297</v>
      </c>
      <c r="C75" s="382"/>
      <c r="D75" s="382"/>
    </row>
    <row r="76" spans="1:4" s="170" customFormat="1" ht="12" customHeight="1" thickBot="1">
      <c r="A76" s="7" t="s">
        <v>320</v>
      </c>
      <c r="B76" s="308" t="s">
        <v>298</v>
      </c>
      <c r="C76" s="382"/>
      <c r="D76" s="382"/>
    </row>
    <row r="77" spans="1:4" s="170" customFormat="1" ht="12" customHeight="1" thickBot="1">
      <c r="A77" s="171" t="s">
        <v>299</v>
      </c>
      <c r="B77" s="309" t="s">
        <v>321</v>
      </c>
      <c r="C77" s="377">
        <f>SUM(C78:C81)</f>
        <v>0</v>
      </c>
      <c r="D77" s="377">
        <f>SUM(D78:D81)</f>
        <v>0</v>
      </c>
    </row>
    <row r="78" spans="1:4" s="170" customFormat="1" ht="12" customHeight="1">
      <c r="A78" s="172" t="s">
        <v>300</v>
      </c>
      <c r="B78" s="306" t="s">
        <v>301</v>
      </c>
      <c r="C78" s="382"/>
      <c r="D78" s="382"/>
    </row>
    <row r="79" spans="1:4" s="170" customFormat="1" ht="12" customHeight="1">
      <c r="A79" s="173" t="s">
        <v>302</v>
      </c>
      <c r="B79" s="307" t="s">
        <v>303</v>
      </c>
      <c r="C79" s="382"/>
      <c r="D79" s="382"/>
    </row>
    <row r="80" spans="1:4" s="170" customFormat="1" ht="12" customHeight="1">
      <c r="A80" s="173" t="s">
        <v>304</v>
      </c>
      <c r="B80" s="307" t="s">
        <v>305</v>
      </c>
      <c r="C80" s="382"/>
      <c r="D80" s="382"/>
    </row>
    <row r="81" spans="1:4" s="170" customFormat="1" ht="12" customHeight="1" thickBot="1">
      <c r="A81" s="174" t="s">
        <v>306</v>
      </c>
      <c r="B81" s="308" t="s">
        <v>307</v>
      </c>
      <c r="C81" s="382"/>
      <c r="D81" s="382"/>
    </row>
    <row r="82" spans="1:4" s="170" customFormat="1" ht="13.5" customHeight="1" thickBot="1">
      <c r="A82" s="171" t="s">
        <v>308</v>
      </c>
      <c r="B82" s="309" t="s">
        <v>309</v>
      </c>
      <c r="C82" s="385"/>
      <c r="D82" s="385"/>
    </row>
    <row r="83" spans="1:4" s="170" customFormat="1" ht="15.75" customHeight="1" thickBot="1">
      <c r="A83" s="171" t="s">
        <v>310</v>
      </c>
      <c r="B83" s="311" t="s">
        <v>311</v>
      </c>
      <c r="C83" s="214">
        <f>+C61+C65+C70+C73+C77+C82</f>
        <v>44471</v>
      </c>
      <c r="D83" s="214">
        <f>+D61+D65+D70+D73+D77+D82</f>
        <v>44742</v>
      </c>
    </row>
    <row r="84" spans="1:4" s="170" customFormat="1" ht="16.5" customHeight="1" thickBot="1">
      <c r="A84" s="175" t="s">
        <v>324</v>
      </c>
      <c r="B84" s="312" t="s">
        <v>312</v>
      </c>
      <c r="C84" s="214">
        <f>+C60+C83</f>
        <v>535131</v>
      </c>
      <c r="D84" s="214">
        <f>+D60+D83</f>
        <v>649238</v>
      </c>
    </row>
    <row r="85" spans="1:4" s="170" customFormat="1" ht="83.25" customHeight="1">
      <c r="A85" s="3"/>
      <c r="B85" s="396"/>
      <c r="C85" s="386"/>
      <c r="D85" s="386"/>
    </row>
    <row r="86" spans="1:4" ht="16.5" customHeight="1">
      <c r="A86" s="604" t="s">
        <v>38</v>
      </c>
      <c r="B86" s="604"/>
      <c r="C86" s="604"/>
      <c r="D86" s="604"/>
    </row>
    <row r="87" spans="1:4" s="176" customFormat="1" ht="16.5" customHeight="1" thickBot="1">
      <c r="A87" s="605" t="s">
        <v>117</v>
      </c>
      <c r="B87" s="605"/>
      <c r="C87" s="387"/>
      <c r="D87" s="387" t="s">
        <v>186</v>
      </c>
    </row>
    <row r="88" spans="1:4" ht="38.1" customHeight="1" thickBot="1">
      <c r="A88" s="12" t="s">
        <v>64</v>
      </c>
      <c r="B88" s="13" t="s">
        <v>39</v>
      </c>
      <c r="C88" s="15" t="s">
        <v>214</v>
      </c>
      <c r="D88" s="15" t="s">
        <v>469</v>
      </c>
    </row>
    <row r="89" spans="1:4" s="169" customFormat="1" ht="12" customHeight="1" thickBot="1">
      <c r="A89" s="14">
        <v>1</v>
      </c>
      <c r="B89" s="13">
        <v>2</v>
      </c>
      <c r="C89" s="15">
        <v>3</v>
      </c>
      <c r="D89" s="15">
        <v>4</v>
      </c>
    </row>
    <row r="90" spans="1:4" ht="12" customHeight="1" thickBot="1">
      <c r="A90" s="11" t="s">
        <v>10</v>
      </c>
      <c r="B90" s="314" t="s">
        <v>475</v>
      </c>
      <c r="C90" s="388">
        <f>SUM(C91:C95)</f>
        <v>375096</v>
      </c>
      <c r="D90" s="388">
        <f>SUM(D91:D95)</f>
        <v>509546</v>
      </c>
    </row>
    <row r="91" spans="1:4" ht="12" customHeight="1">
      <c r="A91" s="8" t="s">
        <v>76</v>
      </c>
      <c r="B91" s="315" t="s">
        <v>40</v>
      </c>
      <c r="C91" s="389">
        <v>148169</v>
      </c>
      <c r="D91" s="389">
        <v>220202</v>
      </c>
    </row>
    <row r="92" spans="1:4" ht="12" customHeight="1">
      <c r="A92" s="5" t="s">
        <v>77</v>
      </c>
      <c r="B92" s="316" t="s">
        <v>137</v>
      </c>
      <c r="C92" s="379">
        <v>33906</v>
      </c>
      <c r="D92" s="379">
        <v>45800</v>
      </c>
    </row>
    <row r="93" spans="1:4" ht="12" customHeight="1">
      <c r="A93" s="5" t="s">
        <v>78</v>
      </c>
      <c r="B93" s="316" t="s">
        <v>104</v>
      </c>
      <c r="C93" s="380">
        <v>88584</v>
      </c>
      <c r="D93" s="380">
        <v>137169</v>
      </c>
    </row>
    <row r="94" spans="1:4" ht="12" customHeight="1">
      <c r="A94" s="5" t="s">
        <v>79</v>
      </c>
      <c r="B94" s="317" t="s">
        <v>138</v>
      </c>
      <c r="C94" s="380">
        <v>72650</v>
      </c>
      <c r="D94" s="380">
        <v>65948</v>
      </c>
    </row>
    <row r="95" spans="1:4" ht="12" customHeight="1">
      <c r="A95" s="5" t="s">
        <v>87</v>
      </c>
      <c r="B95" s="318" t="s">
        <v>139</v>
      </c>
      <c r="C95" s="380">
        <v>31787</v>
      </c>
      <c r="D95" s="380">
        <v>40427</v>
      </c>
    </row>
    <row r="96" spans="1:4" ht="12" customHeight="1">
      <c r="A96" s="5" t="s">
        <v>80</v>
      </c>
      <c r="B96" s="316" t="s">
        <v>327</v>
      </c>
      <c r="C96" s="380"/>
      <c r="D96" s="380">
        <v>2580</v>
      </c>
    </row>
    <row r="97" spans="1:4" ht="12" customHeight="1">
      <c r="A97" s="5" t="s">
        <v>81</v>
      </c>
      <c r="B97" s="319" t="s">
        <v>328</v>
      </c>
      <c r="C97" s="380"/>
      <c r="D97" s="380"/>
    </row>
    <row r="98" spans="1:4" ht="12" customHeight="1">
      <c r="A98" s="5" t="s">
        <v>88</v>
      </c>
      <c r="B98" s="320" t="s">
        <v>329</v>
      </c>
      <c r="C98" s="380"/>
      <c r="D98" s="380"/>
    </row>
    <row r="99" spans="1:4" ht="12" customHeight="1">
      <c r="A99" s="5" t="s">
        <v>89</v>
      </c>
      <c r="B99" s="320" t="s">
        <v>330</v>
      </c>
      <c r="C99" s="380"/>
      <c r="D99" s="380"/>
    </row>
    <row r="100" spans="1:4" ht="12" customHeight="1">
      <c r="A100" s="5" t="s">
        <v>90</v>
      </c>
      <c r="B100" s="319" t="s">
        <v>331</v>
      </c>
      <c r="C100" s="380">
        <v>30737</v>
      </c>
      <c r="D100" s="380">
        <v>36797</v>
      </c>
    </row>
    <row r="101" spans="1:4" ht="12" customHeight="1">
      <c r="A101" s="5" t="s">
        <v>91</v>
      </c>
      <c r="B101" s="319" t="s">
        <v>332</v>
      </c>
      <c r="C101" s="380"/>
      <c r="D101" s="380"/>
    </row>
    <row r="102" spans="1:4" ht="12" customHeight="1">
      <c r="A102" s="5" t="s">
        <v>93</v>
      </c>
      <c r="B102" s="320" t="s">
        <v>333</v>
      </c>
      <c r="C102" s="380"/>
      <c r="D102" s="380"/>
    </row>
    <row r="103" spans="1:4" ht="12" customHeight="1">
      <c r="A103" s="4" t="s">
        <v>140</v>
      </c>
      <c r="B103" s="321" t="s">
        <v>334</v>
      </c>
      <c r="C103" s="380"/>
      <c r="D103" s="380"/>
    </row>
    <row r="104" spans="1:4" ht="12" customHeight="1">
      <c r="A104" s="5" t="s">
        <v>325</v>
      </c>
      <c r="B104" s="321" t="s">
        <v>335</v>
      </c>
      <c r="C104" s="380"/>
      <c r="D104" s="380"/>
    </row>
    <row r="105" spans="1:4" ht="12" customHeight="1" thickBot="1">
      <c r="A105" s="9" t="s">
        <v>326</v>
      </c>
      <c r="B105" s="322" t="s">
        <v>336</v>
      </c>
      <c r="C105" s="390">
        <v>1050</v>
      </c>
      <c r="D105" s="390">
        <v>1050</v>
      </c>
    </row>
    <row r="106" spans="1:4" ht="12" customHeight="1" thickBot="1">
      <c r="A106" s="10" t="s">
        <v>11</v>
      </c>
      <c r="B106" s="323" t="s">
        <v>476</v>
      </c>
      <c r="C106" s="377">
        <f>+C107+C109+C111</f>
        <v>156539</v>
      </c>
      <c r="D106" s="377">
        <f>+D107+D109+D111</f>
        <v>133025</v>
      </c>
    </row>
    <row r="107" spans="1:4" ht="12" customHeight="1">
      <c r="A107" s="6" t="s">
        <v>82</v>
      </c>
      <c r="B107" s="316" t="s">
        <v>185</v>
      </c>
      <c r="C107" s="378">
        <v>146639</v>
      </c>
      <c r="D107" s="378">
        <v>123125</v>
      </c>
    </row>
    <row r="108" spans="1:4" ht="12" customHeight="1">
      <c r="A108" s="6" t="s">
        <v>83</v>
      </c>
      <c r="B108" s="324" t="s">
        <v>340</v>
      </c>
      <c r="C108" s="378">
        <v>146639</v>
      </c>
      <c r="D108" s="378">
        <v>123125</v>
      </c>
    </row>
    <row r="109" spans="1:4" ht="12" customHeight="1">
      <c r="A109" s="6" t="s">
        <v>84</v>
      </c>
      <c r="B109" s="324" t="s">
        <v>141</v>
      </c>
      <c r="C109" s="379">
        <v>9900</v>
      </c>
      <c r="D109" s="379">
        <v>9900</v>
      </c>
    </row>
    <row r="110" spans="1:4" ht="12" customHeight="1">
      <c r="A110" s="6" t="s">
        <v>85</v>
      </c>
      <c r="B110" s="324" t="s">
        <v>341</v>
      </c>
      <c r="C110" s="391"/>
      <c r="D110" s="391"/>
    </row>
    <row r="111" spans="1:4" ht="12" customHeight="1">
      <c r="A111" s="6" t="s">
        <v>86</v>
      </c>
      <c r="B111" s="325" t="s">
        <v>188</v>
      </c>
      <c r="C111" s="391"/>
      <c r="D111" s="391"/>
    </row>
    <row r="112" spans="1:4" ht="12" customHeight="1">
      <c r="A112" s="6" t="s">
        <v>92</v>
      </c>
      <c r="B112" s="326" t="s">
        <v>452</v>
      </c>
      <c r="C112" s="391"/>
      <c r="D112" s="391"/>
    </row>
    <row r="113" spans="1:4" ht="12" customHeight="1">
      <c r="A113" s="6" t="s">
        <v>94</v>
      </c>
      <c r="B113" s="327" t="s">
        <v>346</v>
      </c>
      <c r="C113" s="391"/>
      <c r="D113" s="391"/>
    </row>
    <row r="114" spans="1:4">
      <c r="A114" s="6" t="s">
        <v>142</v>
      </c>
      <c r="B114" s="320" t="s">
        <v>330</v>
      </c>
      <c r="C114" s="391"/>
      <c r="D114" s="391"/>
    </row>
    <row r="115" spans="1:4" ht="12" customHeight="1">
      <c r="A115" s="6" t="s">
        <v>143</v>
      </c>
      <c r="B115" s="320" t="s">
        <v>345</v>
      </c>
      <c r="C115" s="391"/>
      <c r="D115" s="391"/>
    </row>
    <row r="116" spans="1:4" ht="12" customHeight="1">
      <c r="A116" s="6" t="s">
        <v>144</v>
      </c>
      <c r="B116" s="320" t="s">
        <v>344</v>
      </c>
      <c r="C116" s="391"/>
      <c r="D116" s="391"/>
    </row>
    <row r="117" spans="1:4" ht="12" customHeight="1">
      <c r="A117" s="6" t="s">
        <v>337</v>
      </c>
      <c r="B117" s="320" t="s">
        <v>333</v>
      </c>
      <c r="C117" s="391"/>
      <c r="D117" s="391"/>
    </row>
    <row r="118" spans="1:4" ht="12" customHeight="1">
      <c r="A118" s="6" t="s">
        <v>338</v>
      </c>
      <c r="B118" s="320" t="s">
        <v>343</v>
      </c>
      <c r="C118" s="391"/>
      <c r="D118" s="391"/>
    </row>
    <row r="119" spans="1:4" ht="16.5" thickBot="1">
      <c r="A119" s="4" t="s">
        <v>339</v>
      </c>
      <c r="B119" s="320" t="s">
        <v>342</v>
      </c>
      <c r="C119" s="392"/>
      <c r="D119" s="392"/>
    </row>
    <row r="120" spans="1:4" ht="12" customHeight="1" thickBot="1">
      <c r="A120" s="10" t="s">
        <v>12</v>
      </c>
      <c r="B120" s="328" t="s">
        <v>347</v>
      </c>
      <c r="C120" s="377">
        <f>+C121+C122</f>
        <v>1000</v>
      </c>
      <c r="D120" s="377">
        <f>+D121+D122</f>
        <v>2500</v>
      </c>
    </row>
    <row r="121" spans="1:4" ht="12" customHeight="1">
      <c r="A121" s="6" t="s">
        <v>65</v>
      </c>
      <c r="B121" s="329" t="s">
        <v>52</v>
      </c>
      <c r="C121" s="378">
        <v>500</v>
      </c>
      <c r="D121" s="378">
        <v>2000</v>
      </c>
    </row>
    <row r="122" spans="1:4" ht="12" customHeight="1" thickBot="1">
      <c r="A122" s="7" t="s">
        <v>66</v>
      </c>
      <c r="B122" s="324" t="s">
        <v>53</v>
      </c>
      <c r="C122" s="380">
        <v>500</v>
      </c>
      <c r="D122" s="380">
        <v>500</v>
      </c>
    </row>
    <row r="123" spans="1:4" ht="12" customHeight="1" thickBot="1">
      <c r="A123" s="10" t="s">
        <v>13</v>
      </c>
      <c r="B123" s="328" t="s">
        <v>348</v>
      </c>
      <c r="C123" s="377">
        <f>+C90+C106+C120</f>
        <v>532635</v>
      </c>
      <c r="D123" s="377">
        <f>+D90+D106+D120</f>
        <v>645071</v>
      </c>
    </row>
    <row r="124" spans="1:4" ht="12" customHeight="1" thickBot="1">
      <c r="A124" s="10" t="s">
        <v>14</v>
      </c>
      <c r="B124" s="328" t="s">
        <v>349</v>
      </c>
      <c r="C124" s="377">
        <f>+C125+C126+C127</f>
        <v>2496</v>
      </c>
      <c r="D124" s="377">
        <f>+D125+D126+D127</f>
        <v>4167</v>
      </c>
    </row>
    <row r="125" spans="1:4" ht="12" customHeight="1">
      <c r="A125" s="6" t="s">
        <v>69</v>
      </c>
      <c r="B125" s="329" t="s">
        <v>350</v>
      </c>
      <c r="C125" s="391">
        <v>2496</v>
      </c>
      <c r="D125" s="391">
        <v>2496</v>
      </c>
    </row>
    <row r="126" spans="1:4" ht="12" customHeight="1">
      <c r="A126" s="6" t="s">
        <v>70</v>
      </c>
      <c r="B126" s="329" t="s">
        <v>351</v>
      </c>
      <c r="C126" s="391"/>
      <c r="D126" s="391"/>
    </row>
    <row r="127" spans="1:4" ht="12" customHeight="1" thickBot="1">
      <c r="A127" s="4" t="s">
        <v>71</v>
      </c>
      <c r="B127" s="330" t="s">
        <v>352</v>
      </c>
      <c r="C127" s="391"/>
      <c r="D127" s="391">
        <v>1671</v>
      </c>
    </row>
    <row r="128" spans="1:4" ht="12" customHeight="1" thickBot="1">
      <c r="A128" s="10" t="s">
        <v>15</v>
      </c>
      <c r="B128" s="328" t="s">
        <v>416</v>
      </c>
      <c r="C128" s="377">
        <f>+C129+C130+C131+C132</f>
        <v>0</v>
      </c>
      <c r="D128" s="377">
        <f>+D129+D130+D131+D132</f>
        <v>0</v>
      </c>
    </row>
    <row r="129" spans="1:10" ht="12" customHeight="1">
      <c r="A129" s="6" t="s">
        <v>72</v>
      </c>
      <c r="B129" s="329" t="s">
        <v>353</v>
      </c>
      <c r="C129" s="391"/>
      <c r="D129" s="391"/>
    </row>
    <row r="130" spans="1:10" ht="12" customHeight="1">
      <c r="A130" s="6" t="s">
        <v>73</v>
      </c>
      <c r="B130" s="329" t="s">
        <v>354</v>
      </c>
      <c r="C130" s="391"/>
      <c r="D130" s="391"/>
    </row>
    <row r="131" spans="1:10" ht="12" customHeight="1">
      <c r="A131" s="6" t="s">
        <v>259</v>
      </c>
      <c r="B131" s="329" t="s">
        <v>355</v>
      </c>
      <c r="C131" s="391"/>
      <c r="D131" s="391"/>
    </row>
    <row r="132" spans="1:10" ht="12" customHeight="1" thickBot="1">
      <c r="A132" s="4" t="s">
        <v>260</v>
      </c>
      <c r="B132" s="330" t="s">
        <v>356</v>
      </c>
      <c r="C132" s="391"/>
      <c r="D132" s="391"/>
    </row>
    <row r="133" spans="1:10" ht="12" customHeight="1" thickBot="1">
      <c r="A133" s="10" t="s">
        <v>16</v>
      </c>
      <c r="B133" s="328" t="s">
        <v>357</v>
      </c>
      <c r="C133" s="214">
        <f>+C134+C135+C136+C137</f>
        <v>0</v>
      </c>
      <c r="D133" s="214">
        <f>+D134+D135+D136+D137</f>
        <v>0</v>
      </c>
    </row>
    <row r="134" spans="1:10" ht="12" customHeight="1">
      <c r="A134" s="6" t="s">
        <v>74</v>
      </c>
      <c r="B134" s="329" t="s">
        <v>358</v>
      </c>
      <c r="C134" s="391"/>
      <c r="D134" s="391"/>
    </row>
    <row r="135" spans="1:10" ht="12" customHeight="1">
      <c r="A135" s="6" t="s">
        <v>75</v>
      </c>
      <c r="B135" s="329" t="s">
        <v>368</v>
      </c>
      <c r="C135" s="391"/>
      <c r="D135" s="391"/>
    </row>
    <row r="136" spans="1:10" ht="12" customHeight="1">
      <c r="A136" s="6" t="s">
        <v>271</v>
      </c>
      <c r="B136" s="329" t="s">
        <v>359</v>
      </c>
      <c r="C136" s="391"/>
      <c r="D136" s="391"/>
    </row>
    <row r="137" spans="1:10" ht="12" customHeight="1" thickBot="1">
      <c r="A137" s="4" t="s">
        <v>272</v>
      </c>
      <c r="B137" s="330" t="s">
        <v>360</v>
      </c>
      <c r="C137" s="391"/>
      <c r="D137" s="391"/>
    </row>
    <row r="138" spans="1:10" ht="12" customHeight="1" thickBot="1">
      <c r="A138" s="10" t="s">
        <v>17</v>
      </c>
      <c r="B138" s="328" t="s">
        <v>361</v>
      </c>
      <c r="C138" s="393">
        <f>+C139+C140+C141+C142</f>
        <v>0</v>
      </c>
      <c r="D138" s="393">
        <f>+D139+D140+D141+D142</f>
        <v>0</v>
      </c>
    </row>
    <row r="139" spans="1:10" ht="12" customHeight="1">
      <c r="A139" s="6" t="s">
        <v>135</v>
      </c>
      <c r="B139" s="329" t="s">
        <v>362</v>
      </c>
      <c r="C139" s="391"/>
      <c r="D139" s="391"/>
    </row>
    <row r="140" spans="1:10" ht="12" customHeight="1">
      <c r="A140" s="6" t="s">
        <v>136</v>
      </c>
      <c r="B140" s="329" t="s">
        <v>363</v>
      </c>
      <c r="C140" s="391"/>
      <c r="D140" s="391"/>
    </row>
    <row r="141" spans="1:10" ht="12" customHeight="1">
      <c r="A141" s="6" t="s">
        <v>187</v>
      </c>
      <c r="B141" s="329" t="s">
        <v>364</v>
      </c>
      <c r="C141" s="391"/>
      <c r="D141" s="391"/>
    </row>
    <row r="142" spans="1:10" ht="12" customHeight="1" thickBot="1">
      <c r="A142" s="6" t="s">
        <v>274</v>
      </c>
      <c r="B142" s="329" t="s">
        <v>365</v>
      </c>
      <c r="C142" s="391"/>
      <c r="D142" s="391"/>
    </row>
    <row r="143" spans="1:10" ht="15" customHeight="1" thickBot="1">
      <c r="A143" s="10" t="s">
        <v>18</v>
      </c>
      <c r="B143" s="328" t="s">
        <v>366</v>
      </c>
      <c r="C143" s="177">
        <f>+C124+C128+C133+C138</f>
        <v>2496</v>
      </c>
      <c r="D143" s="177">
        <f>+D124+D128+D133+D138</f>
        <v>4167</v>
      </c>
      <c r="G143" s="178"/>
      <c r="H143" s="179"/>
      <c r="I143" s="179"/>
      <c r="J143" s="179"/>
    </row>
    <row r="144" spans="1:10" s="170" customFormat="1" ht="12.95" customHeight="1" thickBot="1">
      <c r="A144" s="135" t="s">
        <v>19</v>
      </c>
      <c r="B144" s="153" t="s">
        <v>367</v>
      </c>
      <c r="C144" s="177">
        <f>+C123+C143</f>
        <v>535131</v>
      </c>
      <c r="D144" s="177">
        <f>+D123+D143</f>
        <v>649238</v>
      </c>
    </row>
    <row r="145" spans="1:5" ht="7.5" customHeight="1"/>
    <row r="146" spans="1:5">
      <c r="A146" s="606" t="s">
        <v>369</v>
      </c>
      <c r="B146" s="606"/>
      <c r="C146" s="606"/>
      <c r="D146" s="606"/>
    </row>
    <row r="147" spans="1:5" ht="15" customHeight="1" thickBot="1">
      <c r="A147" s="603" t="s">
        <v>118</v>
      </c>
      <c r="B147" s="603"/>
      <c r="C147" s="375"/>
      <c r="D147" s="375"/>
    </row>
    <row r="148" spans="1:5" ht="13.5" customHeight="1" thickBot="1">
      <c r="A148" s="10">
        <v>1</v>
      </c>
      <c r="B148" s="323" t="s">
        <v>370</v>
      </c>
      <c r="C148" s="377">
        <f>+C60-C123</f>
        <v>-41975</v>
      </c>
      <c r="D148" s="377">
        <f>+D60-D123</f>
        <v>-40575</v>
      </c>
      <c r="E148" s="180"/>
    </row>
    <row r="149" spans="1:5" ht="27.75" customHeight="1" thickBot="1">
      <c r="A149" s="10" t="s">
        <v>11</v>
      </c>
      <c r="B149" s="323" t="s">
        <v>371</v>
      </c>
      <c r="C149" s="377">
        <f>+C83-C143</f>
        <v>41975</v>
      </c>
      <c r="D149" s="377">
        <f>+D83-D143</f>
        <v>40575</v>
      </c>
    </row>
  </sheetData>
  <mergeCells count="6">
    <mergeCell ref="A147:B147"/>
    <mergeCell ref="A86:D86"/>
    <mergeCell ref="A1:D1"/>
    <mergeCell ref="A2:B2"/>
    <mergeCell ref="A87:B87"/>
    <mergeCell ref="A146:D146"/>
  </mergeCells>
  <phoneticPr fontId="0" type="noConversion"/>
  <printOptions horizontalCentered="1"/>
  <pageMargins left="0.78740157480314965" right="0.78740157480314965" top="1.4566929133858268" bottom="0.86614173228346458" header="0.78740157480314965" footer="0.59055118110236227"/>
  <pageSetup paperSize="9" scale="64" fitToHeight="2" orientation="portrait" r:id="rId1"/>
  <headerFooter alignWithMargins="0">
    <oddHeader>&amp;C&amp;"Times New Roman CE,Félkövér"&amp;12
Buj Község Önkormányzat
2014. ÉVI KÖLTSÉGVETÉSÉNEK ÖSSZEVONT MÉRLEGE&amp;10
&amp;R&amp;"Times New Roman CE,Félkövér dőlt"&amp;11 1.1. melléklet a 8/2015. (V.08.) önkormányzati rendelethez</oddHeader>
  </headerFooter>
  <rowBreaks count="1" manualBreakCount="1">
    <brk id="84" max="4" man="1"/>
  </rowBreaks>
</worksheet>
</file>

<file path=xl/worksheets/sheet20.xml><?xml version="1.0" encoding="utf-8"?>
<worksheet xmlns="http://schemas.openxmlformats.org/spreadsheetml/2006/main" xmlns:r="http://schemas.openxmlformats.org/officeDocument/2006/relationships">
  <sheetPr>
    <tabColor rgb="FF92D050"/>
  </sheetPr>
  <dimension ref="A1:D58"/>
  <sheetViews>
    <sheetView view="pageBreakPreview" zoomScale="60" zoomScaleNormal="100" workbookViewId="0">
      <selection activeCell="D1" sqref="D1"/>
    </sheetView>
  </sheetViews>
  <sheetFormatPr defaultRowHeight="12.75"/>
  <cols>
    <col min="1" max="1" width="13.83203125" style="113" customWidth="1"/>
    <col min="2" max="2" width="79.1640625" style="483" customWidth="1"/>
    <col min="3" max="4" width="16.33203125" style="483" customWidth="1"/>
    <col min="5" max="16384" width="9.33203125" style="114"/>
  </cols>
  <sheetData>
    <row r="1" spans="1:4" s="100" customFormat="1" ht="21" customHeight="1" thickBot="1">
      <c r="A1" s="99"/>
      <c r="B1" s="336"/>
      <c r="C1" s="352"/>
      <c r="D1" s="352" t="s">
        <v>502</v>
      </c>
    </row>
    <row r="2" spans="1:4" s="198" customFormat="1" ht="36">
      <c r="A2" s="165" t="s">
        <v>159</v>
      </c>
      <c r="B2" s="347" t="s">
        <v>454</v>
      </c>
      <c r="C2" s="353"/>
      <c r="D2" s="353" t="s">
        <v>54</v>
      </c>
    </row>
    <row r="3" spans="1:4" s="198" customFormat="1" ht="24.75" thickBot="1">
      <c r="A3" s="194" t="s">
        <v>158</v>
      </c>
      <c r="B3" s="351" t="s">
        <v>486</v>
      </c>
      <c r="C3" s="354"/>
      <c r="D3" s="354" t="s">
        <v>55</v>
      </c>
    </row>
    <row r="4" spans="1:4" s="199" customFormat="1" ht="15.95" customHeight="1" thickBot="1">
      <c r="A4" s="102"/>
      <c r="B4" s="349"/>
      <c r="C4" s="103"/>
      <c r="D4" s="103" t="s">
        <v>45</v>
      </c>
    </row>
    <row r="5" spans="1:4" ht="15" thickBot="1">
      <c r="A5" s="166" t="s">
        <v>160</v>
      </c>
      <c r="B5" s="350" t="s">
        <v>46</v>
      </c>
      <c r="C5" s="334" t="s">
        <v>47</v>
      </c>
      <c r="D5" s="334" t="s">
        <v>471</v>
      </c>
    </row>
    <row r="6" spans="1:4" s="200" customFormat="1" ht="12.95" customHeight="1" thickBot="1">
      <c r="A6" s="92">
        <v>1</v>
      </c>
      <c r="B6" s="337">
        <v>2</v>
      </c>
      <c r="C6" s="335">
        <v>3</v>
      </c>
      <c r="D6" s="335">
        <v>4</v>
      </c>
    </row>
    <row r="7" spans="1:4" s="200" customFormat="1" ht="15.95" customHeight="1" thickBot="1">
      <c r="A7" s="105"/>
      <c r="B7" s="338" t="s">
        <v>48</v>
      </c>
      <c r="C7" s="355"/>
      <c r="D7" s="355"/>
    </row>
    <row r="8" spans="1:4" s="152" customFormat="1" ht="12.95" customHeight="1" thickBot="1">
      <c r="A8" s="92" t="s">
        <v>10</v>
      </c>
      <c r="B8" s="368" t="s">
        <v>424</v>
      </c>
      <c r="C8" s="356">
        <f>SUM(C9:C18)</f>
        <v>1200</v>
      </c>
      <c r="D8" s="356">
        <f>SUM(D9:D18)</f>
        <v>1200</v>
      </c>
    </row>
    <row r="9" spans="1:4" s="152" customFormat="1" ht="12.95" customHeight="1">
      <c r="A9" s="195" t="s">
        <v>76</v>
      </c>
      <c r="B9" s="342" t="s">
        <v>248</v>
      </c>
      <c r="C9" s="357"/>
      <c r="D9" s="357"/>
    </row>
    <row r="10" spans="1:4" s="152" customFormat="1" ht="12.95" customHeight="1">
      <c r="A10" s="196" t="s">
        <v>77</v>
      </c>
      <c r="B10" s="343" t="s">
        <v>249</v>
      </c>
      <c r="C10" s="358">
        <v>1200</v>
      </c>
      <c r="D10" s="358">
        <v>1200</v>
      </c>
    </row>
    <row r="11" spans="1:4" s="152" customFormat="1" ht="12.95" customHeight="1">
      <c r="A11" s="196" t="s">
        <v>78</v>
      </c>
      <c r="B11" s="343" t="s">
        <v>250</v>
      </c>
      <c r="C11" s="358"/>
      <c r="D11" s="358"/>
    </row>
    <row r="12" spans="1:4" s="152" customFormat="1" ht="12.95" customHeight="1">
      <c r="A12" s="196" t="s">
        <v>79</v>
      </c>
      <c r="B12" s="343" t="s">
        <v>251</v>
      </c>
      <c r="C12" s="358"/>
      <c r="D12" s="358"/>
    </row>
    <row r="13" spans="1:4" s="152" customFormat="1" ht="12.95" customHeight="1">
      <c r="A13" s="196" t="s">
        <v>112</v>
      </c>
      <c r="B13" s="343" t="s">
        <v>252</v>
      </c>
      <c r="C13" s="358"/>
      <c r="D13" s="358"/>
    </row>
    <row r="14" spans="1:4" s="152" customFormat="1" ht="12.95" customHeight="1">
      <c r="A14" s="196" t="s">
        <v>80</v>
      </c>
      <c r="B14" s="343" t="s">
        <v>425</v>
      </c>
      <c r="C14" s="358"/>
      <c r="D14" s="358"/>
    </row>
    <row r="15" spans="1:4" s="152" customFormat="1" ht="12.95" customHeight="1">
      <c r="A15" s="196" t="s">
        <v>81</v>
      </c>
      <c r="B15" s="346" t="s">
        <v>426</v>
      </c>
      <c r="C15" s="358"/>
      <c r="D15" s="358"/>
    </row>
    <row r="16" spans="1:4" s="152" customFormat="1" ht="12.95" customHeight="1">
      <c r="A16" s="196" t="s">
        <v>88</v>
      </c>
      <c r="B16" s="343" t="s">
        <v>255</v>
      </c>
      <c r="C16" s="359"/>
      <c r="D16" s="359"/>
    </row>
    <row r="17" spans="1:4" s="201" customFormat="1" ht="12.95" customHeight="1">
      <c r="A17" s="196" t="s">
        <v>89</v>
      </c>
      <c r="B17" s="343" t="s">
        <v>256</v>
      </c>
      <c r="C17" s="358"/>
      <c r="D17" s="358"/>
    </row>
    <row r="18" spans="1:4" s="201" customFormat="1" ht="12.95" customHeight="1" thickBot="1">
      <c r="A18" s="196" t="s">
        <v>90</v>
      </c>
      <c r="B18" s="346" t="s">
        <v>257</v>
      </c>
      <c r="C18" s="360"/>
      <c r="D18" s="360"/>
    </row>
    <row r="19" spans="1:4" s="152" customFormat="1" ht="12.95" customHeight="1" thickBot="1">
      <c r="A19" s="92" t="s">
        <v>11</v>
      </c>
      <c r="B19" s="368" t="s">
        <v>427</v>
      </c>
      <c r="C19" s="356">
        <f>SUM(C20:C22)</f>
        <v>600</v>
      </c>
      <c r="D19" s="356">
        <f>SUM(D20:D22)</f>
        <v>904</v>
      </c>
    </row>
    <row r="20" spans="1:4" s="201" customFormat="1" ht="12.95" customHeight="1">
      <c r="A20" s="196" t="s">
        <v>82</v>
      </c>
      <c r="B20" s="345" t="s">
        <v>223</v>
      </c>
      <c r="C20" s="358"/>
      <c r="D20" s="358"/>
    </row>
    <row r="21" spans="1:4" s="201" customFormat="1" ht="12.95" customHeight="1">
      <c r="A21" s="196" t="s">
        <v>83</v>
      </c>
      <c r="B21" s="343" t="s">
        <v>428</v>
      </c>
      <c r="C21" s="358"/>
      <c r="D21" s="358"/>
    </row>
    <row r="22" spans="1:4" s="201" customFormat="1" ht="12.95" customHeight="1">
      <c r="A22" s="196" t="s">
        <v>84</v>
      </c>
      <c r="B22" s="343" t="s">
        <v>429</v>
      </c>
      <c r="C22" s="358">
        <v>600</v>
      </c>
      <c r="D22" s="358">
        <v>904</v>
      </c>
    </row>
    <row r="23" spans="1:4" s="201" customFormat="1" ht="12.95" customHeight="1" thickBot="1">
      <c r="A23" s="196" t="s">
        <v>85</v>
      </c>
      <c r="B23" s="343" t="s">
        <v>2</v>
      </c>
      <c r="C23" s="358"/>
      <c r="D23" s="358"/>
    </row>
    <row r="24" spans="1:4" s="201" customFormat="1" ht="12.95" customHeight="1" thickBot="1">
      <c r="A24" s="97" t="s">
        <v>12</v>
      </c>
      <c r="B24" s="344" t="s">
        <v>128</v>
      </c>
      <c r="C24" s="361"/>
      <c r="D24" s="361"/>
    </row>
    <row r="25" spans="1:4" s="201" customFormat="1" ht="12.95" customHeight="1" thickBot="1">
      <c r="A25" s="97" t="s">
        <v>13</v>
      </c>
      <c r="B25" s="344" t="s">
        <v>430</v>
      </c>
      <c r="C25" s="356">
        <f>+C26+C27</f>
        <v>0</v>
      </c>
      <c r="D25" s="356">
        <f>+D26+D27</f>
        <v>0</v>
      </c>
    </row>
    <row r="26" spans="1:4" s="201" customFormat="1" ht="12.95" customHeight="1">
      <c r="A26" s="197" t="s">
        <v>233</v>
      </c>
      <c r="B26" s="531" t="s">
        <v>428</v>
      </c>
      <c r="C26" s="532"/>
      <c r="D26" s="532"/>
    </row>
    <row r="27" spans="1:4" s="201" customFormat="1" ht="12.95" customHeight="1">
      <c r="A27" s="197" t="s">
        <v>236</v>
      </c>
      <c r="B27" s="533" t="s">
        <v>431</v>
      </c>
      <c r="C27" s="534"/>
      <c r="D27" s="534"/>
    </row>
    <row r="28" spans="1:4" s="201" customFormat="1" ht="12.95" customHeight="1" thickBot="1">
      <c r="A28" s="196" t="s">
        <v>237</v>
      </c>
      <c r="B28" s="535" t="s">
        <v>432</v>
      </c>
      <c r="C28" s="536"/>
      <c r="D28" s="536"/>
    </row>
    <row r="29" spans="1:4" s="201" customFormat="1" ht="12.95" customHeight="1" thickBot="1">
      <c r="A29" s="97" t="s">
        <v>14</v>
      </c>
      <c r="B29" s="344" t="s">
        <v>433</v>
      </c>
      <c r="C29" s="356">
        <f>+C30+C31+C32</f>
        <v>0</v>
      </c>
      <c r="D29" s="356">
        <f>+D30+D31+D32</f>
        <v>0</v>
      </c>
    </row>
    <row r="30" spans="1:4" s="201" customFormat="1" ht="12.95" customHeight="1">
      <c r="A30" s="197" t="s">
        <v>69</v>
      </c>
      <c r="B30" s="531" t="s">
        <v>262</v>
      </c>
      <c r="C30" s="532"/>
      <c r="D30" s="532"/>
    </row>
    <row r="31" spans="1:4" s="201" customFormat="1" ht="12.95" customHeight="1">
      <c r="A31" s="197" t="s">
        <v>70</v>
      </c>
      <c r="B31" s="533" t="s">
        <v>263</v>
      </c>
      <c r="C31" s="534"/>
      <c r="D31" s="534"/>
    </row>
    <row r="32" spans="1:4" s="201" customFormat="1" ht="12.95" customHeight="1" thickBot="1">
      <c r="A32" s="196" t="s">
        <v>71</v>
      </c>
      <c r="B32" s="537" t="s">
        <v>264</v>
      </c>
      <c r="C32" s="536"/>
      <c r="D32" s="536"/>
    </row>
    <row r="33" spans="1:4" s="152" customFormat="1" ht="12.95" customHeight="1" thickBot="1">
      <c r="A33" s="97" t="s">
        <v>15</v>
      </c>
      <c r="B33" s="344" t="s">
        <v>374</v>
      </c>
      <c r="C33" s="361"/>
      <c r="D33" s="361"/>
    </row>
    <row r="34" spans="1:4" s="152" customFormat="1" ht="12.95" customHeight="1" thickBot="1">
      <c r="A34" s="97" t="s">
        <v>16</v>
      </c>
      <c r="B34" s="344" t="s">
        <v>434</v>
      </c>
      <c r="C34" s="365"/>
      <c r="D34" s="365"/>
    </row>
    <row r="35" spans="1:4" s="152" customFormat="1" ht="12.95" customHeight="1" thickBot="1">
      <c r="A35" s="92" t="s">
        <v>17</v>
      </c>
      <c r="B35" s="344" t="s">
        <v>435</v>
      </c>
      <c r="C35" s="148">
        <f>+C8+C19+C24+C25+C29+C33+C34</f>
        <v>1800</v>
      </c>
      <c r="D35" s="148">
        <f>+D8+D19+D24+D25+D29+D33+D34</f>
        <v>2104</v>
      </c>
    </row>
    <row r="36" spans="1:4" s="152" customFormat="1" ht="12.95" customHeight="1" thickBot="1">
      <c r="A36" s="107" t="s">
        <v>18</v>
      </c>
      <c r="B36" s="344" t="s">
        <v>436</v>
      </c>
      <c r="C36" s="148">
        <f>+C37+C38+C39</f>
        <v>532</v>
      </c>
      <c r="D36" s="148">
        <f>+D37+D38+D39</f>
        <v>255</v>
      </c>
    </row>
    <row r="37" spans="1:4" s="152" customFormat="1" ht="12.95" customHeight="1">
      <c r="A37" s="197" t="s">
        <v>437</v>
      </c>
      <c r="B37" s="531" t="s">
        <v>194</v>
      </c>
      <c r="C37" s="532"/>
      <c r="D37" s="532"/>
    </row>
    <row r="38" spans="1:4" s="152" customFormat="1" ht="12.95" customHeight="1">
      <c r="A38" s="197" t="s">
        <v>438</v>
      </c>
      <c r="B38" s="533" t="s">
        <v>3</v>
      </c>
      <c r="C38" s="534"/>
      <c r="D38" s="534"/>
    </row>
    <row r="39" spans="1:4" s="201" customFormat="1" ht="12.95" customHeight="1" thickBot="1">
      <c r="A39" s="196" t="s">
        <v>439</v>
      </c>
      <c r="B39" s="537" t="s">
        <v>440</v>
      </c>
      <c r="C39" s="536">
        <v>532</v>
      </c>
      <c r="D39" s="536">
        <v>255</v>
      </c>
    </row>
    <row r="40" spans="1:4" s="201" customFormat="1" ht="15" customHeight="1" thickBot="1">
      <c r="A40" s="107" t="s">
        <v>19</v>
      </c>
      <c r="B40" s="373" t="s">
        <v>441</v>
      </c>
      <c r="C40" s="297">
        <f>+C35+C36</f>
        <v>2332</v>
      </c>
      <c r="D40" s="297">
        <f>+D35+D36</f>
        <v>2359</v>
      </c>
    </row>
    <row r="41" spans="1:4" s="201" customFormat="1" ht="15" customHeight="1">
      <c r="A41" s="108"/>
      <c r="B41" s="339"/>
      <c r="C41" s="295"/>
      <c r="D41" s="295"/>
    </row>
    <row r="42" spans="1:4" ht="13.5" thickBot="1">
      <c r="A42" s="110"/>
      <c r="B42" s="340"/>
      <c r="C42" s="296"/>
      <c r="D42" s="296"/>
    </row>
    <row r="43" spans="1:4" s="200" customFormat="1" ht="16.5" customHeight="1" thickBot="1">
      <c r="A43" s="111"/>
      <c r="B43" s="341" t="s">
        <v>50</v>
      </c>
      <c r="C43" s="297"/>
      <c r="D43" s="297"/>
    </row>
    <row r="44" spans="1:4" s="202" customFormat="1" ht="12.95" customHeight="1" thickBot="1">
      <c r="A44" s="97" t="s">
        <v>10</v>
      </c>
      <c r="B44" s="344" t="s">
        <v>442</v>
      </c>
      <c r="C44" s="356">
        <f>SUM(C45:C49)</f>
        <v>2332</v>
      </c>
      <c r="D44" s="356">
        <f>SUM(D45:D49)</f>
        <v>2359</v>
      </c>
    </row>
    <row r="45" spans="1:4" ht="12.95" customHeight="1">
      <c r="A45" s="196" t="s">
        <v>76</v>
      </c>
      <c r="B45" s="345" t="s">
        <v>40</v>
      </c>
      <c r="C45" s="532">
        <v>1596</v>
      </c>
      <c r="D45" s="532">
        <v>1617</v>
      </c>
    </row>
    <row r="46" spans="1:4" ht="12.95" customHeight="1">
      <c r="A46" s="196" t="s">
        <v>77</v>
      </c>
      <c r="B46" s="343" t="s">
        <v>137</v>
      </c>
      <c r="C46" s="538">
        <v>431</v>
      </c>
      <c r="D46" s="538">
        <v>437</v>
      </c>
    </row>
    <row r="47" spans="1:4" ht="12.95" customHeight="1">
      <c r="A47" s="196" t="s">
        <v>78</v>
      </c>
      <c r="B47" s="343" t="s">
        <v>104</v>
      </c>
      <c r="C47" s="538">
        <v>305</v>
      </c>
      <c r="D47" s="538">
        <v>305</v>
      </c>
    </row>
    <row r="48" spans="1:4" ht="12.95" customHeight="1">
      <c r="A48" s="196" t="s">
        <v>79</v>
      </c>
      <c r="B48" s="343" t="s">
        <v>138</v>
      </c>
      <c r="C48" s="538"/>
      <c r="D48" s="538"/>
    </row>
    <row r="49" spans="1:4" ht="12.95" customHeight="1" thickBot="1">
      <c r="A49" s="196" t="s">
        <v>112</v>
      </c>
      <c r="B49" s="343" t="s">
        <v>139</v>
      </c>
      <c r="C49" s="538"/>
      <c r="D49" s="538"/>
    </row>
    <row r="50" spans="1:4" ht="12.95" customHeight="1" thickBot="1">
      <c r="A50" s="97" t="s">
        <v>11</v>
      </c>
      <c r="B50" s="344" t="s">
        <v>443</v>
      </c>
      <c r="C50" s="356">
        <f>SUM(C51:C53)</f>
        <v>0</v>
      </c>
      <c r="D50" s="356">
        <f>SUM(D51:D53)</f>
        <v>0</v>
      </c>
    </row>
    <row r="51" spans="1:4" s="202" customFormat="1" ht="12.95" customHeight="1">
      <c r="A51" s="196" t="s">
        <v>82</v>
      </c>
      <c r="B51" s="345" t="s">
        <v>185</v>
      </c>
      <c r="C51" s="532"/>
      <c r="D51" s="532"/>
    </row>
    <row r="52" spans="1:4" ht="12.95" customHeight="1">
      <c r="A52" s="196" t="s">
        <v>83</v>
      </c>
      <c r="B52" s="343" t="s">
        <v>141</v>
      </c>
      <c r="C52" s="538"/>
      <c r="D52" s="538"/>
    </row>
    <row r="53" spans="1:4" ht="12.95" customHeight="1">
      <c r="A53" s="196" t="s">
        <v>84</v>
      </c>
      <c r="B53" s="343" t="s">
        <v>51</v>
      </c>
      <c r="C53" s="538"/>
      <c r="D53" s="538"/>
    </row>
    <row r="54" spans="1:4" ht="12.95" customHeight="1" thickBot="1">
      <c r="A54" s="196" t="s">
        <v>85</v>
      </c>
      <c r="B54" s="343" t="s">
        <v>4</v>
      </c>
      <c r="C54" s="538"/>
      <c r="D54" s="538"/>
    </row>
    <row r="55" spans="1:4" ht="12.95" customHeight="1" thickBot="1">
      <c r="A55" s="97" t="s">
        <v>12</v>
      </c>
      <c r="B55" s="374" t="s">
        <v>444</v>
      </c>
      <c r="C55" s="367">
        <f>+C44+C50</f>
        <v>2332</v>
      </c>
      <c r="D55" s="367">
        <f>+D44+D50</f>
        <v>2359</v>
      </c>
    </row>
    <row r="56" spans="1:4" ht="13.5" thickBot="1">
      <c r="C56" s="484"/>
      <c r="D56" s="484"/>
    </row>
    <row r="57" spans="1:4" ht="15" customHeight="1" thickBot="1">
      <c r="A57" s="115" t="s">
        <v>161</v>
      </c>
      <c r="B57" s="116"/>
      <c r="C57" s="43">
        <v>1</v>
      </c>
      <c r="D57" s="43">
        <v>1</v>
      </c>
    </row>
    <row r="58" spans="1:4" ht="14.25" customHeight="1" thickBot="1">
      <c r="A58" s="115" t="s">
        <v>162</v>
      </c>
      <c r="B58" s="116"/>
      <c r="C58" s="43">
        <v>0</v>
      </c>
      <c r="D58" s="43">
        <v>0</v>
      </c>
    </row>
  </sheetData>
  <sheetProtection formatCells="0"/>
  <phoneticPr fontId="29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>
  <sheetPr>
    <tabColor rgb="FF92D050"/>
  </sheetPr>
  <dimension ref="A1:D58"/>
  <sheetViews>
    <sheetView view="pageBreakPreview" zoomScale="60" zoomScaleNormal="100" workbookViewId="0">
      <selection activeCell="D1" sqref="D1"/>
    </sheetView>
  </sheetViews>
  <sheetFormatPr defaultRowHeight="12.75"/>
  <cols>
    <col min="1" max="1" width="13.83203125" style="113" customWidth="1"/>
    <col min="2" max="2" width="79.1640625" style="483" customWidth="1"/>
    <col min="3" max="4" width="16.33203125" style="483" customWidth="1"/>
    <col min="5" max="16384" width="9.33203125" style="114"/>
  </cols>
  <sheetData>
    <row r="1" spans="1:4" s="100" customFormat="1" ht="21" customHeight="1" thickBot="1">
      <c r="A1" s="99"/>
      <c r="B1" s="336"/>
      <c r="C1" s="352"/>
      <c r="D1" s="352" t="s">
        <v>501</v>
      </c>
    </row>
    <row r="2" spans="1:4" s="198" customFormat="1" ht="36">
      <c r="A2" s="165" t="s">
        <v>159</v>
      </c>
      <c r="B2" s="347" t="s">
        <v>454</v>
      </c>
      <c r="C2" s="353"/>
      <c r="D2" s="353" t="s">
        <v>54</v>
      </c>
    </row>
    <row r="3" spans="1:4" s="198" customFormat="1" ht="24.75" thickBot="1">
      <c r="A3" s="194" t="s">
        <v>158</v>
      </c>
      <c r="B3" s="351" t="s">
        <v>487</v>
      </c>
      <c r="C3" s="354"/>
      <c r="D3" s="354" t="s">
        <v>483</v>
      </c>
    </row>
    <row r="4" spans="1:4" s="199" customFormat="1" ht="15.95" customHeight="1" thickBot="1">
      <c r="A4" s="102"/>
      <c r="B4" s="349"/>
      <c r="C4" s="103"/>
      <c r="D4" s="103" t="s">
        <v>45</v>
      </c>
    </row>
    <row r="5" spans="1:4" ht="15" thickBot="1">
      <c r="A5" s="166" t="s">
        <v>160</v>
      </c>
      <c r="B5" s="350" t="s">
        <v>46</v>
      </c>
      <c r="C5" s="334" t="s">
        <v>47</v>
      </c>
      <c r="D5" s="334" t="s">
        <v>471</v>
      </c>
    </row>
    <row r="6" spans="1:4" s="200" customFormat="1" ht="12.95" customHeight="1" thickBot="1">
      <c r="A6" s="92">
        <v>1</v>
      </c>
      <c r="B6" s="337">
        <v>2</v>
      </c>
      <c r="C6" s="335">
        <v>3</v>
      </c>
      <c r="D6" s="335">
        <v>4</v>
      </c>
    </row>
    <row r="7" spans="1:4" s="200" customFormat="1" ht="15.95" customHeight="1" thickBot="1">
      <c r="A7" s="105"/>
      <c r="B7" s="338" t="s">
        <v>48</v>
      </c>
      <c r="C7" s="355"/>
      <c r="D7" s="355"/>
    </row>
    <row r="8" spans="1:4" s="152" customFormat="1" ht="12.95" customHeight="1" thickBot="1">
      <c r="A8" s="92" t="s">
        <v>10</v>
      </c>
      <c r="B8" s="368" t="s">
        <v>424</v>
      </c>
      <c r="C8" s="356">
        <f>SUM(C9:C18)</f>
        <v>0</v>
      </c>
      <c r="D8" s="356">
        <f>SUM(D9:D18)</f>
        <v>0</v>
      </c>
    </row>
    <row r="9" spans="1:4" s="152" customFormat="1" ht="12.95" customHeight="1">
      <c r="A9" s="195" t="s">
        <v>76</v>
      </c>
      <c r="B9" s="342" t="s">
        <v>248</v>
      </c>
      <c r="C9" s="357"/>
      <c r="D9" s="357"/>
    </row>
    <row r="10" spans="1:4" s="152" customFormat="1" ht="12.95" customHeight="1">
      <c r="A10" s="196" t="s">
        <v>77</v>
      </c>
      <c r="B10" s="343" t="s">
        <v>249</v>
      </c>
      <c r="C10" s="358"/>
      <c r="D10" s="358"/>
    </row>
    <row r="11" spans="1:4" s="152" customFormat="1" ht="12.95" customHeight="1">
      <c r="A11" s="196" t="s">
        <v>78</v>
      </c>
      <c r="B11" s="343" t="s">
        <v>250</v>
      </c>
      <c r="C11" s="358"/>
      <c r="D11" s="358"/>
    </row>
    <row r="12" spans="1:4" s="152" customFormat="1" ht="12.95" customHeight="1">
      <c r="A12" s="196" t="s">
        <v>79</v>
      </c>
      <c r="B12" s="343" t="s">
        <v>251</v>
      </c>
      <c r="C12" s="358"/>
      <c r="D12" s="358"/>
    </row>
    <row r="13" spans="1:4" s="152" customFormat="1" ht="12.95" customHeight="1">
      <c r="A13" s="196" t="s">
        <v>112</v>
      </c>
      <c r="B13" s="343" t="s">
        <v>252</v>
      </c>
      <c r="C13" s="358"/>
      <c r="D13" s="358"/>
    </row>
    <row r="14" spans="1:4" s="152" customFormat="1" ht="12.95" customHeight="1">
      <c r="A14" s="196" t="s">
        <v>80</v>
      </c>
      <c r="B14" s="343" t="s">
        <v>425</v>
      </c>
      <c r="C14" s="358"/>
      <c r="D14" s="358"/>
    </row>
    <row r="15" spans="1:4" s="152" customFormat="1" ht="12.95" customHeight="1">
      <c r="A15" s="196" t="s">
        <v>81</v>
      </c>
      <c r="B15" s="346" t="s">
        <v>426</v>
      </c>
      <c r="C15" s="358"/>
      <c r="D15" s="358"/>
    </row>
    <row r="16" spans="1:4" s="152" customFormat="1" ht="12.95" customHeight="1">
      <c r="A16" s="196" t="s">
        <v>88</v>
      </c>
      <c r="B16" s="343" t="s">
        <v>255</v>
      </c>
      <c r="C16" s="359"/>
      <c r="D16" s="359"/>
    </row>
    <row r="17" spans="1:4" s="201" customFormat="1" ht="12.95" customHeight="1">
      <c r="A17" s="196" t="s">
        <v>89</v>
      </c>
      <c r="B17" s="343" t="s">
        <v>256</v>
      </c>
      <c r="C17" s="358"/>
      <c r="D17" s="358"/>
    </row>
    <row r="18" spans="1:4" s="201" customFormat="1" ht="12.95" customHeight="1" thickBot="1">
      <c r="A18" s="196" t="s">
        <v>90</v>
      </c>
      <c r="B18" s="346" t="s">
        <v>257</v>
      </c>
      <c r="C18" s="360"/>
      <c r="D18" s="360"/>
    </row>
    <row r="19" spans="1:4" s="152" customFormat="1" ht="12.95" customHeight="1" thickBot="1">
      <c r="A19" s="92" t="s">
        <v>11</v>
      </c>
      <c r="B19" s="368" t="s">
        <v>427</v>
      </c>
      <c r="C19" s="356">
        <f>SUM(C20:C22)</f>
        <v>0</v>
      </c>
      <c r="D19" s="356">
        <f>SUM(D20:D22)</f>
        <v>0</v>
      </c>
    </row>
    <row r="20" spans="1:4" s="201" customFormat="1" ht="12.95" customHeight="1">
      <c r="A20" s="196" t="s">
        <v>82</v>
      </c>
      <c r="B20" s="345" t="s">
        <v>223</v>
      </c>
      <c r="C20" s="358"/>
      <c r="D20" s="358"/>
    </row>
    <row r="21" spans="1:4" s="201" customFormat="1" ht="12.95" customHeight="1">
      <c r="A21" s="196" t="s">
        <v>83</v>
      </c>
      <c r="B21" s="343" t="s">
        <v>428</v>
      </c>
      <c r="C21" s="358"/>
      <c r="D21" s="358"/>
    </row>
    <row r="22" spans="1:4" s="201" customFormat="1" ht="12.95" customHeight="1">
      <c r="A22" s="196" t="s">
        <v>84</v>
      </c>
      <c r="B22" s="343" t="s">
        <v>429</v>
      </c>
      <c r="C22" s="358"/>
      <c r="D22" s="358"/>
    </row>
    <row r="23" spans="1:4" s="201" customFormat="1" ht="12.95" customHeight="1" thickBot="1">
      <c r="A23" s="196" t="s">
        <v>85</v>
      </c>
      <c r="B23" s="343" t="s">
        <v>2</v>
      </c>
      <c r="C23" s="358"/>
      <c r="D23" s="358"/>
    </row>
    <row r="24" spans="1:4" s="201" customFormat="1" ht="12.95" customHeight="1" thickBot="1">
      <c r="A24" s="97" t="s">
        <v>12</v>
      </c>
      <c r="B24" s="344" t="s">
        <v>128</v>
      </c>
      <c r="C24" s="361"/>
      <c r="D24" s="361"/>
    </row>
    <row r="25" spans="1:4" s="201" customFormat="1" ht="12.95" customHeight="1" thickBot="1">
      <c r="A25" s="97" t="s">
        <v>13</v>
      </c>
      <c r="B25" s="344" t="s">
        <v>430</v>
      </c>
      <c r="C25" s="356">
        <f>+C26+C27</f>
        <v>0</v>
      </c>
      <c r="D25" s="356">
        <f>+D26+D27</f>
        <v>0</v>
      </c>
    </row>
    <row r="26" spans="1:4" s="201" customFormat="1" ht="12.95" customHeight="1">
      <c r="A26" s="197" t="s">
        <v>233</v>
      </c>
      <c r="B26" s="531" t="s">
        <v>428</v>
      </c>
      <c r="C26" s="532"/>
      <c r="D26" s="532"/>
    </row>
    <row r="27" spans="1:4" s="201" customFormat="1" ht="12.95" customHeight="1">
      <c r="A27" s="197" t="s">
        <v>236</v>
      </c>
      <c r="B27" s="533" t="s">
        <v>431</v>
      </c>
      <c r="C27" s="534"/>
      <c r="D27" s="534"/>
    </row>
    <row r="28" spans="1:4" s="201" customFormat="1" ht="12.95" customHeight="1" thickBot="1">
      <c r="A28" s="196" t="s">
        <v>237</v>
      </c>
      <c r="B28" s="535" t="s">
        <v>432</v>
      </c>
      <c r="C28" s="536"/>
      <c r="D28" s="536"/>
    </row>
    <row r="29" spans="1:4" s="201" customFormat="1" ht="12.95" customHeight="1" thickBot="1">
      <c r="A29" s="97" t="s">
        <v>14</v>
      </c>
      <c r="B29" s="344" t="s">
        <v>433</v>
      </c>
      <c r="C29" s="356">
        <f>+C30+C31+C32</f>
        <v>0</v>
      </c>
      <c r="D29" s="356">
        <f>+D30+D31+D32</f>
        <v>0</v>
      </c>
    </row>
    <row r="30" spans="1:4" s="201" customFormat="1" ht="12.95" customHeight="1">
      <c r="A30" s="197" t="s">
        <v>69</v>
      </c>
      <c r="B30" s="531" t="s">
        <v>262</v>
      </c>
      <c r="C30" s="532"/>
      <c r="D30" s="532"/>
    </row>
    <row r="31" spans="1:4" s="201" customFormat="1" ht="12.95" customHeight="1">
      <c r="A31" s="197" t="s">
        <v>70</v>
      </c>
      <c r="B31" s="533" t="s">
        <v>263</v>
      </c>
      <c r="C31" s="534"/>
      <c r="D31" s="534"/>
    </row>
    <row r="32" spans="1:4" s="201" customFormat="1" ht="12.95" customHeight="1" thickBot="1">
      <c r="A32" s="196" t="s">
        <v>71</v>
      </c>
      <c r="B32" s="537" t="s">
        <v>264</v>
      </c>
      <c r="C32" s="536"/>
      <c r="D32" s="536"/>
    </row>
    <row r="33" spans="1:4" s="152" customFormat="1" ht="12.95" customHeight="1" thickBot="1">
      <c r="A33" s="97" t="s">
        <v>15</v>
      </c>
      <c r="B33" s="344" t="s">
        <v>374</v>
      </c>
      <c r="C33" s="361"/>
      <c r="D33" s="361"/>
    </row>
    <row r="34" spans="1:4" s="152" customFormat="1" ht="12.95" customHeight="1" thickBot="1">
      <c r="A34" s="97" t="s">
        <v>16</v>
      </c>
      <c r="B34" s="344" t="s">
        <v>434</v>
      </c>
      <c r="C34" s="365"/>
      <c r="D34" s="365"/>
    </row>
    <row r="35" spans="1:4" s="152" customFormat="1" ht="12.95" customHeight="1" thickBot="1">
      <c r="A35" s="92" t="s">
        <v>17</v>
      </c>
      <c r="B35" s="344" t="s">
        <v>435</v>
      </c>
      <c r="C35" s="148">
        <f>+C8+C19+C24+C25+C29+C33+C34</f>
        <v>0</v>
      </c>
      <c r="D35" s="148">
        <f>+D8+D19+D24+D25+D29+D33+D34</f>
        <v>0</v>
      </c>
    </row>
    <row r="36" spans="1:4" s="152" customFormat="1" ht="12.95" customHeight="1" thickBot="1">
      <c r="A36" s="107" t="s">
        <v>18</v>
      </c>
      <c r="B36" s="344" t="s">
        <v>436</v>
      </c>
      <c r="C36" s="148">
        <f>+C37+C38+C39</f>
        <v>4000</v>
      </c>
      <c r="D36" s="148">
        <f>+D37+D38+D39</f>
        <v>4000</v>
      </c>
    </row>
    <row r="37" spans="1:4" s="152" customFormat="1" ht="12.95" customHeight="1">
      <c r="A37" s="197" t="s">
        <v>437</v>
      </c>
      <c r="B37" s="531" t="s">
        <v>194</v>
      </c>
      <c r="C37" s="532"/>
      <c r="D37" s="532"/>
    </row>
    <row r="38" spans="1:4" s="152" customFormat="1" ht="12.95" customHeight="1">
      <c r="A38" s="197" t="s">
        <v>438</v>
      </c>
      <c r="B38" s="533" t="s">
        <v>3</v>
      </c>
      <c r="C38" s="534"/>
      <c r="D38" s="534"/>
    </row>
    <row r="39" spans="1:4" s="201" customFormat="1" ht="12.95" customHeight="1" thickBot="1">
      <c r="A39" s="196" t="s">
        <v>439</v>
      </c>
      <c r="B39" s="537" t="s">
        <v>440</v>
      </c>
      <c r="C39" s="536">
        <v>4000</v>
      </c>
      <c r="D39" s="536">
        <v>4000</v>
      </c>
    </row>
    <row r="40" spans="1:4" s="201" customFormat="1" ht="15" customHeight="1" thickBot="1">
      <c r="A40" s="107" t="s">
        <v>19</v>
      </c>
      <c r="B40" s="373" t="s">
        <v>441</v>
      </c>
      <c r="C40" s="297">
        <f>+C35+C36</f>
        <v>4000</v>
      </c>
      <c r="D40" s="297">
        <f>+D35+D36</f>
        <v>4000</v>
      </c>
    </row>
    <row r="41" spans="1:4" s="201" customFormat="1" ht="15" customHeight="1">
      <c r="A41" s="108"/>
      <c r="B41" s="339"/>
      <c r="C41" s="295"/>
      <c r="D41" s="295"/>
    </row>
    <row r="42" spans="1:4" ht="13.5" thickBot="1">
      <c r="A42" s="110"/>
      <c r="B42" s="340"/>
      <c r="C42" s="296"/>
      <c r="D42" s="296"/>
    </row>
    <row r="43" spans="1:4" s="200" customFormat="1" ht="16.5" customHeight="1" thickBot="1">
      <c r="A43" s="111"/>
      <c r="B43" s="341" t="s">
        <v>50</v>
      </c>
      <c r="C43" s="297"/>
      <c r="D43" s="297"/>
    </row>
    <row r="44" spans="1:4" s="202" customFormat="1" ht="12.95" customHeight="1" thickBot="1">
      <c r="A44" s="97" t="s">
        <v>10</v>
      </c>
      <c r="B44" s="344" t="s">
        <v>442</v>
      </c>
      <c r="C44" s="356">
        <f>SUM(C45:C49)</f>
        <v>4000</v>
      </c>
      <c r="D44" s="356">
        <f>SUM(D45:D49)</f>
        <v>4000</v>
      </c>
    </row>
    <row r="45" spans="1:4" ht="12.95" customHeight="1">
      <c r="A45" s="196" t="s">
        <v>76</v>
      </c>
      <c r="B45" s="345" t="s">
        <v>40</v>
      </c>
      <c r="C45" s="532">
        <v>2959</v>
      </c>
      <c r="D45" s="532">
        <v>2959</v>
      </c>
    </row>
    <row r="46" spans="1:4" ht="12.95" customHeight="1">
      <c r="A46" s="196" t="s">
        <v>77</v>
      </c>
      <c r="B46" s="343" t="s">
        <v>137</v>
      </c>
      <c r="C46" s="538">
        <v>799</v>
      </c>
      <c r="D46" s="538">
        <v>799</v>
      </c>
    </row>
    <row r="47" spans="1:4" ht="12.95" customHeight="1">
      <c r="A47" s="196" t="s">
        <v>78</v>
      </c>
      <c r="B47" s="343" t="s">
        <v>104</v>
      </c>
      <c r="C47" s="538">
        <v>242</v>
      </c>
      <c r="D47" s="538">
        <v>242</v>
      </c>
    </row>
    <row r="48" spans="1:4" ht="12.95" customHeight="1">
      <c r="A48" s="196" t="s">
        <v>79</v>
      </c>
      <c r="B48" s="343" t="s">
        <v>138</v>
      </c>
      <c r="C48" s="538"/>
      <c r="D48" s="538"/>
    </row>
    <row r="49" spans="1:4" ht="12.95" customHeight="1" thickBot="1">
      <c r="A49" s="196" t="s">
        <v>112</v>
      </c>
      <c r="B49" s="343" t="s">
        <v>139</v>
      </c>
      <c r="C49" s="538"/>
      <c r="D49" s="538"/>
    </row>
    <row r="50" spans="1:4" ht="12.95" customHeight="1" thickBot="1">
      <c r="A50" s="97" t="s">
        <v>11</v>
      </c>
      <c r="B50" s="344" t="s">
        <v>443</v>
      </c>
      <c r="C50" s="356">
        <f>SUM(C51:C53)</f>
        <v>0</v>
      </c>
      <c r="D50" s="356">
        <f>SUM(D51:D53)</f>
        <v>0</v>
      </c>
    </row>
    <row r="51" spans="1:4" s="202" customFormat="1" ht="12.95" customHeight="1">
      <c r="A51" s="196" t="s">
        <v>82</v>
      </c>
      <c r="B51" s="345" t="s">
        <v>185</v>
      </c>
      <c r="C51" s="532"/>
      <c r="D51" s="532"/>
    </row>
    <row r="52" spans="1:4" ht="12.95" customHeight="1">
      <c r="A52" s="196" t="s">
        <v>83</v>
      </c>
      <c r="B52" s="343" t="s">
        <v>141</v>
      </c>
      <c r="C52" s="538"/>
      <c r="D52" s="538"/>
    </row>
    <row r="53" spans="1:4" ht="12.95" customHeight="1">
      <c r="A53" s="196" t="s">
        <v>84</v>
      </c>
      <c r="B53" s="343" t="s">
        <v>51</v>
      </c>
      <c r="C53" s="538"/>
      <c r="D53" s="538"/>
    </row>
    <row r="54" spans="1:4" ht="12.95" customHeight="1" thickBot="1">
      <c r="A54" s="196" t="s">
        <v>85</v>
      </c>
      <c r="B54" s="343" t="s">
        <v>4</v>
      </c>
      <c r="C54" s="538"/>
      <c r="D54" s="538"/>
    </row>
    <row r="55" spans="1:4" ht="12.95" customHeight="1" thickBot="1">
      <c r="A55" s="97" t="s">
        <v>12</v>
      </c>
      <c r="B55" s="374" t="s">
        <v>444</v>
      </c>
      <c r="C55" s="367">
        <f>+C44+C50</f>
        <v>4000</v>
      </c>
      <c r="D55" s="367">
        <f>+D44+D50</f>
        <v>4000</v>
      </c>
    </row>
    <row r="56" spans="1:4" ht="13.5" thickBot="1">
      <c r="C56" s="484"/>
      <c r="D56" s="484"/>
    </row>
    <row r="57" spans="1:4" ht="15" customHeight="1" thickBot="1">
      <c r="A57" s="115" t="s">
        <v>161</v>
      </c>
      <c r="B57" s="116"/>
      <c r="C57" s="43">
        <v>1</v>
      </c>
      <c r="D57" s="43">
        <v>1</v>
      </c>
    </row>
    <row r="58" spans="1:4" ht="14.25" customHeight="1" thickBot="1">
      <c r="A58" s="115" t="s">
        <v>162</v>
      </c>
      <c r="B58" s="116"/>
      <c r="C58" s="43">
        <v>0</v>
      </c>
      <c r="D58" s="43">
        <v>0</v>
      </c>
    </row>
  </sheetData>
  <sheetProtection formatCells="0"/>
  <phoneticPr fontId="29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>
  <sheetPr>
    <tabColor rgb="FF92D050"/>
  </sheetPr>
  <dimension ref="A1:D58"/>
  <sheetViews>
    <sheetView view="pageBreakPreview" zoomScale="60" zoomScaleNormal="100" workbookViewId="0">
      <selection activeCell="D1" sqref="D1"/>
    </sheetView>
  </sheetViews>
  <sheetFormatPr defaultRowHeight="12.75"/>
  <cols>
    <col min="1" max="1" width="13.83203125" style="113" customWidth="1"/>
    <col min="2" max="2" width="79.1640625" style="162" customWidth="1"/>
    <col min="3" max="4" width="16.33203125" style="162" customWidth="1"/>
    <col min="5" max="16384" width="9.33203125" style="114"/>
  </cols>
  <sheetData>
    <row r="1" spans="1:4" s="100" customFormat="1" ht="21" customHeight="1" thickBot="1">
      <c r="A1" s="99"/>
      <c r="B1" s="336"/>
      <c r="C1" s="352"/>
      <c r="D1" s="352" t="s">
        <v>500</v>
      </c>
    </row>
    <row r="2" spans="1:4" s="198" customFormat="1" ht="36">
      <c r="A2" s="165" t="s">
        <v>159</v>
      </c>
      <c r="B2" s="347" t="s">
        <v>455</v>
      </c>
      <c r="C2" s="353"/>
      <c r="D2" s="353" t="s">
        <v>55</v>
      </c>
    </row>
    <row r="3" spans="1:4" s="198" customFormat="1" ht="24.75" thickBot="1">
      <c r="A3" s="194" t="s">
        <v>158</v>
      </c>
      <c r="B3" s="351" t="s">
        <v>423</v>
      </c>
      <c r="C3" s="354"/>
      <c r="D3" s="354"/>
    </row>
    <row r="4" spans="1:4" s="199" customFormat="1" ht="15.95" customHeight="1" thickBot="1">
      <c r="A4" s="102"/>
      <c r="B4" s="349"/>
      <c r="C4" s="103"/>
      <c r="D4" s="103" t="s">
        <v>45</v>
      </c>
    </row>
    <row r="5" spans="1:4" ht="15" thickBot="1">
      <c r="A5" s="166" t="s">
        <v>160</v>
      </c>
      <c r="B5" s="350" t="s">
        <v>46</v>
      </c>
      <c r="C5" s="334" t="s">
        <v>47</v>
      </c>
      <c r="D5" s="334" t="s">
        <v>472</v>
      </c>
    </row>
    <row r="6" spans="1:4" s="200" customFormat="1" ht="16.5" thickBot="1">
      <c r="A6" s="92">
        <v>1</v>
      </c>
      <c r="B6" s="337">
        <v>2</v>
      </c>
      <c r="C6" s="335">
        <v>3</v>
      </c>
      <c r="D6" s="335">
        <v>4</v>
      </c>
    </row>
    <row r="7" spans="1:4" s="200" customFormat="1" ht="15.95" customHeight="1" thickBot="1">
      <c r="A7" s="105"/>
      <c r="B7" s="338" t="s">
        <v>48</v>
      </c>
      <c r="C7" s="355"/>
      <c r="D7" s="355"/>
    </row>
    <row r="8" spans="1:4" s="152" customFormat="1" ht="12.95" customHeight="1" thickBot="1">
      <c r="A8" s="92" t="s">
        <v>10</v>
      </c>
      <c r="B8" s="368" t="s">
        <v>424</v>
      </c>
      <c r="C8" s="356">
        <f>SUM(C9:C18)</f>
        <v>15020</v>
      </c>
      <c r="D8" s="356">
        <f>SUM(D9:D18)</f>
        <v>16743</v>
      </c>
    </row>
    <row r="9" spans="1:4" s="152" customFormat="1" ht="12.95" customHeight="1">
      <c r="A9" s="195" t="s">
        <v>76</v>
      </c>
      <c r="B9" s="342" t="s">
        <v>248</v>
      </c>
      <c r="C9" s="357"/>
      <c r="D9" s="357"/>
    </row>
    <row r="10" spans="1:4" s="152" customFormat="1" ht="12.95" customHeight="1">
      <c r="A10" s="196" t="s">
        <v>77</v>
      </c>
      <c r="B10" s="343" t="s">
        <v>249</v>
      </c>
      <c r="C10" s="358"/>
      <c r="D10" s="358"/>
    </row>
    <row r="11" spans="1:4" s="152" customFormat="1" ht="12.95" customHeight="1">
      <c r="A11" s="196" t="s">
        <v>78</v>
      </c>
      <c r="B11" s="343" t="s">
        <v>250</v>
      </c>
      <c r="C11" s="358"/>
      <c r="D11" s="358"/>
    </row>
    <row r="12" spans="1:4" s="152" customFormat="1" ht="12.95" customHeight="1">
      <c r="A12" s="196" t="s">
        <v>79</v>
      </c>
      <c r="B12" s="343" t="s">
        <v>251</v>
      </c>
      <c r="C12" s="358"/>
      <c r="D12" s="358"/>
    </row>
    <row r="13" spans="1:4" s="152" customFormat="1" ht="12.95" customHeight="1">
      <c r="A13" s="196" t="s">
        <v>112</v>
      </c>
      <c r="B13" s="343" t="s">
        <v>252</v>
      </c>
      <c r="C13" s="358">
        <v>11827</v>
      </c>
      <c r="D13" s="358">
        <v>12800</v>
      </c>
    </row>
    <row r="14" spans="1:4" s="152" customFormat="1" ht="12.95" customHeight="1">
      <c r="A14" s="196" t="s">
        <v>80</v>
      </c>
      <c r="B14" s="343" t="s">
        <v>425</v>
      </c>
      <c r="C14" s="358">
        <v>3193</v>
      </c>
      <c r="D14" s="358">
        <v>3400</v>
      </c>
    </row>
    <row r="15" spans="1:4" s="152" customFormat="1" ht="12.95" customHeight="1">
      <c r="A15" s="196" t="s">
        <v>81</v>
      </c>
      <c r="B15" s="346" t="s">
        <v>426</v>
      </c>
      <c r="C15" s="358"/>
      <c r="D15" s="358">
        <v>253</v>
      </c>
    </row>
    <row r="16" spans="1:4" s="152" customFormat="1" ht="12.95" customHeight="1">
      <c r="A16" s="196" t="s">
        <v>88</v>
      </c>
      <c r="B16" s="343" t="s">
        <v>255</v>
      </c>
      <c r="C16" s="359"/>
      <c r="D16" s="359"/>
    </row>
    <row r="17" spans="1:4" s="201" customFormat="1" ht="12.95" customHeight="1">
      <c r="A17" s="196" t="s">
        <v>89</v>
      </c>
      <c r="B17" s="343" t="s">
        <v>256</v>
      </c>
      <c r="C17" s="358"/>
      <c r="D17" s="358"/>
    </row>
    <row r="18" spans="1:4" s="201" customFormat="1" ht="12.95" customHeight="1" thickBot="1">
      <c r="A18" s="196" t="s">
        <v>90</v>
      </c>
      <c r="B18" s="346" t="s">
        <v>257</v>
      </c>
      <c r="C18" s="360"/>
      <c r="D18" s="360">
        <v>290</v>
      </c>
    </row>
    <row r="19" spans="1:4" s="152" customFormat="1" ht="12.95" customHeight="1" thickBot="1">
      <c r="A19" s="92" t="s">
        <v>11</v>
      </c>
      <c r="B19" s="368" t="s">
        <v>427</v>
      </c>
      <c r="C19" s="356">
        <f>SUM(C20:C22)</f>
        <v>0</v>
      </c>
      <c r="D19" s="356">
        <f>SUM(D20:D22)</f>
        <v>0</v>
      </c>
    </row>
    <row r="20" spans="1:4" s="201" customFormat="1" ht="12.95" customHeight="1">
      <c r="A20" s="196" t="s">
        <v>82</v>
      </c>
      <c r="B20" s="345" t="s">
        <v>223</v>
      </c>
      <c r="C20" s="358"/>
      <c r="D20" s="358"/>
    </row>
    <row r="21" spans="1:4" s="201" customFormat="1" ht="12.95" customHeight="1">
      <c r="A21" s="196" t="s">
        <v>83</v>
      </c>
      <c r="B21" s="343" t="s">
        <v>428</v>
      </c>
      <c r="C21" s="358"/>
      <c r="D21" s="358"/>
    </row>
    <row r="22" spans="1:4" s="201" customFormat="1" ht="12.95" customHeight="1">
      <c r="A22" s="196" t="s">
        <v>84</v>
      </c>
      <c r="B22" s="343" t="s">
        <v>429</v>
      </c>
      <c r="C22" s="358"/>
      <c r="D22" s="358"/>
    </row>
    <row r="23" spans="1:4" s="201" customFormat="1" ht="12.95" customHeight="1" thickBot="1">
      <c r="A23" s="196" t="s">
        <v>85</v>
      </c>
      <c r="B23" s="343" t="s">
        <v>2</v>
      </c>
      <c r="C23" s="358"/>
      <c r="D23" s="358"/>
    </row>
    <row r="24" spans="1:4" s="201" customFormat="1" ht="12.95" customHeight="1" thickBot="1">
      <c r="A24" s="97" t="s">
        <v>12</v>
      </c>
      <c r="B24" s="344" t="s">
        <v>128</v>
      </c>
      <c r="C24" s="361"/>
      <c r="D24" s="361"/>
    </row>
    <row r="25" spans="1:4" s="201" customFormat="1" ht="12.95" customHeight="1" thickBot="1">
      <c r="A25" s="97" t="s">
        <v>13</v>
      </c>
      <c r="B25" s="344" t="s">
        <v>430</v>
      </c>
      <c r="C25" s="356">
        <f>+C26+C27</f>
        <v>0</v>
      </c>
      <c r="D25" s="356">
        <f>+D26+D27</f>
        <v>0</v>
      </c>
    </row>
    <row r="26" spans="1:4" s="201" customFormat="1" ht="12.95" customHeight="1">
      <c r="A26" s="197" t="s">
        <v>233</v>
      </c>
      <c r="B26" s="369" t="s">
        <v>428</v>
      </c>
      <c r="C26" s="362"/>
      <c r="D26" s="362"/>
    </row>
    <row r="27" spans="1:4" s="201" customFormat="1" ht="12.95" customHeight="1">
      <c r="A27" s="197" t="s">
        <v>236</v>
      </c>
      <c r="B27" s="370" t="s">
        <v>431</v>
      </c>
      <c r="C27" s="363"/>
      <c r="D27" s="363"/>
    </row>
    <row r="28" spans="1:4" s="201" customFormat="1" ht="12.95" customHeight="1" thickBot="1">
      <c r="A28" s="196" t="s">
        <v>237</v>
      </c>
      <c r="B28" s="371" t="s">
        <v>432</v>
      </c>
      <c r="C28" s="364"/>
      <c r="D28" s="364"/>
    </row>
    <row r="29" spans="1:4" s="201" customFormat="1" ht="12.95" customHeight="1" thickBot="1">
      <c r="A29" s="97" t="s">
        <v>14</v>
      </c>
      <c r="B29" s="344" t="s">
        <v>433</v>
      </c>
      <c r="C29" s="356">
        <f>+C30+C31+C32</f>
        <v>0</v>
      </c>
      <c r="D29" s="356">
        <f>+D30+D31+D32</f>
        <v>0</v>
      </c>
    </row>
    <row r="30" spans="1:4" s="201" customFormat="1" ht="12.95" customHeight="1">
      <c r="A30" s="197" t="s">
        <v>69</v>
      </c>
      <c r="B30" s="369" t="s">
        <v>262</v>
      </c>
      <c r="C30" s="362"/>
      <c r="D30" s="362"/>
    </row>
    <row r="31" spans="1:4" s="201" customFormat="1" ht="12.95" customHeight="1">
      <c r="A31" s="197" t="s">
        <v>70</v>
      </c>
      <c r="B31" s="370" t="s">
        <v>263</v>
      </c>
      <c r="C31" s="363"/>
      <c r="D31" s="363"/>
    </row>
    <row r="32" spans="1:4" s="201" customFormat="1" ht="12.95" customHeight="1" thickBot="1">
      <c r="A32" s="196" t="s">
        <v>71</v>
      </c>
      <c r="B32" s="372" t="s">
        <v>264</v>
      </c>
      <c r="C32" s="364"/>
      <c r="D32" s="364"/>
    </row>
    <row r="33" spans="1:4" s="152" customFormat="1" ht="12.95" customHeight="1" thickBot="1">
      <c r="A33" s="97" t="s">
        <v>15</v>
      </c>
      <c r="B33" s="344" t="s">
        <v>374</v>
      </c>
      <c r="C33" s="361"/>
      <c r="D33" s="361"/>
    </row>
    <row r="34" spans="1:4" s="152" customFormat="1" ht="12.95" customHeight="1" thickBot="1">
      <c r="A34" s="97" t="s">
        <v>16</v>
      </c>
      <c r="B34" s="344" t="s">
        <v>434</v>
      </c>
      <c r="C34" s="365"/>
      <c r="D34" s="365"/>
    </row>
    <row r="35" spans="1:4" s="152" customFormat="1" ht="12.95" customHeight="1" thickBot="1">
      <c r="A35" s="92" t="s">
        <v>17</v>
      </c>
      <c r="B35" s="344" t="s">
        <v>435</v>
      </c>
      <c r="C35" s="148">
        <f>+C8+C19+C24+C25+C29+C33+C34</f>
        <v>15020</v>
      </c>
      <c r="D35" s="148">
        <f>+D8+D19+D24+D25+D29+D33+D34</f>
        <v>16743</v>
      </c>
    </row>
    <row r="36" spans="1:4" s="152" customFormat="1" ht="12.95" customHeight="1" thickBot="1">
      <c r="A36" s="107" t="s">
        <v>18</v>
      </c>
      <c r="B36" s="344" t="s">
        <v>436</v>
      </c>
      <c r="C36" s="148">
        <f>+C37+C38+C39</f>
        <v>76856</v>
      </c>
      <c r="D36" s="148">
        <f>+D37+D38+D39</f>
        <v>79347</v>
      </c>
    </row>
    <row r="37" spans="1:4" s="152" customFormat="1" ht="12.95" customHeight="1">
      <c r="A37" s="197" t="s">
        <v>437</v>
      </c>
      <c r="B37" s="369" t="s">
        <v>194</v>
      </c>
      <c r="C37" s="362"/>
      <c r="D37" s="362">
        <v>2491</v>
      </c>
    </row>
    <row r="38" spans="1:4" s="152" customFormat="1" ht="12.95" customHeight="1">
      <c r="A38" s="197" t="s">
        <v>438</v>
      </c>
      <c r="B38" s="370" t="s">
        <v>3</v>
      </c>
      <c r="C38" s="363"/>
      <c r="D38" s="363"/>
    </row>
    <row r="39" spans="1:4" s="201" customFormat="1" ht="12.95" customHeight="1" thickBot="1">
      <c r="A39" s="196" t="s">
        <v>439</v>
      </c>
      <c r="B39" s="372" t="s">
        <v>440</v>
      </c>
      <c r="C39" s="364">
        <v>76856</v>
      </c>
      <c r="D39" s="364">
        <v>76856</v>
      </c>
    </row>
    <row r="40" spans="1:4" s="201" customFormat="1" ht="15" customHeight="1" thickBot="1">
      <c r="A40" s="107" t="s">
        <v>19</v>
      </c>
      <c r="B40" s="373" t="s">
        <v>441</v>
      </c>
      <c r="C40" s="297">
        <f>+C35+C36</f>
        <v>91876</v>
      </c>
      <c r="D40" s="297">
        <f>+D35+D36</f>
        <v>96090</v>
      </c>
    </row>
    <row r="41" spans="1:4" s="201" customFormat="1" ht="15" customHeight="1">
      <c r="A41" s="108"/>
      <c r="B41" s="339"/>
      <c r="C41" s="295"/>
      <c r="D41" s="295"/>
    </row>
    <row r="42" spans="1:4" ht="13.5" thickBot="1">
      <c r="A42" s="110"/>
      <c r="B42" s="340"/>
      <c r="C42" s="296"/>
      <c r="D42" s="296"/>
    </row>
    <row r="43" spans="1:4" s="200" customFormat="1" ht="16.5" customHeight="1" thickBot="1">
      <c r="A43" s="111"/>
      <c r="B43" s="341" t="s">
        <v>50</v>
      </c>
      <c r="C43" s="297"/>
      <c r="D43" s="297"/>
    </row>
    <row r="44" spans="1:4" s="202" customFormat="1" ht="12.95" customHeight="1" thickBot="1">
      <c r="A44" s="97" t="s">
        <v>10</v>
      </c>
      <c r="B44" s="344" t="s">
        <v>442</v>
      </c>
      <c r="C44" s="356">
        <f>SUM(C45:C49)</f>
        <v>91876</v>
      </c>
      <c r="D44" s="356">
        <f>SUM(D45:D49)</f>
        <v>96015</v>
      </c>
    </row>
    <row r="45" spans="1:4" ht="12.95" customHeight="1">
      <c r="A45" s="196" t="s">
        <v>76</v>
      </c>
      <c r="B45" s="345" t="s">
        <v>40</v>
      </c>
      <c r="C45" s="362">
        <v>42322</v>
      </c>
      <c r="D45" s="362">
        <v>43731</v>
      </c>
    </row>
    <row r="46" spans="1:4" ht="12.95" customHeight="1">
      <c r="A46" s="196" t="s">
        <v>77</v>
      </c>
      <c r="B46" s="343" t="s">
        <v>137</v>
      </c>
      <c r="C46" s="366">
        <v>11427</v>
      </c>
      <c r="D46" s="366">
        <v>11700</v>
      </c>
    </row>
    <row r="47" spans="1:4" ht="12.95" customHeight="1">
      <c r="A47" s="196" t="s">
        <v>78</v>
      </c>
      <c r="B47" s="343" t="s">
        <v>104</v>
      </c>
      <c r="C47" s="366">
        <v>38127</v>
      </c>
      <c r="D47" s="366">
        <v>40584</v>
      </c>
    </row>
    <row r="48" spans="1:4" ht="12.95" customHeight="1">
      <c r="A48" s="196" t="s">
        <v>79</v>
      </c>
      <c r="B48" s="343" t="s">
        <v>138</v>
      </c>
      <c r="C48" s="366"/>
      <c r="D48" s="366"/>
    </row>
    <row r="49" spans="1:4" ht="12.95" customHeight="1" thickBot="1">
      <c r="A49" s="196" t="s">
        <v>112</v>
      </c>
      <c r="B49" s="343" t="s">
        <v>139</v>
      </c>
      <c r="C49" s="366"/>
      <c r="D49" s="366"/>
    </row>
    <row r="50" spans="1:4" ht="12.95" customHeight="1" thickBot="1">
      <c r="A50" s="97" t="s">
        <v>11</v>
      </c>
      <c r="B50" s="344" t="s">
        <v>443</v>
      </c>
      <c r="C50" s="356">
        <f>SUM(C51:C53)</f>
        <v>0</v>
      </c>
      <c r="D50" s="356">
        <f>SUM(D51:D53)</f>
        <v>75</v>
      </c>
    </row>
    <row r="51" spans="1:4" s="202" customFormat="1" ht="12.95" customHeight="1">
      <c r="A51" s="196" t="s">
        <v>82</v>
      </c>
      <c r="B51" s="345" t="s">
        <v>185</v>
      </c>
      <c r="C51" s="362"/>
      <c r="D51" s="362">
        <v>75</v>
      </c>
    </row>
    <row r="52" spans="1:4" ht="12.95" customHeight="1">
      <c r="A52" s="196" t="s">
        <v>83</v>
      </c>
      <c r="B52" s="343" t="s">
        <v>141</v>
      </c>
      <c r="C52" s="366"/>
      <c r="D52" s="366"/>
    </row>
    <row r="53" spans="1:4" ht="12.95" customHeight="1">
      <c r="A53" s="196" t="s">
        <v>84</v>
      </c>
      <c r="B53" s="343" t="s">
        <v>51</v>
      </c>
      <c r="C53" s="366"/>
      <c r="D53" s="366"/>
    </row>
    <row r="54" spans="1:4" ht="12.95" customHeight="1" thickBot="1">
      <c r="A54" s="196" t="s">
        <v>85</v>
      </c>
      <c r="B54" s="343" t="s">
        <v>4</v>
      </c>
      <c r="C54" s="366"/>
      <c r="D54" s="366"/>
    </row>
    <row r="55" spans="1:4" ht="15" customHeight="1" thickBot="1">
      <c r="A55" s="97" t="s">
        <v>12</v>
      </c>
      <c r="B55" s="374" t="s">
        <v>444</v>
      </c>
      <c r="C55" s="367">
        <f>+C44+C50</f>
        <v>91876</v>
      </c>
      <c r="D55" s="367">
        <f>+D44+D50</f>
        <v>96090</v>
      </c>
    </row>
    <row r="56" spans="1:4" ht="13.5" thickBot="1">
      <c r="C56" s="163"/>
      <c r="D56" s="163"/>
    </row>
    <row r="57" spans="1:4" ht="15" customHeight="1" thickBot="1">
      <c r="A57" s="115" t="s">
        <v>161</v>
      </c>
      <c r="B57" s="116"/>
      <c r="C57" s="43">
        <v>21</v>
      </c>
      <c r="D57" s="43">
        <v>21</v>
      </c>
    </row>
    <row r="58" spans="1:4" ht="14.25" customHeight="1" thickBot="1">
      <c r="A58" s="115" t="s">
        <v>162</v>
      </c>
      <c r="B58" s="116"/>
      <c r="C58" s="43">
        <v>0</v>
      </c>
      <c r="D58" s="43">
        <v>0</v>
      </c>
    </row>
  </sheetData>
  <sheetProtection formatCells="0"/>
  <phoneticPr fontId="29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>
  <sheetPr>
    <tabColor rgb="FF92D050"/>
  </sheetPr>
  <dimension ref="A1:D58"/>
  <sheetViews>
    <sheetView view="pageBreakPreview" zoomScale="60" zoomScaleNormal="100" workbookViewId="0">
      <selection activeCell="D1" sqref="D1"/>
    </sheetView>
  </sheetViews>
  <sheetFormatPr defaultRowHeight="12.75"/>
  <cols>
    <col min="1" max="1" width="13.83203125" style="113" customWidth="1"/>
    <col min="2" max="2" width="79.1640625" style="483" customWidth="1"/>
    <col min="3" max="4" width="16.33203125" style="483" customWidth="1"/>
    <col min="5" max="16384" width="9.33203125" style="114"/>
  </cols>
  <sheetData>
    <row r="1" spans="1:4" s="100" customFormat="1" ht="21" customHeight="1" thickBot="1">
      <c r="A1" s="99"/>
      <c r="B1" s="336"/>
      <c r="C1" s="352"/>
      <c r="D1" s="352" t="s">
        <v>499</v>
      </c>
    </row>
    <row r="2" spans="1:4" s="198" customFormat="1" ht="36">
      <c r="A2" s="165" t="s">
        <v>159</v>
      </c>
      <c r="B2" s="347" t="s">
        <v>455</v>
      </c>
      <c r="C2" s="353"/>
      <c r="D2" s="353" t="s">
        <v>55</v>
      </c>
    </row>
    <row r="3" spans="1:4" s="198" customFormat="1" ht="24.75" thickBot="1">
      <c r="A3" s="194" t="s">
        <v>158</v>
      </c>
      <c r="B3" s="351" t="s">
        <v>485</v>
      </c>
      <c r="C3" s="354"/>
      <c r="D3" s="354" t="s">
        <v>54</v>
      </c>
    </row>
    <row r="4" spans="1:4" s="199" customFormat="1" ht="15.95" customHeight="1" thickBot="1">
      <c r="A4" s="102"/>
      <c r="B4" s="349"/>
      <c r="C4" s="103"/>
      <c r="D4" s="103" t="s">
        <v>45</v>
      </c>
    </row>
    <row r="5" spans="1:4" ht="15" thickBot="1">
      <c r="A5" s="166" t="s">
        <v>160</v>
      </c>
      <c r="B5" s="350" t="s">
        <v>46</v>
      </c>
      <c r="C5" s="334" t="s">
        <v>47</v>
      </c>
      <c r="D5" s="334" t="s">
        <v>471</v>
      </c>
    </row>
    <row r="6" spans="1:4" s="200" customFormat="1" ht="12.95" customHeight="1" thickBot="1">
      <c r="A6" s="92">
        <v>1</v>
      </c>
      <c r="B6" s="337">
        <v>2</v>
      </c>
      <c r="C6" s="335">
        <v>3</v>
      </c>
      <c r="D6" s="335">
        <v>4</v>
      </c>
    </row>
    <row r="7" spans="1:4" s="200" customFormat="1" ht="15.95" customHeight="1" thickBot="1">
      <c r="A7" s="105"/>
      <c r="B7" s="338" t="s">
        <v>48</v>
      </c>
      <c r="C7" s="355"/>
      <c r="D7" s="355"/>
    </row>
    <row r="8" spans="1:4" s="152" customFormat="1" ht="12.95" customHeight="1" thickBot="1">
      <c r="A8" s="92" t="s">
        <v>10</v>
      </c>
      <c r="B8" s="368" t="s">
        <v>424</v>
      </c>
      <c r="C8" s="356">
        <f>SUM(C9:C18)</f>
        <v>5932</v>
      </c>
      <c r="D8" s="356">
        <f>SUM(D9:D18)</f>
        <v>4143</v>
      </c>
    </row>
    <row r="9" spans="1:4" s="152" customFormat="1" ht="12.95" customHeight="1">
      <c r="A9" s="195" t="s">
        <v>76</v>
      </c>
      <c r="B9" s="342" t="s">
        <v>248</v>
      </c>
      <c r="C9" s="357"/>
      <c r="D9" s="357"/>
    </row>
    <row r="10" spans="1:4" s="152" customFormat="1" ht="12.95" customHeight="1">
      <c r="A10" s="196" t="s">
        <v>77</v>
      </c>
      <c r="B10" s="343" t="s">
        <v>249</v>
      </c>
      <c r="C10" s="358"/>
      <c r="D10" s="358"/>
    </row>
    <row r="11" spans="1:4" s="152" customFormat="1" ht="12.95" customHeight="1">
      <c r="A11" s="196" t="s">
        <v>78</v>
      </c>
      <c r="B11" s="343" t="s">
        <v>250</v>
      </c>
      <c r="C11" s="358"/>
      <c r="D11" s="358"/>
    </row>
    <row r="12" spans="1:4" s="152" customFormat="1" ht="12.95" customHeight="1">
      <c r="A12" s="196" t="s">
        <v>79</v>
      </c>
      <c r="B12" s="343" t="s">
        <v>251</v>
      </c>
      <c r="C12" s="358"/>
      <c r="D12" s="358"/>
    </row>
    <row r="13" spans="1:4" s="152" customFormat="1" ht="12.95" customHeight="1">
      <c r="A13" s="196" t="s">
        <v>112</v>
      </c>
      <c r="B13" s="343" t="s">
        <v>252</v>
      </c>
      <c r="C13" s="358">
        <v>4671</v>
      </c>
      <c r="D13" s="358">
        <v>2880</v>
      </c>
    </row>
    <row r="14" spans="1:4" s="152" customFormat="1" ht="12.95" customHeight="1">
      <c r="A14" s="196" t="s">
        <v>80</v>
      </c>
      <c r="B14" s="343" t="s">
        <v>425</v>
      </c>
      <c r="C14" s="358">
        <v>1261</v>
      </c>
      <c r="D14" s="358">
        <v>720</v>
      </c>
    </row>
    <row r="15" spans="1:4" s="152" customFormat="1" ht="12.95" customHeight="1">
      <c r="A15" s="196" t="s">
        <v>81</v>
      </c>
      <c r="B15" s="346" t="s">
        <v>426</v>
      </c>
      <c r="C15" s="358"/>
      <c r="D15" s="358">
        <v>253</v>
      </c>
    </row>
    <row r="16" spans="1:4" s="152" customFormat="1" ht="12.95" customHeight="1">
      <c r="A16" s="196" t="s">
        <v>88</v>
      </c>
      <c r="B16" s="343" t="s">
        <v>255</v>
      </c>
      <c r="C16" s="359"/>
      <c r="D16" s="359"/>
    </row>
    <row r="17" spans="1:4" s="201" customFormat="1" ht="12.95" customHeight="1">
      <c r="A17" s="196" t="s">
        <v>89</v>
      </c>
      <c r="B17" s="343" t="s">
        <v>256</v>
      </c>
      <c r="C17" s="358"/>
      <c r="D17" s="358"/>
    </row>
    <row r="18" spans="1:4" s="201" customFormat="1" ht="12.95" customHeight="1" thickBot="1">
      <c r="A18" s="196" t="s">
        <v>90</v>
      </c>
      <c r="B18" s="346" t="s">
        <v>257</v>
      </c>
      <c r="C18" s="360"/>
      <c r="D18" s="360">
        <v>290</v>
      </c>
    </row>
    <row r="19" spans="1:4" s="152" customFormat="1" ht="12.95" customHeight="1" thickBot="1">
      <c r="A19" s="92" t="s">
        <v>11</v>
      </c>
      <c r="B19" s="368" t="s">
        <v>427</v>
      </c>
      <c r="C19" s="356">
        <f>SUM(C20:C22)</f>
        <v>0</v>
      </c>
      <c r="D19" s="356">
        <f>SUM(D20:D22)</f>
        <v>0</v>
      </c>
    </row>
    <row r="20" spans="1:4" s="201" customFormat="1" ht="12.95" customHeight="1">
      <c r="A20" s="196" t="s">
        <v>82</v>
      </c>
      <c r="B20" s="345" t="s">
        <v>223</v>
      </c>
      <c r="C20" s="358"/>
      <c r="D20" s="358"/>
    </row>
    <row r="21" spans="1:4" s="201" customFormat="1" ht="12.95" customHeight="1">
      <c r="A21" s="196" t="s">
        <v>83</v>
      </c>
      <c r="B21" s="343" t="s">
        <v>428</v>
      </c>
      <c r="C21" s="358"/>
      <c r="D21" s="358"/>
    </row>
    <row r="22" spans="1:4" s="201" customFormat="1" ht="12.95" customHeight="1">
      <c r="A22" s="196" t="s">
        <v>84</v>
      </c>
      <c r="B22" s="343" t="s">
        <v>429</v>
      </c>
      <c r="C22" s="358"/>
      <c r="D22" s="358"/>
    </row>
    <row r="23" spans="1:4" s="201" customFormat="1" ht="12.95" customHeight="1" thickBot="1">
      <c r="A23" s="196" t="s">
        <v>85</v>
      </c>
      <c r="B23" s="343" t="s">
        <v>2</v>
      </c>
      <c r="C23" s="358"/>
      <c r="D23" s="358"/>
    </row>
    <row r="24" spans="1:4" s="201" customFormat="1" ht="12.95" customHeight="1" thickBot="1">
      <c r="A24" s="97" t="s">
        <v>12</v>
      </c>
      <c r="B24" s="344" t="s">
        <v>128</v>
      </c>
      <c r="C24" s="361"/>
      <c r="D24" s="361"/>
    </row>
    <row r="25" spans="1:4" s="201" customFormat="1" ht="12.95" customHeight="1" thickBot="1">
      <c r="A25" s="97" t="s">
        <v>13</v>
      </c>
      <c r="B25" s="344" t="s">
        <v>430</v>
      </c>
      <c r="C25" s="356">
        <f>+C26+C27</f>
        <v>0</v>
      </c>
      <c r="D25" s="356">
        <f>+D26+D27</f>
        <v>0</v>
      </c>
    </row>
    <row r="26" spans="1:4" s="201" customFormat="1" ht="12.95" customHeight="1">
      <c r="A26" s="197" t="s">
        <v>233</v>
      </c>
      <c r="B26" s="531" t="s">
        <v>428</v>
      </c>
      <c r="C26" s="532"/>
      <c r="D26" s="532"/>
    </row>
    <row r="27" spans="1:4" s="201" customFormat="1" ht="12.95" customHeight="1">
      <c r="A27" s="197" t="s">
        <v>236</v>
      </c>
      <c r="B27" s="533" t="s">
        <v>431</v>
      </c>
      <c r="C27" s="534"/>
      <c r="D27" s="534"/>
    </row>
    <row r="28" spans="1:4" s="201" customFormat="1" ht="12.95" customHeight="1" thickBot="1">
      <c r="A28" s="196" t="s">
        <v>237</v>
      </c>
      <c r="B28" s="535" t="s">
        <v>432</v>
      </c>
      <c r="C28" s="536"/>
      <c r="D28" s="536"/>
    </row>
    <row r="29" spans="1:4" s="201" customFormat="1" ht="12.95" customHeight="1" thickBot="1">
      <c r="A29" s="97" t="s">
        <v>14</v>
      </c>
      <c r="B29" s="344" t="s">
        <v>433</v>
      </c>
      <c r="C29" s="356">
        <f>+C30+C31+C32</f>
        <v>0</v>
      </c>
      <c r="D29" s="356">
        <f>+D30+D31+D32</f>
        <v>0</v>
      </c>
    </row>
    <row r="30" spans="1:4" s="201" customFormat="1" ht="12.95" customHeight="1">
      <c r="A30" s="197" t="s">
        <v>69</v>
      </c>
      <c r="B30" s="531" t="s">
        <v>262</v>
      </c>
      <c r="C30" s="532"/>
      <c r="D30" s="532"/>
    </row>
    <row r="31" spans="1:4" s="201" customFormat="1" ht="12.95" customHeight="1">
      <c r="A31" s="197" t="s">
        <v>70</v>
      </c>
      <c r="B31" s="533" t="s">
        <v>263</v>
      </c>
      <c r="C31" s="534"/>
      <c r="D31" s="534"/>
    </row>
    <row r="32" spans="1:4" s="201" customFormat="1" ht="12.95" customHeight="1" thickBot="1">
      <c r="A32" s="196" t="s">
        <v>71</v>
      </c>
      <c r="B32" s="537" t="s">
        <v>264</v>
      </c>
      <c r="C32" s="536"/>
      <c r="D32" s="536"/>
    </row>
    <row r="33" spans="1:4" s="152" customFormat="1" ht="12.95" customHeight="1" thickBot="1">
      <c r="A33" s="97" t="s">
        <v>15</v>
      </c>
      <c r="B33" s="344" t="s">
        <v>374</v>
      </c>
      <c r="C33" s="361"/>
      <c r="D33" s="361"/>
    </row>
    <row r="34" spans="1:4" s="152" customFormat="1" ht="12.95" customHeight="1" thickBot="1">
      <c r="A34" s="97" t="s">
        <v>16</v>
      </c>
      <c r="B34" s="344" t="s">
        <v>434</v>
      </c>
      <c r="C34" s="365"/>
      <c r="D34" s="365"/>
    </row>
    <row r="35" spans="1:4" s="152" customFormat="1" ht="12.95" customHeight="1" thickBot="1">
      <c r="A35" s="92" t="s">
        <v>17</v>
      </c>
      <c r="B35" s="344" t="s">
        <v>435</v>
      </c>
      <c r="C35" s="148">
        <f>+C8+C19+C24+C25+C29+C33+C34</f>
        <v>5932</v>
      </c>
      <c r="D35" s="148">
        <f>+D8+D19+D24+D25+D29+D33+D34</f>
        <v>4143</v>
      </c>
    </row>
    <row r="36" spans="1:4" s="152" customFormat="1" ht="12.95" customHeight="1" thickBot="1">
      <c r="A36" s="107" t="s">
        <v>18</v>
      </c>
      <c r="B36" s="344" t="s">
        <v>436</v>
      </c>
      <c r="C36" s="148">
        <f>+C37+C38+C39</f>
        <v>76856</v>
      </c>
      <c r="D36" s="148">
        <f>+D37+D38+D39</f>
        <v>79347</v>
      </c>
    </row>
    <row r="37" spans="1:4" s="152" customFormat="1" ht="12.95" customHeight="1">
      <c r="A37" s="197" t="s">
        <v>437</v>
      </c>
      <c r="B37" s="531" t="s">
        <v>194</v>
      </c>
      <c r="C37" s="532"/>
      <c r="D37" s="362">
        <v>2491</v>
      </c>
    </row>
    <row r="38" spans="1:4" s="152" customFormat="1" ht="12.95" customHeight="1">
      <c r="A38" s="197" t="s">
        <v>438</v>
      </c>
      <c r="B38" s="533" t="s">
        <v>3</v>
      </c>
      <c r="C38" s="534"/>
      <c r="D38" s="363"/>
    </row>
    <row r="39" spans="1:4" s="201" customFormat="1" ht="12.95" customHeight="1" thickBot="1">
      <c r="A39" s="196" t="s">
        <v>439</v>
      </c>
      <c r="B39" s="537" t="s">
        <v>440</v>
      </c>
      <c r="C39" s="536">
        <v>76856</v>
      </c>
      <c r="D39" s="364">
        <v>76856</v>
      </c>
    </row>
    <row r="40" spans="1:4" s="201" customFormat="1" ht="15" customHeight="1" thickBot="1">
      <c r="A40" s="107" t="s">
        <v>19</v>
      </c>
      <c r="B40" s="373" t="s">
        <v>441</v>
      </c>
      <c r="C40" s="297">
        <f>+C35+C36</f>
        <v>82788</v>
      </c>
      <c r="D40" s="297">
        <f>+D35+D36</f>
        <v>83490</v>
      </c>
    </row>
    <row r="41" spans="1:4" s="201" customFormat="1" ht="15" customHeight="1">
      <c r="A41" s="108"/>
      <c r="B41" s="339"/>
      <c r="C41" s="295"/>
      <c r="D41" s="295"/>
    </row>
    <row r="42" spans="1:4" ht="13.5" thickBot="1">
      <c r="A42" s="110"/>
      <c r="B42" s="340"/>
      <c r="C42" s="296"/>
      <c r="D42" s="296"/>
    </row>
    <row r="43" spans="1:4" s="200" customFormat="1" ht="16.5" customHeight="1" thickBot="1">
      <c r="A43" s="111"/>
      <c r="B43" s="341" t="s">
        <v>50</v>
      </c>
      <c r="C43" s="297"/>
      <c r="D43" s="297"/>
    </row>
    <row r="44" spans="1:4" s="202" customFormat="1" ht="12.95" customHeight="1" thickBot="1">
      <c r="A44" s="97" t="s">
        <v>10</v>
      </c>
      <c r="B44" s="344" t="s">
        <v>442</v>
      </c>
      <c r="C44" s="356">
        <f>SUM(C45:C49)</f>
        <v>82788</v>
      </c>
      <c r="D44" s="356">
        <f>SUM(D45:D49)</f>
        <v>83415</v>
      </c>
    </row>
    <row r="45" spans="1:4" ht="12.95" customHeight="1">
      <c r="A45" s="196" t="s">
        <v>76</v>
      </c>
      <c r="B45" s="345" t="s">
        <v>40</v>
      </c>
      <c r="C45" s="532">
        <v>42322</v>
      </c>
      <c r="D45" s="362">
        <v>43731</v>
      </c>
    </row>
    <row r="46" spans="1:4" ht="12.95" customHeight="1">
      <c r="A46" s="196" t="s">
        <v>77</v>
      </c>
      <c r="B46" s="343" t="s">
        <v>137</v>
      </c>
      <c r="C46" s="538">
        <v>11427</v>
      </c>
      <c r="D46" s="366">
        <v>11700</v>
      </c>
    </row>
    <row r="47" spans="1:4" ht="12.95" customHeight="1">
      <c r="A47" s="196" t="s">
        <v>78</v>
      </c>
      <c r="B47" s="343" t="s">
        <v>104</v>
      </c>
      <c r="C47" s="538">
        <v>29039</v>
      </c>
      <c r="D47" s="366">
        <v>27984</v>
      </c>
    </row>
    <row r="48" spans="1:4" ht="12.95" customHeight="1">
      <c r="A48" s="196" t="s">
        <v>79</v>
      </c>
      <c r="B48" s="343" t="s">
        <v>138</v>
      </c>
      <c r="C48" s="538"/>
      <c r="D48" s="538"/>
    </row>
    <row r="49" spans="1:4" ht="12.95" customHeight="1" thickBot="1">
      <c r="A49" s="196" t="s">
        <v>112</v>
      </c>
      <c r="B49" s="343" t="s">
        <v>139</v>
      </c>
      <c r="C49" s="538"/>
      <c r="D49" s="538"/>
    </row>
    <row r="50" spans="1:4" ht="12.95" customHeight="1" thickBot="1">
      <c r="A50" s="97" t="s">
        <v>11</v>
      </c>
      <c r="B50" s="344" t="s">
        <v>443</v>
      </c>
      <c r="C50" s="356">
        <f>SUM(C51:C53)</f>
        <v>0</v>
      </c>
      <c r="D50" s="356">
        <f>SUM(D51:D53)</f>
        <v>75</v>
      </c>
    </row>
    <row r="51" spans="1:4" s="202" customFormat="1" ht="12.95" customHeight="1">
      <c r="A51" s="196" t="s">
        <v>82</v>
      </c>
      <c r="B51" s="345" t="s">
        <v>185</v>
      </c>
      <c r="C51" s="532"/>
      <c r="D51" s="362">
        <v>75</v>
      </c>
    </row>
    <row r="52" spans="1:4" ht="12.95" customHeight="1">
      <c r="A52" s="196" t="s">
        <v>83</v>
      </c>
      <c r="B52" s="343" t="s">
        <v>141</v>
      </c>
      <c r="C52" s="538"/>
      <c r="D52" s="538"/>
    </row>
    <row r="53" spans="1:4" ht="12.95" customHeight="1">
      <c r="A53" s="196" t="s">
        <v>84</v>
      </c>
      <c r="B53" s="343" t="s">
        <v>51</v>
      </c>
      <c r="C53" s="538"/>
      <c r="D53" s="538"/>
    </row>
    <row r="54" spans="1:4" ht="12.95" customHeight="1" thickBot="1">
      <c r="A54" s="196" t="s">
        <v>85</v>
      </c>
      <c r="B54" s="343" t="s">
        <v>4</v>
      </c>
      <c r="C54" s="538"/>
      <c r="D54" s="538"/>
    </row>
    <row r="55" spans="1:4" ht="15" customHeight="1" thickBot="1">
      <c r="A55" s="97" t="s">
        <v>12</v>
      </c>
      <c r="B55" s="374" t="s">
        <v>444</v>
      </c>
      <c r="C55" s="367">
        <f>+C44+C50</f>
        <v>82788</v>
      </c>
      <c r="D55" s="367">
        <f>+D44+D50</f>
        <v>83490</v>
      </c>
    </row>
    <row r="56" spans="1:4" ht="13.5" thickBot="1">
      <c r="C56" s="484"/>
      <c r="D56" s="484"/>
    </row>
    <row r="57" spans="1:4" ht="15" customHeight="1" thickBot="1">
      <c r="A57" s="115" t="s">
        <v>161</v>
      </c>
      <c r="B57" s="116"/>
      <c r="C57" s="43">
        <v>21</v>
      </c>
      <c r="D57" s="43">
        <v>21</v>
      </c>
    </row>
    <row r="58" spans="1:4" ht="14.25" customHeight="1" thickBot="1">
      <c r="A58" s="115" t="s">
        <v>162</v>
      </c>
      <c r="B58" s="116"/>
      <c r="C58" s="43">
        <v>0</v>
      </c>
      <c r="D58" s="43">
        <v>0</v>
      </c>
    </row>
  </sheetData>
  <sheetProtection formatCells="0"/>
  <phoneticPr fontId="29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>
  <sheetPr>
    <tabColor rgb="FF92D050"/>
  </sheetPr>
  <dimension ref="A1:D58"/>
  <sheetViews>
    <sheetView view="pageBreakPreview" zoomScale="60" zoomScaleNormal="100" workbookViewId="0">
      <selection activeCell="D1" sqref="D1"/>
    </sheetView>
  </sheetViews>
  <sheetFormatPr defaultRowHeight="12.75"/>
  <cols>
    <col min="1" max="1" width="13.83203125" style="113" customWidth="1"/>
    <col min="2" max="2" width="79.1640625" style="483" customWidth="1"/>
    <col min="3" max="4" width="16.33203125" style="483" customWidth="1"/>
    <col min="5" max="16384" width="9.33203125" style="114"/>
  </cols>
  <sheetData>
    <row r="1" spans="1:4" s="100" customFormat="1" ht="21" customHeight="1" thickBot="1">
      <c r="A1" s="99"/>
      <c r="B1" s="336"/>
      <c r="C1" s="352"/>
      <c r="D1" s="352" t="s">
        <v>498</v>
      </c>
    </row>
    <row r="2" spans="1:4" s="198" customFormat="1" ht="36">
      <c r="A2" s="165" t="s">
        <v>159</v>
      </c>
      <c r="B2" s="347" t="s">
        <v>455</v>
      </c>
      <c r="C2" s="353"/>
      <c r="D2" s="353" t="s">
        <v>55</v>
      </c>
    </row>
    <row r="3" spans="1:4" s="198" customFormat="1" ht="24.75" thickBot="1">
      <c r="A3" s="194" t="s">
        <v>158</v>
      </c>
      <c r="B3" s="351" t="s">
        <v>488</v>
      </c>
      <c r="C3" s="354"/>
      <c r="D3" s="354" t="s">
        <v>55</v>
      </c>
    </row>
    <row r="4" spans="1:4" s="199" customFormat="1" ht="15.95" customHeight="1" thickBot="1">
      <c r="A4" s="102"/>
      <c r="B4" s="349"/>
      <c r="C4" s="103"/>
      <c r="D4" s="103" t="s">
        <v>45</v>
      </c>
    </row>
    <row r="5" spans="1:4" ht="15" thickBot="1">
      <c r="A5" s="166" t="s">
        <v>160</v>
      </c>
      <c r="B5" s="350" t="s">
        <v>46</v>
      </c>
      <c r="C5" s="334" t="s">
        <v>47</v>
      </c>
      <c r="D5" s="334" t="s">
        <v>471</v>
      </c>
    </row>
    <row r="6" spans="1:4" s="200" customFormat="1" ht="12.95" customHeight="1" thickBot="1">
      <c r="A6" s="92">
        <v>1</v>
      </c>
      <c r="B6" s="337">
        <v>2</v>
      </c>
      <c r="C6" s="335">
        <v>3</v>
      </c>
      <c r="D6" s="335">
        <v>4</v>
      </c>
    </row>
    <row r="7" spans="1:4" s="200" customFormat="1" ht="15.95" customHeight="1" thickBot="1">
      <c r="A7" s="105"/>
      <c r="B7" s="338" t="s">
        <v>48</v>
      </c>
      <c r="C7" s="355"/>
      <c r="D7" s="355"/>
    </row>
    <row r="8" spans="1:4" s="152" customFormat="1" ht="12" customHeight="1" thickBot="1">
      <c r="A8" s="92" t="s">
        <v>10</v>
      </c>
      <c r="B8" s="368" t="s">
        <v>424</v>
      </c>
      <c r="C8" s="356">
        <f>SUM(C9:C18)</f>
        <v>9088</v>
      </c>
      <c r="D8" s="356">
        <f>SUM(D9:D18)</f>
        <v>12600</v>
      </c>
    </row>
    <row r="9" spans="1:4" s="152" customFormat="1" ht="12" customHeight="1">
      <c r="A9" s="195" t="s">
        <v>76</v>
      </c>
      <c r="B9" s="342" t="s">
        <v>248</v>
      </c>
      <c r="C9" s="357"/>
      <c r="D9" s="357"/>
    </row>
    <row r="10" spans="1:4" s="152" customFormat="1" ht="12" customHeight="1">
      <c r="A10" s="196" t="s">
        <v>77</v>
      </c>
      <c r="B10" s="343" t="s">
        <v>249</v>
      </c>
      <c r="C10" s="358"/>
      <c r="D10" s="358"/>
    </row>
    <row r="11" spans="1:4" s="152" customFormat="1" ht="12" customHeight="1">
      <c r="A11" s="196" t="s">
        <v>78</v>
      </c>
      <c r="B11" s="343" t="s">
        <v>250</v>
      </c>
      <c r="C11" s="358"/>
      <c r="D11" s="358"/>
    </row>
    <row r="12" spans="1:4" s="152" customFormat="1" ht="12" customHeight="1">
      <c r="A12" s="196" t="s">
        <v>79</v>
      </c>
      <c r="B12" s="343" t="s">
        <v>251</v>
      </c>
      <c r="C12" s="358"/>
      <c r="D12" s="358"/>
    </row>
    <row r="13" spans="1:4" s="152" customFormat="1" ht="12" customHeight="1">
      <c r="A13" s="196" t="s">
        <v>112</v>
      </c>
      <c r="B13" s="343" t="s">
        <v>252</v>
      </c>
      <c r="C13" s="358">
        <v>7156</v>
      </c>
      <c r="D13" s="358">
        <v>9920</v>
      </c>
    </row>
    <row r="14" spans="1:4" s="152" customFormat="1" ht="12" customHeight="1">
      <c r="A14" s="196" t="s">
        <v>80</v>
      </c>
      <c r="B14" s="343" t="s">
        <v>425</v>
      </c>
      <c r="C14" s="358">
        <v>1932</v>
      </c>
      <c r="D14" s="358">
        <v>2680</v>
      </c>
    </row>
    <row r="15" spans="1:4" s="152" customFormat="1" ht="12" customHeight="1">
      <c r="A15" s="196" t="s">
        <v>81</v>
      </c>
      <c r="B15" s="346" t="s">
        <v>426</v>
      </c>
      <c r="C15" s="358"/>
      <c r="D15" s="358"/>
    </row>
    <row r="16" spans="1:4" s="152" customFormat="1" ht="12" customHeight="1">
      <c r="A16" s="196" t="s">
        <v>88</v>
      </c>
      <c r="B16" s="343" t="s">
        <v>255</v>
      </c>
      <c r="C16" s="359"/>
      <c r="D16" s="359"/>
    </row>
    <row r="17" spans="1:4" s="201" customFormat="1" ht="12" customHeight="1">
      <c r="A17" s="196" t="s">
        <v>89</v>
      </c>
      <c r="B17" s="343" t="s">
        <v>256</v>
      </c>
      <c r="C17" s="358"/>
      <c r="D17" s="358"/>
    </row>
    <row r="18" spans="1:4" s="201" customFormat="1" ht="12" customHeight="1" thickBot="1">
      <c r="A18" s="196" t="s">
        <v>90</v>
      </c>
      <c r="B18" s="346" t="s">
        <v>257</v>
      </c>
      <c r="C18" s="360"/>
      <c r="D18" s="360"/>
    </row>
    <row r="19" spans="1:4" s="152" customFormat="1" ht="12" customHeight="1" thickBot="1">
      <c r="A19" s="92" t="s">
        <v>11</v>
      </c>
      <c r="B19" s="368" t="s">
        <v>427</v>
      </c>
      <c r="C19" s="356">
        <f>SUM(C20:C22)</f>
        <v>0</v>
      </c>
      <c r="D19" s="356">
        <f>SUM(D20:D22)</f>
        <v>0</v>
      </c>
    </row>
    <row r="20" spans="1:4" s="201" customFormat="1" ht="12" customHeight="1">
      <c r="A20" s="196" t="s">
        <v>82</v>
      </c>
      <c r="B20" s="345" t="s">
        <v>223</v>
      </c>
      <c r="C20" s="358"/>
      <c r="D20" s="358"/>
    </row>
    <row r="21" spans="1:4" s="201" customFormat="1" ht="12" customHeight="1">
      <c r="A21" s="196" t="s">
        <v>83</v>
      </c>
      <c r="B21" s="343" t="s">
        <v>428</v>
      </c>
      <c r="C21" s="358"/>
      <c r="D21" s="358"/>
    </row>
    <row r="22" spans="1:4" s="201" customFormat="1" ht="12" customHeight="1">
      <c r="A22" s="196" t="s">
        <v>84</v>
      </c>
      <c r="B22" s="343" t="s">
        <v>429</v>
      </c>
      <c r="C22" s="358"/>
      <c r="D22" s="358"/>
    </row>
    <row r="23" spans="1:4" s="201" customFormat="1" ht="12" customHeight="1" thickBot="1">
      <c r="A23" s="196" t="s">
        <v>85</v>
      </c>
      <c r="B23" s="343" t="s">
        <v>2</v>
      </c>
      <c r="C23" s="358"/>
      <c r="D23" s="358"/>
    </row>
    <row r="24" spans="1:4" s="201" customFormat="1" ht="12" customHeight="1" thickBot="1">
      <c r="A24" s="97" t="s">
        <v>12</v>
      </c>
      <c r="B24" s="344" t="s">
        <v>128</v>
      </c>
      <c r="C24" s="361"/>
      <c r="D24" s="361"/>
    </row>
    <row r="25" spans="1:4" s="201" customFormat="1" ht="12" customHeight="1" thickBot="1">
      <c r="A25" s="97" t="s">
        <v>13</v>
      </c>
      <c r="B25" s="344" t="s">
        <v>430</v>
      </c>
      <c r="C25" s="356">
        <f>+C26+C27</f>
        <v>0</v>
      </c>
      <c r="D25" s="356">
        <f>+D26+D27</f>
        <v>0</v>
      </c>
    </row>
    <row r="26" spans="1:4" s="201" customFormat="1" ht="12" customHeight="1">
      <c r="A26" s="197" t="s">
        <v>233</v>
      </c>
      <c r="B26" s="531" t="s">
        <v>428</v>
      </c>
      <c r="C26" s="532"/>
      <c r="D26" s="532"/>
    </row>
    <row r="27" spans="1:4" s="201" customFormat="1" ht="12" customHeight="1">
      <c r="A27" s="197" t="s">
        <v>236</v>
      </c>
      <c r="B27" s="533" t="s">
        <v>431</v>
      </c>
      <c r="C27" s="534"/>
      <c r="D27" s="534"/>
    </row>
    <row r="28" spans="1:4" s="201" customFormat="1" ht="12" customHeight="1" thickBot="1">
      <c r="A28" s="196" t="s">
        <v>237</v>
      </c>
      <c r="B28" s="535" t="s">
        <v>432</v>
      </c>
      <c r="C28" s="536"/>
      <c r="D28" s="536"/>
    </row>
    <row r="29" spans="1:4" s="201" customFormat="1" ht="12" customHeight="1" thickBot="1">
      <c r="A29" s="97" t="s">
        <v>14</v>
      </c>
      <c r="B29" s="344" t="s">
        <v>433</v>
      </c>
      <c r="C29" s="356">
        <f>+C30+C31+C32</f>
        <v>0</v>
      </c>
      <c r="D29" s="356">
        <f>+D30+D31+D32</f>
        <v>0</v>
      </c>
    </row>
    <row r="30" spans="1:4" s="201" customFormat="1" ht="12" customHeight="1">
      <c r="A30" s="197" t="s">
        <v>69</v>
      </c>
      <c r="B30" s="531" t="s">
        <v>262</v>
      </c>
      <c r="C30" s="532"/>
      <c r="D30" s="532"/>
    </row>
    <row r="31" spans="1:4" s="201" customFormat="1" ht="12" customHeight="1">
      <c r="A31" s="197" t="s">
        <v>70</v>
      </c>
      <c r="B31" s="533" t="s">
        <v>263</v>
      </c>
      <c r="C31" s="534"/>
      <c r="D31" s="534"/>
    </row>
    <row r="32" spans="1:4" s="201" customFormat="1" ht="12" customHeight="1" thickBot="1">
      <c r="A32" s="196" t="s">
        <v>71</v>
      </c>
      <c r="B32" s="537" t="s">
        <v>264</v>
      </c>
      <c r="C32" s="536"/>
      <c r="D32" s="536"/>
    </row>
    <row r="33" spans="1:4" s="152" customFormat="1" ht="12" customHeight="1" thickBot="1">
      <c r="A33" s="97" t="s">
        <v>15</v>
      </c>
      <c r="B33" s="344" t="s">
        <v>374</v>
      </c>
      <c r="C33" s="361"/>
      <c r="D33" s="361"/>
    </row>
    <row r="34" spans="1:4" s="152" customFormat="1" ht="12" customHeight="1" thickBot="1">
      <c r="A34" s="97" t="s">
        <v>16</v>
      </c>
      <c r="B34" s="344" t="s">
        <v>434</v>
      </c>
      <c r="C34" s="365"/>
      <c r="D34" s="365"/>
    </row>
    <row r="35" spans="1:4" s="152" customFormat="1" ht="12" customHeight="1" thickBot="1">
      <c r="A35" s="92" t="s">
        <v>17</v>
      </c>
      <c r="B35" s="344" t="s">
        <v>435</v>
      </c>
      <c r="C35" s="148">
        <f>+C8+C19+C24+C25+C29+C33+C34</f>
        <v>9088</v>
      </c>
      <c r="D35" s="148">
        <f>+D8+D19+D24+D25+D29+D33+D34</f>
        <v>12600</v>
      </c>
    </row>
    <row r="36" spans="1:4" s="152" customFormat="1" ht="12" customHeight="1" thickBot="1">
      <c r="A36" s="107" t="s">
        <v>18</v>
      </c>
      <c r="B36" s="344" t="s">
        <v>436</v>
      </c>
      <c r="C36" s="148">
        <f>+C37+C38+C39</f>
        <v>0</v>
      </c>
      <c r="D36" s="148">
        <f>+D37+D38+D39</f>
        <v>0</v>
      </c>
    </row>
    <row r="37" spans="1:4" s="152" customFormat="1" ht="12" customHeight="1">
      <c r="A37" s="197" t="s">
        <v>437</v>
      </c>
      <c r="B37" s="531" t="s">
        <v>194</v>
      </c>
      <c r="C37" s="532"/>
      <c r="D37" s="532"/>
    </row>
    <row r="38" spans="1:4" s="152" customFormat="1" ht="12" customHeight="1">
      <c r="A38" s="197" t="s">
        <v>438</v>
      </c>
      <c r="B38" s="533" t="s">
        <v>3</v>
      </c>
      <c r="C38" s="534"/>
      <c r="D38" s="534"/>
    </row>
    <row r="39" spans="1:4" s="201" customFormat="1" ht="12" customHeight="1" thickBot="1">
      <c r="A39" s="196" t="s">
        <v>439</v>
      </c>
      <c r="B39" s="537" t="s">
        <v>440</v>
      </c>
      <c r="C39" s="536"/>
      <c r="D39" s="536"/>
    </row>
    <row r="40" spans="1:4" s="201" customFormat="1" ht="15" customHeight="1" thickBot="1">
      <c r="A40" s="107" t="s">
        <v>19</v>
      </c>
      <c r="B40" s="373" t="s">
        <v>441</v>
      </c>
      <c r="C40" s="297">
        <f>+C35+C36</f>
        <v>9088</v>
      </c>
      <c r="D40" s="297">
        <f>+D35+D36</f>
        <v>12600</v>
      </c>
    </row>
    <row r="41" spans="1:4" s="201" customFormat="1" ht="15" customHeight="1">
      <c r="A41" s="108"/>
      <c r="B41" s="339"/>
      <c r="C41" s="295"/>
      <c r="D41" s="295"/>
    </row>
    <row r="42" spans="1:4" ht="13.5" thickBot="1">
      <c r="A42" s="110"/>
      <c r="B42" s="340"/>
      <c r="C42" s="296"/>
      <c r="D42" s="296"/>
    </row>
    <row r="43" spans="1:4" s="200" customFormat="1" ht="16.5" customHeight="1" thickBot="1">
      <c r="A43" s="111"/>
      <c r="B43" s="341" t="s">
        <v>50</v>
      </c>
      <c r="C43" s="297"/>
      <c r="D43" s="297"/>
    </row>
    <row r="44" spans="1:4" s="202" customFormat="1" ht="12" customHeight="1" thickBot="1">
      <c r="A44" s="97" t="s">
        <v>10</v>
      </c>
      <c r="B44" s="344" t="s">
        <v>442</v>
      </c>
      <c r="C44" s="356">
        <f>SUM(C45:C49)</f>
        <v>9088</v>
      </c>
      <c r="D44" s="356">
        <f>SUM(D45:D49)</f>
        <v>12600</v>
      </c>
    </row>
    <row r="45" spans="1:4" ht="12" customHeight="1">
      <c r="A45" s="196" t="s">
        <v>76</v>
      </c>
      <c r="B45" s="345" t="s">
        <v>40</v>
      </c>
      <c r="C45" s="532"/>
      <c r="D45" s="532"/>
    </row>
    <row r="46" spans="1:4" ht="12" customHeight="1">
      <c r="A46" s="196" t="s">
        <v>77</v>
      </c>
      <c r="B46" s="343" t="s">
        <v>137</v>
      </c>
      <c r="C46" s="538"/>
      <c r="D46" s="538"/>
    </row>
    <row r="47" spans="1:4" ht="12" customHeight="1">
      <c r="A47" s="196" t="s">
        <v>78</v>
      </c>
      <c r="B47" s="343" t="s">
        <v>104</v>
      </c>
      <c r="C47" s="538">
        <v>9088</v>
      </c>
      <c r="D47" s="538">
        <v>12600</v>
      </c>
    </row>
    <row r="48" spans="1:4" ht="12" customHeight="1">
      <c r="A48" s="196" t="s">
        <v>79</v>
      </c>
      <c r="B48" s="343" t="s">
        <v>138</v>
      </c>
      <c r="C48" s="538"/>
      <c r="D48" s="538"/>
    </row>
    <row r="49" spans="1:4" ht="12" customHeight="1" thickBot="1">
      <c r="A49" s="196" t="s">
        <v>112</v>
      </c>
      <c r="B49" s="343" t="s">
        <v>139</v>
      </c>
      <c r="C49" s="538"/>
      <c r="D49" s="538"/>
    </row>
    <row r="50" spans="1:4" ht="12" customHeight="1" thickBot="1">
      <c r="A50" s="97" t="s">
        <v>11</v>
      </c>
      <c r="B50" s="344" t="s">
        <v>443</v>
      </c>
      <c r="C50" s="356">
        <f>SUM(C51:C53)</f>
        <v>0</v>
      </c>
      <c r="D50" s="356">
        <f>SUM(D51:D53)</f>
        <v>0</v>
      </c>
    </row>
    <row r="51" spans="1:4" s="202" customFormat="1" ht="12" customHeight="1">
      <c r="A51" s="196" t="s">
        <v>82</v>
      </c>
      <c r="B51" s="345" t="s">
        <v>185</v>
      </c>
      <c r="C51" s="532"/>
      <c r="D51" s="532"/>
    </row>
    <row r="52" spans="1:4" ht="12" customHeight="1">
      <c r="A52" s="196" t="s">
        <v>83</v>
      </c>
      <c r="B52" s="343" t="s">
        <v>141</v>
      </c>
      <c r="C52" s="538"/>
      <c r="D52" s="538"/>
    </row>
    <row r="53" spans="1:4" ht="12" customHeight="1">
      <c r="A53" s="196" t="s">
        <v>84</v>
      </c>
      <c r="B53" s="343" t="s">
        <v>51</v>
      </c>
      <c r="C53" s="538"/>
      <c r="D53" s="538"/>
    </row>
    <row r="54" spans="1:4" ht="12" customHeight="1" thickBot="1">
      <c r="A54" s="196" t="s">
        <v>85</v>
      </c>
      <c r="B54" s="343" t="s">
        <v>4</v>
      </c>
      <c r="C54" s="538"/>
      <c r="D54" s="538"/>
    </row>
    <row r="55" spans="1:4" ht="15" customHeight="1" thickBot="1">
      <c r="A55" s="97" t="s">
        <v>12</v>
      </c>
      <c r="B55" s="374" t="s">
        <v>444</v>
      </c>
      <c r="C55" s="367">
        <f>+C44+C50</f>
        <v>9088</v>
      </c>
      <c r="D55" s="367">
        <f>+D44+D50</f>
        <v>12600</v>
      </c>
    </row>
    <row r="56" spans="1:4" ht="13.5" thickBot="1">
      <c r="C56" s="484"/>
      <c r="D56" s="484"/>
    </row>
    <row r="57" spans="1:4" ht="15" customHeight="1" thickBot="1">
      <c r="A57" s="115" t="s">
        <v>161</v>
      </c>
      <c r="B57" s="116"/>
      <c r="C57" s="43">
        <v>0</v>
      </c>
      <c r="D57" s="43">
        <v>0</v>
      </c>
    </row>
    <row r="58" spans="1:4" ht="14.25" customHeight="1" thickBot="1">
      <c r="A58" s="115" t="s">
        <v>162</v>
      </c>
      <c r="B58" s="116"/>
      <c r="C58" s="43">
        <v>0</v>
      </c>
      <c r="D58" s="43">
        <v>0</v>
      </c>
    </row>
  </sheetData>
  <sheetProtection formatCells="0"/>
  <phoneticPr fontId="29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>
  <sheetPr>
    <tabColor rgb="FF92D050"/>
  </sheetPr>
  <dimension ref="A1:D59"/>
  <sheetViews>
    <sheetView view="pageBreakPreview" zoomScale="60" zoomScaleNormal="100" workbookViewId="0">
      <selection activeCell="D1" sqref="D1"/>
    </sheetView>
  </sheetViews>
  <sheetFormatPr defaultRowHeight="12.75"/>
  <cols>
    <col min="1" max="1" width="13.83203125" style="113" customWidth="1"/>
    <col min="2" max="2" width="79.1640625" style="483" customWidth="1"/>
    <col min="3" max="4" width="16.33203125" style="114" customWidth="1"/>
    <col min="5" max="16384" width="9.33203125" style="114"/>
  </cols>
  <sheetData>
    <row r="1" spans="1:4" s="100" customFormat="1" ht="21" customHeight="1" thickBot="1">
      <c r="A1" s="99"/>
      <c r="B1" s="336"/>
      <c r="C1" s="539"/>
      <c r="D1" s="539" t="s">
        <v>497</v>
      </c>
    </row>
    <row r="2" spans="1:4" s="198" customFormat="1" ht="36">
      <c r="A2" s="165" t="s">
        <v>159</v>
      </c>
      <c r="B2" s="347" t="s">
        <v>455</v>
      </c>
      <c r="C2" s="540"/>
      <c r="D2" s="541" t="s">
        <v>55</v>
      </c>
    </row>
    <row r="3" spans="1:4" s="198" customFormat="1" ht="24.75" thickBot="1">
      <c r="A3" s="194" t="s">
        <v>158</v>
      </c>
      <c r="B3" s="351" t="s">
        <v>487</v>
      </c>
      <c r="C3" s="542"/>
      <c r="D3" s="543" t="s">
        <v>483</v>
      </c>
    </row>
    <row r="4" spans="1:4" s="199" customFormat="1" ht="15.95" customHeight="1" thickBot="1">
      <c r="A4" s="102"/>
      <c r="B4" s="349"/>
      <c r="C4" s="103"/>
      <c r="D4" s="576" t="s">
        <v>45</v>
      </c>
    </row>
    <row r="5" spans="1:4" ht="15" thickBot="1">
      <c r="A5" s="166" t="s">
        <v>160</v>
      </c>
      <c r="B5" s="350" t="s">
        <v>46</v>
      </c>
      <c r="C5" s="104" t="s">
        <v>47</v>
      </c>
      <c r="D5" s="104" t="s">
        <v>471</v>
      </c>
    </row>
    <row r="6" spans="1:4" s="200" customFormat="1" ht="12.95" customHeight="1" thickBot="1">
      <c r="A6" s="92">
        <v>1</v>
      </c>
      <c r="B6" s="337">
        <v>2</v>
      </c>
      <c r="C6" s="491">
        <v>3</v>
      </c>
      <c r="D6" s="94">
        <v>4</v>
      </c>
    </row>
    <row r="7" spans="1:4" s="200" customFormat="1" ht="15.95" customHeight="1" thickBot="1">
      <c r="A7" s="105"/>
      <c r="B7" s="338" t="s">
        <v>48</v>
      </c>
      <c r="C7" s="544"/>
      <c r="D7" s="545"/>
    </row>
    <row r="8" spans="1:4" s="152" customFormat="1" ht="12" customHeight="1" thickBot="1">
      <c r="A8" s="92" t="s">
        <v>10</v>
      </c>
      <c r="B8" s="368" t="s">
        <v>424</v>
      </c>
      <c r="C8" s="546"/>
      <c r="D8" s="547"/>
    </row>
    <row r="9" spans="1:4" s="152" customFormat="1" ht="12" customHeight="1">
      <c r="A9" s="195" t="s">
        <v>76</v>
      </c>
      <c r="B9" s="342" t="s">
        <v>248</v>
      </c>
      <c r="C9" s="548"/>
      <c r="D9" s="549"/>
    </row>
    <row r="10" spans="1:4" s="152" customFormat="1" ht="12" customHeight="1">
      <c r="A10" s="196" t="s">
        <v>77</v>
      </c>
      <c r="B10" s="343" t="s">
        <v>249</v>
      </c>
      <c r="C10" s="550"/>
      <c r="D10" s="551"/>
    </row>
    <row r="11" spans="1:4" s="152" customFormat="1" ht="12" customHeight="1">
      <c r="A11" s="196" t="s">
        <v>78</v>
      </c>
      <c r="B11" s="343" t="s">
        <v>250</v>
      </c>
      <c r="C11" s="550"/>
      <c r="D11" s="551"/>
    </row>
    <row r="12" spans="1:4" s="152" customFormat="1" ht="12" customHeight="1">
      <c r="A12" s="196" t="s">
        <v>79</v>
      </c>
      <c r="B12" s="343" t="s">
        <v>251</v>
      </c>
      <c r="C12" s="550"/>
      <c r="D12" s="551"/>
    </row>
    <row r="13" spans="1:4" s="152" customFormat="1" ht="12" customHeight="1">
      <c r="A13" s="196" t="s">
        <v>112</v>
      </c>
      <c r="B13" s="343" t="s">
        <v>252</v>
      </c>
      <c r="C13" s="550"/>
      <c r="D13" s="551"/>
    </row>
    <row r="14" spans="1:4" s="152" customFormat="1" ht="12" customHeight="1">
      <c r="A14" s="196" t="s">
        <v>80</v>
      </c>
      <c r="B14" s="343" t="s">
        <v>425</v>
      </c>
      <c r="C14" s="550"/>
      <c r="D14" s="551"/>
    </row>
    <row r="15" spans="1:4" s="152" customFormat="1" ht="12" customHeight="1">
      <c r="A15" s="196" t="s">
        <v>81</v>
      </c>
      <c r="B15" s="346" t="s">
        <v>426</v>
      </c>
      <c r="C15" s="552"/>
      <c r="D15" s="553"/>
    </row>
    <row r="16" spans="1:4" s="152" customFormat="1" ht="12" customHeight="1">
      <c r="A16" s="196" t="s">
        <v>88</v>
      </c>
      <c r="B16" s="343" t="s">
        <v>255</v>
      </c>
      <c r="C16" s="552"/>
      <c r="D16" s="553"/>
    </row>
    <row r="17" spans="1:4" s="201" customFormat="1" ht="12" customHeight="1">
      <c r="A17" s="196" t="s">
        <v>89</v>
      </c>
      <c r="B17" s="343" t="s">
        <v>256</v>
      </c>
      <c r="C17" s="550"/>
      <c r="D17" s="551"/>
    </row>
    <row r="18" spans="1:4" s="201" customFormat="1" ht="12" customHeight="1" thickBot="1">
      <c r="A18" s="196" t="s">
        <v>90</v>
      </c>
      <c r="B18" s="346" t="s">
        <v>257</v>
      </c>
      <c r="C18" s="552"/>
      <c r="D18" s="553"/>
    </row>
    <row r="19" spans="1:4" s="152" customFormat="1" ht="12" customHeight="1" thickBot="1">
      <c r="A19" s="92" t="s">
        <v>11</v>
      </c>
      <c r="B19" s="368" t="s">
        <v>427</v>
      </c>
      <c r="C19" s="546"/>
      <c r="D19" s="547"/>
    </row>
    <row r="20" spans="1:4" s="201" customFormat="1" ht="12" customHeight="1">
      <c r="A20" s="196" t="s">
        <v>82</v>
      </c>
      <c r="B20" s="345" t="s">
        <v>223</v>
      </c>
      <c r="C20" s="554"/>
      <c r="D20" s="571"/>
    </row>
    <row r="21" spans="1:4" s="201" customFormat="1" ht="12" customHeight="1">
      <c r="A21" s="196" t="s">
        <v>83</v>
      </c>
      <c r="B21" s="343" t="s">
        <v>428</v>
      </c>
      <c r="C21" s="550"/>
      <c r="D21" s="551"/>
    </row>
    <row r="22" spans="1:4" s="201" customFormat="1" ht="12" customHeight="1">
      <c r="A22" s="196" t="s">
        <v>84</v>
      </c>
      <c r="B22" s="343" t="s">
        <v>429</v>
      </c>
      <c r="C22" s="550"/>
      <c r="D22" s="551"/>
    </row>
    <row r="23" spans="1:4" s="201" customFormat="1" ht="12" customHeight="1" thickBot="1">
      <c r="A23" s="196" t="s">
        <v>85</v>
      </c>
      <c r="B23" s="343" t="s">
        <v>2</v>
      </c>
      <c r="C23" s="550"/>
      <c r="D23" s="551"/>
    </row>
    <row r="24" spans="1:4" s="201" customFormat="1" ht="12" customHeight="1" thickBot="1">
      <c r="A24" s="97" t="s">
        <v>12</v>
      </c>
      <c r="B24" s="344" t="s">
        <v>128</v>
      </c>
      <c r="C24" s="555"/>
      <c r="D24" s="556"/>
    </row>
    <row r="25" spans="1:4" s="201" customFormat="1" ht="12" customHeight="1" thickBot="1">
      <c r="A25" s="97" t="s">
        <v>13</v>
      </c>
      <c r="B25" s="344" t="s">
        <v>430</v>
      </c>
      <c r="C25" s="546"/>
      <c r="D25" s="547"/>
    </row>
    <row r="26" spans="1:4" s="201" customFormat="1" ht="12" customHeight="1">
      <c r="A26" s="197" t="s">
        <v>233</v>
      </c>
      <c r="B26" s="531" t="s">
        <v>428</v>
      </c>
      <c r="C26" s="557"/>
      <c r="D26" s="558"/>
    </row>
    <row r="27" spans="1:4" s="201" customFormat="1" ht="12" customHeight="1">
      <c r="A27" s="197" t="s">
        <v>236</v>
      </c>
      <c r="B27" s="533" t="s">
        <v>431</v>
      </c>
      <c r="C27" s="559"/>
      <c r="D27" s="560"/>
    </row>
    <row r="28" spans="1:4" s="201" customFormat="1" ht="12" customHeight="1" thickBot="1">
      <c r="A28" s="196" t="s">
        <v>237</v>
      </c>
      <c r="B28" s="535" t="s">
        <v>432</v>
      </c>
      <c r="C28" s="561"/>
      <c r="D28" s="572"/>
    </row>
    <row r="29" spans="1:4" s="201" customFormat="1" ht="12" customHeight="1" thickBot="1">
      <c r="A29" s="97" t="s">
        <v>14</v>
      </c>
      <c r="B29" s="344" t="s">
        <v>433</v>
      </c>
      <c r="C29" s="546"/>
      <c r="D29" s="547"/>
    </row>
    <row r="30" spans="1:4" s="201" customFormat="1" ht="12" customHeight="1">
      <c r="A30" s="197" t="s">
        <v>69</v>
      </c>
      <c r="B30" s="531" t="s">
        <v>262</v>
      </c>
      <c r="C30" s="557"/>
      <c r="D30" s="558"/>
    </row>
    <row r="31" spans="1:4" s="201" customFormat="1" ht="12" customHeight="1">
      <c r="A31" s="197" t="s">
        <v>70</v>
      </c>
      <c r="B31" s="533" t="s">
        <v>263</v>
      </c>
      <c r="C31" s="559"/>
      <c r="D31" s="560"/>
    </row>
    <row r="32" spans="1:4" s="201" customFormat="1" ht="12" customHeight="1" thickBot="1">
      <c r="A32" s="196" t="s">
        <v>71</v>
      </c>
      <c r="B32" s="537" t="s">
        <v>264</v>
      </c>
      <c r="C32" s="561"/>
      <c r="D32" s="572"/>
    </row>
    <row r="33" spans="1:4" s="152" customFormat="1" ht="12" customHeight="1" thickBot="1">
      <c r="A33" s="97" t="s">
        <v>15</v>
      </c>
      <c r="B33" s="344" t="s">
        <v>374</v>
      </c>
      <c r="C33" s="555"/>
      <c r="D33" s="556"/>
    </row>
    <row r="34" spans="1:4" s="152" customFormat="1" ht="12" customHeight="1" thickBot="1">
      <c r="A34" s="97" t="s">
        <v>16</v>
      </c>
      <c r="B34" s="344" t="s">
        <v>434</v>
      </c>
      <c r="C34" s="562"/>
      <c r="D34" s="563"/>
    </row>
    <row r="35" spans="1:4" s="152" customFormat="1" ht="12" customHeight="1" thickBot="1">
      <c r="A35" s="92" t="s">
        <v>17</v>
      </c>
      <c r="B35" s="344" t="s">
        <v>435</v>
      </c>
      <c r="C35" s="564"/>
      <c r="D35" s="565"/>
    </row>
    <row r="36" spans="1:4" s="152" customFormat="1" ht="12" customHeight="1" thickBot="1">
      <c r="A36" s="107" t="s">
        <v>18</v>
      </c>
      <c r="B36" s="344" t="s">
        <v>436</v>
      </c>
      <c r="C36" s="564"/>
      <c r="D36" s="565"/>
    </row>
    <row r="37" spans="1:4" s="152" customFormat="1" ht="12" customHeight="1">
      <c r="A37" s="197" t="s">
        <v>437</v>
      </c>
      <c r="B37" s="531" t="s">
        <v>194</v>
      </c>
      <c r="C37" s="557"/>
      <c r="D37" s="558"/>
    </row>
    <row r="38" spans="1:4" s="152" customFormat="1" ht="12" customHeight="1">
      <c r="A38" s="197" t="s">
        <v>438</v>
      </c>
      <c r="B38" s="533" t="s">
        <v>3</v>
      </c>
      <c r="C38" s="559"/>
      <c r="D38" s="560"/>
    </row>
    <row r="39" spans="1:4" s="201" customFormat="1" ht="12" customHeight="1" thickBot="1">
      <c r="A39" s="196" t="s">
        <v>439</v>
      </c>
      <c r="B39" s="537" t="s">
        <v>440</v>
      </c>
      <c r="C39" s="561"/>
      <c r="D39" s="572"/>
    </row>
    <row r="40" spans="1:4" s="201" customFormat="1" ht="15" customHeight="1" thickBot="1">
      <c r="A40" s="107" t="s">
        <v>19</v>
      </c>
      <c r="B40" s="373" t="s">
        <v>441</v>
      </c>
      <c r="C40" s="519"/>
      <c r="D40" s="520"/>
    </row>
    <row r="41" spans="1:4" s="201" customFormat="1" ht="15" customHeight="1">
      <c r="A41" s="108"/>
      <c r="B41" s="339"/>
      <c r="C41" s="517"/>
      <c r="D41" s="517"/>
    </row>
    <row r="42" spans="1:4" ht="13.5" thickBot="1">
      <c r="A42" s="110"/>
      <c r="B42" s="340"/>
      <c r="C42" s="518"/>
      <c r="D42" s="518"/>
    </row>
    <row r="43" spans="1:4" s="200" customFormat="1" ht="16.5" customHeight="1" thickBot="1">
      <c r="A43" s="111"/>
      <c r="B43" s="341" t="s">
        <v>50</v>
      </c>
      <c r="C43" s="519"/>
      <c r="D43" s="520"/>
    </row>
    <row r="44" spans="1:4" s="202" customFormat="1" ht="12" customHeight="1" thickBot="1">
      <c r="A44" s="97" t="s">
        <v>10</v>
      </c>
      <c r="B44" s="344" t="s">
        <v>442</v>
      </c>
      <c r="C44" s="546"/>
      <c r="D44" s="547"/>
    </row>
    <row r="45" spans="1:4" ht="12" customHeight="1">
      <c r="A45" s="196" t="s">
        <v>76</v>
      </c>
      <c r="B45" s="345" t="s">
        <v>40</v>
      </c>
      <c r="C45" s="557"/>
      <c r="D45" s="558"/>
    </row>
    <row r="46" spans="1:4" ht="12" customHeight="1">
      <c r="A46" s="196" t="s">
        <v>77</v>
      </c>
      <c r="B46" s="343" t="s">
        <v>137</v>
      </c>
      <c r="C46" s="566"/>
      <c r="D46" s="567"/>
    </row>
    <row r="47" spans="1:4" ht="12" customHeight="1">
      <c r="A47" s="196" t="s">
        <v>78</v>
      </c>
      <c r="B47" s="343" t="s">
        <v>104</v>
      </c>
      <c r="C47" s="566"/>
      <c r="D47" s="567"/>
    </row>
    <row r="48" spans="1:4" ht="12" customHeight="1">
      <c r="A48" s="196" t="s">
        <v>79</v>
      </c>
      <c r="B48" s="343" t="s">
        <v>138</v>
      </c>
      <c r="C48" s="566"/>
      <c r="D48" s="567"/>
    </row>
    <row r="49" spans="1:4" ht="12" customHeight="1" thickBot="1">
      <c r="A49" s="196" t="s">
        <v>112</v>
      </c>
      <c r="B49" s="343" t="s">
        <v>139</v>
      </c>
      <c r="C49" s="566"/>
      <c r="D49" s="567"/>
    </row>
    <row r="50" spans="1:4" ht="12" customHeight="1" thickBot="1">
      <c r="A50" s="97" t="s">
        <v>11</v>
      </c>
      <c r="B50" s="344" t="s">
        <v>443</v>
      </c>
      <c r="C50" s="546"/>
      <c r="D50" s="547"/>
    </row>
    <row r="51" spans="1:4" s="202" customFormat="1" ht="12" customHeight="1">
      <c r="A51" s="196" t="s">
        <v>82</v>
      </c>
      <c r="B51" s="345" t="s">
        <v>185</v>
      </c>
      <c r="C51" s="557"/>
      <c r="D51" s="558"/>
    </row>
    <row r="52" spans="1:4" ht="12" customHeight="1">
      <c r="A52" s="196" t="s">
        <v>83</v>
      </c>
      <c r="B52" s="343" t="s">
        <v>141</v>
      </c>
      <c r="C52" s="566"/>
      <c r="D52" s="567"/>
    </row>
    <row r="53" spans="1:4" ht="12" customHeight="1">
      <c r="A53" s="196" t="s">
        <v>84</v>
      </c>
      <c r="B53" s="343" t="s">
        <v>51</v>
      </c>
      <c r="C53" s="566"/>
      <c r="D53" s="567"/>
    </row>
    <row r="54" spans="1:4" ht="12" customHeight="1" thickBot="1">
      <c r="A54" s="196" t="s">
        <v>85</v>
      </c>
      <c r="B54" s="343" t="s">
        <v>4</v>
      </c>
      <c r="C54" s="566"/>
      <c r="D54" s="567"/>
    </row>
    <row r="55" spans="1:4" ht="15" customHeight="1" thickBot="1">
      <c r="A55" s="97" t="s">
        <v>12</v>
      </c>
      <c r="B55" s="374" t="s">
        <v>444</v>
      </c>
      <c r="C55" s="568"/>
      <c r="D55" s="569"/>
    </row>
    <row r="56" spans="1:4" ht="13.5" thickBot="1">
      <c r="C56" s="570"/>
      <c r="D56" s="573"/>
    </row>
    <row r="57" spans="1:4" ht="15" customHeight="1" thickBot="1">
      <c r="A57" s="115" t="s">
        <v>161</v>
      </c>
      <c r="B57" s="116"/>
      <c r="C57" s="530"/>
      <c r="D57" s="574"/>
    </row>
    <row r="58" spans="1:4" ht="14.25" customHeight="1" thickBot="1">
      <c r="A58" s="115" t="s">
        <v>162</v>
      </c>
      <c r="B58" s="116"/>
      <c r="C58" s="530"/>
      <c r="D58" s="574"/>
    </row>
    <row r="59" spans="1:4">
      <c r="D59" s="575"/>
    </row>
  </sheetData>
  <sheetProtection formatCells="0"/>
  <phoneticPr fontId="29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>
  <sheetPr>
    <tabColor rgb="FF92D050"/>
  </sheetPr>
  <dimension ref="A1:G26"/>
  <sheetViews>
    <sheetView view="pageLayout" topLeftCell="H1" zoomScaleNormal="100" workbookViewId="0">
      <selection activeCell="K5" sqref="K5"/>
    </sheetView>
  </sheetViews>
  <sheetFormatPr defaultRowHeight="12.75"/>
  <cols>
    <col min="1" max="1" width="5.5" style="19" customWidth="1"/>
    <col min="2" max="2" width="33.1640625" style="19" customWidth="1"/>
    <col min="3" max="3" width="12.33203125" style="19" customWidth="1"/>
    <col min="4" max="4" width="11.5" style="19" customWidth="1"/>
    <col min="5" max="5" width="11.33203125" style="19" customWidth="1"/>
    <col min="6" max="6" width="11" style="19" customWidth="1"/>
    <col min="7" max="7" width="14.33203125" style="19" customWidth="1"/>
    <col min="8" max="16384" width="9.33203125" style="19"/>
  </cols>
  <sheetData>
    <row r="1" spans="1:7" ht="43.5" customHeight="1">
      <c r="A1" s="650" t="s">
        <v>5</v>
      </c>
      <c r="B1" s="650"/>
      <c r="C1" s="650"/>
      <c r="D1" s="650"/>
      <c r="E1" s="650"/>
      <c r="F1" s="650"/>
      <c r="G1" s="650"/>
    </row>
    <row r="3" spans="1:7" s="63" customFormat="1" ht="27" customHeight="1">
      <c r="A3" s="61" t="s">
        <v>163</v>
      </c>
      <c r="B3" s="62"/>
      <c r="C3" s="649" t="s">
        <v>164</v>
      </c>
      <c r="D3" s="649"/>
      <c r="E3" s="649"/>
      <c r="F3" s="649"/>
      <c r="G3" s="649"/>
    </row>
    <row r="4" spans="1:7" s="63" customFormat="1" ht="15.75">
      <c r="A4" s="62"/>
      <c r="B4" s="62"/>
      <c r="C4" s="62"/>
      <c r="D4" s="62"/>
      <c r="E4" s="62"/>
      <c r="F4" s="62"/>
      <c r="G4" s="62"/>
    </row>
    <row r="5" spans="1:7" s="63" customFormat="1" ht="24.75" customHeight="1">
      <c r="A5" s="61" t="s">
        <v>165</v>
      </c>
      <c r="B5" s="62"/>
      <c r="C5" s="649" t="s">
        <v>164</v>
      </c>
      <c r="D5" s="649"/>
      <c r="E5" s="649"/>
      <c r="F5" s="649"/>
      <c r="G5" s="62"/>
    </row>
    <row r="6" spans="1:7" s="64" customFormat="1">
      <c r="A6" s="98"/>
      <c r="B6" s="98"/>
      <c r="C6" s="98"/>
      <c r="D6" s="98"/>
      <c r="E6" s="98"/>
      <c r="F6" s="98"/>
      <c r="G6" s="98"/>
    </row>
    <row r="7" spans="1:7" s="65" customFormat="1" ht="15" customHeight="1">
      <c r="A7" s="134" t="s">
        <v>166</v>
      </c>
      <c r="B7" s="133"/>
      <c r="C7" s="133"/>
      <c r="D7" s="119"/>
      <c r="E7" s="119"/>
      <c r="F7" s="119"/>
      <c r="G7" s="119"/>
    </row>
    <row r="8" spans="1:7" s="65" customFormat="1" ht="15" customHeight="1" thickBot="1">
      <c r="A8" s="134" t="s">
        <v>167</v>
      </c>
      <c r="B8" s="119"/>
      <c r="C8" s="119"/>
      <c r="D8" s="119"/>
      <c r="E8" s="119"/>
      <c r="F8" s="119"/>
      <c r="G8" s="119"/>
    </row>
    <row r="9" spans="1:7" s="36" customFormat="1" ht="42" customHeight="1" thickBot="1">
      <c r="A9" s="89" t="s">
        <v>8</v>
      </c>
      <c r="B9" s="90" t="s">
        <v>168</v>
      </c>
      <c r="C9" s="90" t="s">
        <v>169</v>
      </c>
      <c r="D9" s="90" t="s">
        <v>170</v>
      </c>
      <c r="E9" s="90" t="s">
        <v>171</v>
      </c>
      <c r="F9" s="90" t="s">
        <v>172</v>
      </c>
      <c r="G9" s="91" t="s">
        <v>43</v>
      </c>
    </row>
    <row r="10" spans="1:7" ht="24" customHeight="1">
      <c r="A10" s="120" t="s">
        <v>10</v>
      </c>
      <c r="B10" s="95" t="s">
        <v>173</v>
      </c>
      <c r="C10" s="66"/>
      <c r="D10" s="66"/>
      <c r="E10" s="66"/>
      <c r="F10" s="66"/>
      <c r="G10" s="121">
        <f>SUM(C10:F10)</f>
        <v>0</v>
      </c>
    </row>
    <row r="11" spans="1:7" ht="24" customHeight="1">
      <c r="A11" s="122" t="s">
        <v>11</v>
      </c>
      <c r="B11" s="96" t="s">
        <v>174</v>
      </c>
      <c r="C11" s="67"/>
      <c r="D11" s="67"/>
      <c r="E11" s="67"/>
      <c r="F11" s="67"/>
      <c r="G11" s="123">
        <f t="shared" ref="G11:G16" si="0">SUM(C11:F11)</f>
        <v>0</v>
      </c>
    </row>
    <row r="12" spans="1:7" ht="24" customHeight="1">
      <c r="A12" s="122" t="s">
        <v>12</v>
      </c>
      <c r="B12" s="96" t="s">
        <v>175</v>
      </c>
      <c r="C12" s="67"/>
      <c r="D12" s="67"/>
      <c r="E12" s="67"/>
      <c r="F12" s="67"/>
      <c r="G12" s="123">
        <f t="shared" si="0"/>
        <v>0</v>
      </c>
    </row>
    <row r="13" spans="1:7" ht="24" customHeight="1">
      <c r="A13" s="122" t="s">
        <v>13</v>
      </c>
      <c r="B13" s="96" t="s">
        <v>176</v>
      </c>
      <c r="C13" s="67"/>
      <c r="D13" s="67"/>
      <c r="E13" s="67"/>
      <c r="F13" s="67"/>
      <c r="G13" s="123">
        <f t="shared" si="0"/>
        <v>0</v>
      </c>
    </row>
    <row r="14" spans="1:7" ht="24" customHeight="1">
      <c r="A14" s="122" t="s">
        <v>14</v>
      </c>
      <c r="B14" s="96" t="s">
        <v>177</v>
      </c>
      <c r="C14" s="67"/>
      <c r="D14" s="67"/>
      <c r="E14" s="67"/>
      <c r="F14" s="67"/>
      <c r="G14" s="123">
        <f t="shared" si="0"/>
        <v>0</v>
      </c>
    </row>
    <row r="15" spans="1:7" ht="24" customHeight="1" thickBot="1">
      <c r="A15" s="124" t="s">
        <v>15</v>
      </c>
      <c r="B15" s="125" t="s">
        <v>178</v>
      </c>
      <c r="C15" s="68"/>
      <c r="D15" s="68"/>
      <c r="E15" s="68"/>
      <c r="F15" s="68"/>
      <c r="G15" s="126">
        <f t="shared" si="0"/>
        <v>0</v>
      </c>
    </row>
    <row r="16" spans="1:7" s="69" customFormat="1" ht="24" customHeight="1" thickBot="1">
      <c r="A16" s="127" t="s">
        <v>16</v>
      </c>
      <c r="B16" s="128" t="s">
        <v>43</v>
      </c>
      <c r="C16" s="129">
        <f>SUM(C10:C15)</f>
        <v>0</v>
      </c>
      <c r="D16" s="129">
        <f>SUM(D10:D15)</f>
        <v>0</v>
      </c>
      <c r="E16" s="129">
        <f>SUM(E10:E15)</f>
        <v>0</v>
      </c>
      <c r="F16" s="129">
        <f>SUM(F10:F15)</f>
        <v>0</v>
      </c>
      <c r="G16" s="130">
        <f t="shared" si="0"/>
        <v>0</v>
      </c>
    </row>
    <row r="17" spans="1:7" s="64" customFormat="1">
      <c r="A17" s="98"/>
      <c r="B17" s="98"/>
      <c r="C17" s="98"/>
      <c r="D17" s="98"/>
      <c r="E17" s="98"/>
      <c r="F17" s="98"/>
      <c r="G17" s="98"/>
    </row>
    <row r="18" spans="1:7" s="64" customFormat="1">
      <c r="A18" s="98"/>
      <c r="B18" s="98"/>
      <c r="C18" s="98"/>
      <c r="D18" s="98"/>
      <c r="E18" s="98"/>
      <c r="F18" s="98"/>
      <c r="G18" s="98"/>
    </row>
    <row r="19" spans="1:7" s="64" customFormat="1">
      <c r="A19" s="98"/>
      <c r="B19" s="98"/>
      <c r="C19" s="98"/>
      <c r="D19" s="98"/>
      <c r="E19" s="98"/>
      <c r="F19" s="98"/>
      <c r="G19" s="98"/>
    </row>
    <row r="20" spans="1:7" s="64" customFormat="1" ht="15.75">
      <c r="A20" s="63" t="s">
        <v>418</v>
      </c>
      <c r="B20" s="98"/>
      <c r="C20" s="98"/>
      <c r="D20" s="98"/>
      <c r="E20" s="98"/>
      <c r="F20" s="98"/>
      <c r="G20" s="98"/>
    </row>
    <row r="21" spans="1:7" s="64" customFormat="1">
      <c r="A21" s="98"/>
      <c r="B21" s="98"/>
      <c r="C21" s="98"/>
      <c r="D21" s="98"/>
      <c r="E21" s="98"/>
      <c r="F21" s="98"/>
      <c r="G21" s="98"/>
    </row>
    <row r="22" spans="1:7">
      <c r="A22" s="98"/>
      <c r="B22" s="98"/>
      <c r="C22" s="98"/>
      <c r="D22" s="98"/>
      <c r="E22" s="98"/>
      <c r="F22" s="98"/>
      <c r="G22" s="98"/>
    </row>
    <row r="23" spans="1:7">
      <c r="A23" s="98"/>
      <c r="B23" s="98"/>
      <c r="C23" s="64"/>
      <c r="D23" s="64"/>
      <c r="E23" s="64"/>
      <c r="F23" s="64"/>
      <c r="G23" s="98"/>
    </row>
    <row r="24" spans="1:7" ht="13.5">
      <c r="A24" s="98"/>
      <c r="B24" s="98"/>
      <c r="C24" s="131"/>
      <c r="D24" s="132" t="s">
        <v>179</v>
      </c>
      <c r="E24" s="132"/>
      <c r="F24" s="131"/>
      <c r="G24" s="98"/>
    </row>
    <row r="25" spans="1:7" ht="13.5">
      <c r="C25" s="70"/>
      <c r="D25" s="71"/>
      <c r="E25" s="71"/>
      <c r="F25" s="70"/>
    </row>
    <row r="26" spans="1:7" ht="13.5">
      <c r="C26" s="70"/>
      <c r="D26" s="71"/>
      <c r="E26" s="71"/>
      <c r="F26" s="70"/>
    </row>
  </sheetData>
  <sheetProtection sheet="1"/>
  <mergeCells count="3">
    <mergeCell ref="C3:G3"/>
    <mergeCell ref="C5:F5"/>
    <mergeCell ref="A1:G1"/>
  </mergeCells>
  <phoneticPr fontId="29" type="noConversion"/>
  <printOptions horizontalCentered="1"/>
  <pageMargins left="0.78740157480314965" right="0.78740157480314965" top="1.1499999999999999" bottom="0.98425196850393704" header="0.78740157480314965" footer="0.78740157480314965"/>
  <pageSetup paperSize="9" scale="95" orientation="portrait" horizontalDpi="300" verticalDpi="300" r:id="rId1"/>
  <headerFooter alignWithMargins="0">
    <oddHeader>&amp;C&amp;"Times New Roman CE,Félkövér"&amp;12
&amp;R&amp;"Times New Roman CE,Félkövér dőlt"&amp;11 10. melléklet a 8/2015. (V.08.) önkormányzati rendelethez</oddHeader>
  </headerFooter>
</worksheet>
</file>

<file path=xl/worksheets/sheet2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9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92D050"/>
  </sheetPr>
  <dimension ref="A1:J149"/>
  <sheetViews>
    <sheetView view="pageLayout" zoomScaleNormal="100" zoomScaleSheetLayoutView="100" workbookViewId="0">
      <selection activeCell="E3" sqref="E3:F3"/>
    </sheetView>
  </sheetViews>
  <sheetFormatPr defaultRowHeight="15.75"/>
  <cols>
    <col min="1" max="1" width="9.5" style="154" customWidth="1"/>
    <col min="2" max="2" width="80.83203125" style="397" customWidth="1"/>
    <col min="3" max="4" width="16.33203125" style="394" customWidth="1"/>
    <col min="5" max="5" width="9" style="168" customWidth="1"/>
    <col min="6" max="16384" width="9.33203125" style="168"/>
  </cols>
  <sheetData>
    <row r="1" spans="1:4" ht="15.95" customHeight="1">
      <c r="A1" s="604" t="s">
        <v>7</v>
      </c>
      <c r="B1" s="604"/>
      <c r="C1" s="604"/>
      <c r="D1" s="604"/>
    </row>
    <row r="2" spans="1:4" ht="15.95" customHeight="1" thickBot="1">
      <c r="A2" s="603" t="s">
        <v>116</v>
      </c>
      <c r="B2" s="603"/>
      <c r="C2" s="375"/>
      <c r="D2" s="375" t="s">
        <v>186</v>
      </c>
    </row>
    <row r="3" spans="1:4" ht="38.1" customHeight="1" thickBot="1">
      <c r="A3" s="12" t="s">
        <v>64</v>
      </c>
      <c r="B3" s="13" t="s">
        <v>9</v>
      </c>
      <c r="C3" s="15" t="s">
        <v>214</v>
      </c>
      <c r="D3" s="15" t="s">
        <v>469</v>
      </c>
    </row>
    <row r="4" spans="1:4" s="169" customFormat="1" ht="12" customHeight="1" thickBot="1">
      <c r="A4" s="167">
        <v>1</v>
      </c>
      <c r="B4" s="395">
        <v>2</v>
      </c>
      <c r="C4" s="376">
        <v>3</v>
      </c>
      <c r="D4" s="376">
        <v>4</v>
      </c>
    </row>
    <row r="5" spans="1:4" s="170" customFormat="1" ht="12" customHeight="1" thickBot="1">
      <c r="A5" s="10" t="s">
        <v>10</v>
      </c>
      <c r="B5" s="305" t="s">
        <v>215</v>
      </c>
      <c r="C5" s="377">
        <f>+C6+C7+C8+C9+C10+C11</f>
        <v>208869</v>
      </c>
      <c r="D5" s="377">
        <f>+D6+D7+D8+D9+D10+D11</f>
        <v>247181</v>
      </c>
    </row>
    <row r="6" spans="1:4" s="170" customFormat="1" ht="12" customHeight="1">
      <c r="A6" s="6" t="s">
        <v>76</v>
      </c>
      <c r="B6" s="306" t="s">
        <v>216</v>
      </c>
      <c r="C6" s="378">
        <v>48011</v>
      </c>
      <c r="D6" s="378">
        <v>72974</v>
      </c>
    </row>
    <row r="7" spans="1:4" s="170" customFormat="1" ht="12" customHeight="1">
      <c r="A7" s="5" t="s">
        <v>77</v>
      </c>
      <c r="B7" s="307" t="s">
        <v>217</v>
      </c>
      <c r="C7" s="379">
        <v>46081</v>
      </c>
      <c r="D7" s="379">
        <v>46081</v>
      </c>
    </row>
    <row r="8" spans="1:4" s="170" customFormat="1" ht="12" customHeight="1">
      <c r="A8" s="5" t="s">
        <v>78</v>
      </c>
      <c r="B8" s="307" t="s">
        <v>218</v>
      </c>
      <c r="C8" s="379">
        <v>83134</v>
      </c>
      <c r="D8" s="379">
        <v>105542</v>
      </c>
    </row>
    <row r="9" spans="1:4" s="170" customFormat="1" ht="12" customHeight="1">
      <c r="A9" s="5" t="s">
        <v>79</v>
      </c>
      <c r="B9" s="307" t="s">
        <v>219</v>
      </c>
      <c r="C9" s="379">
        <v>2643</v>
      </c>
      <c r="D9" s="379">
        <v>2643</v>
      </c>
    </row>
    <row r="10" spans="1:4" s="170" customFormat="1" ht="12" customHeight="1">
      <c r="A10" s="5" t="s">
        <v>112</v>
      </c>
      <c r="B10" s="307" t="s">
        <v>220</v>
      </c>
      <c r="C10" s="379"/>
      <c r="D10" s="450">
        <v>1656</v>
      </c>
    </row>
    <row r="11" spans="1:4" s="170" customFormat="1" ht="12" customHeight="1" thickBot="1">
      <c r="A11" s="7" t="s">
        <v>80</v>
      </c>
      <c r="B11" s="308" t="s">
        <v>221</v>
      </c>
      <c r="C11" s="379">
        <v>29000</v>
      </c>
      <c r="D11" s="450">
        <v>18285</v>
      </c>
    </row>
    <row r="12" spans="1:4" s="170" customFormat="1" ht="12" customHeight="1" thickBot="1">
      <c r="A12" s="10" t="s">
        <v>11</v>
      </c>
      <c r="B12" s="309" t="s">
        <v>222</v>
      </c>
      <c r="C12" s="377">
        <f>+C13+C14+C15+C16+C17</f>
        <v>113660</v>
      </c>
      <c r="D12" s="377">
        <f>+D13+D14+D15+D16+D17</f>
        <v>172579</v>
      </c>
    </row>
    <row r="13" spans="1:4" s="170" customFormat="1" ht="12" customHeight="1">
      <c r="A13" s="6" t="s">
        <v>82</v>
      </c>
      <c r="B13" s="306" t="s">
        <v>223</v>
      </c>
      <c r="C13" s="378"/>
      <c r="D13" s="378"/>
    </row>
    <row r="14" spans="1:4" s="170" customFormat="1" ht="12" customHeight="1">
      <c r="A14" s="5" t="s">
        <v>83</v>
      </c>
      <c r="B14" s="307" t="s">
        <v>224</v>
      </c>
      <c r="C14" s="379"/>
      <c r="D14" s="379"/>
    </row>
    <row r="15" spans="1:4" s="170" customFormat="1" ht="12" customHeight="1">
      <c r="A15" s="5" t="s">
        <v>84</v>
      </c>
      <c r="B15" s="307" t="s">
        <v>446</v>
      </c>
      <c r="C15" s="379"/>
      <c r="D15" s="379">
        <v>87</v>
      </c>
    </row>
    <row r="16" spans="1:4" s="170" customFormat="1" ht="12" customHeight="1">
      <c r="A16" s="5" t="s">
        <v>85</v>
      </c>
      <c r="B16" s="307" t="s">
        <v>447</v>
      </c>
      <c r="C16" s="379"/>
      <c r="D16" s="379"/>
    </row>
    <row r="17" spans="1:4" s="170" customFormat="1" ht="12" customHeight="1">
      <c r="A17" s="5" t="s">
        <v>86</v>
      </c>
      <c r="B17" s="307" t="s">
        <v>225</v>
      </c>
      <c r="C17" s="379">
        <v>113660</v>
      </c>
      <c r="D17" s="379">
        <v>172492</v>
      </c>
    </row>
    <row r="18" spans="1:4" s="170" customFormat="1" ht="12" customHeight="1" thickBot="1">
      <c r="A18" s="7" t="s">
        <v>92</v>
      </c>
      <c r="B18" s="308" t="s">
        <v>226</v>
      </c>
      <c r="C18" s="380"/>
      <c r="D18" s="380"/>
    </row>
    <row r="19" spans="1:4" s="170" customFormat="1" ht="12" customHeight="1" thickBot="1">
      <c r="A19" s="10" t="s">
        <v>12</v>
      </c>
      <c r="B19" s="305" t="s">
        <v>227</v>
      </c>
      <c r="C19" s="377">
        <f>+C20+C21+C22+C23+C24</f>
        <v>114564</v>
      </c>
      <c r="D19" s="377">
        <f>+D20+D21+D22+D23+D24</f>
        <v>120286</v>
      </c>
    </row>
    <row r="20" spans="1:4" s="170" customFormat="1" ht="12" customHeight="1">
      <c r="A20" s="6" t="s">
        <v>65</v>
      </c>
      <c r="B20" s="306" t="s">
        <v>228</v>
      </c>
      <c r="C20" s="378">
        <v>2464</v>
      </c>
      <c r="D20" s="378">
        <v>9390</v>
      </c>
    </row>
    <row r="21" spans="1:4" s="170" customFormat="1" ht="12" customHeight="1">
      <c r="A21" s="5" t="s">
        <v>66</v>
      </c>
      <c r="B21" s="307" t="s">
        <v>229</v>
      </c>
      <c r="C21" s="379"/>
      <c r="D21" s="379"/>
    </row>
    <row r="22" spans="1:4" s="170" customFormat="1" ht="12" customHeight="1">
      <c r="A22" s="5" t="s">
        <v>67</v>
      </c>
      <c r="B22" s="307" t="s">
        <v>448</v>
      </c>
      <c r="C22" s="379"/>
      <c r="D22" s="379"/>
    </row>
    <row r="23" spans="1:4" s="170" customFormat="1" ht="12" customHeight="1">
      <c r="A23" s="5" t="s">
        <v>68</v>
      </c>
      <c r="B23" s="307" t="s">
        <v>449</v>
      </c>
      <c r="C23" s="379"/>
      <c r="D23" s="379"/>
    </row>
    <row r="24" spans="1:4" s="170" customFormat="1" ht="12" customHeight="1">
      <c r="A24" s="5" t="s">
        <v>125</v>
      </c>
      <c r="B24" s="307" t="s">
        <v>230</v>
      </c>
      <c r="C24" s="379">
        <v>112100</v>
      </c>
      <c r="D24" s="379">
        <v>110896</v>
      </c>
    </row>
    <row r="25" spans="1:4" s="170" customFormat="1" ht="12" customHeight="1" thickBot="1">
      <c r="A25" s="7" t="s">
        <v>126</v>
      </c>
      <c r="B25" s="308" t="s">
        <v>231</v>
      </c>
      <c r="C25" s="380">
        <v>112097</v>
      </c>
      <c r="D25" s="380">
        <v>110896</v>
      </c>
    </row>
    <row r="26" spans="1:4" s="170" customFormat="1" ht="12" customHeight="1" thickBot="1">
      <c r="A26" s="10" t="s">
        <v>127</v>
      </c>
      <c r="B26" s="305" t="s">
        <v>232</v>
      </c>
      <c r="C26" s="214">
        <f>+C27+C30+C31+C32</f>
        <v>20750</v>
      </c>
      <c r="D26" s="214">
        <f>+D27+D30+D31+D32</f>
        <v>21220</v>
      </c>
    </row>
    <row r="27" spans="1:4" s="170" customFormat="1" ht="12" customHeight="1">
      <c r="A27" s="6" t="s">
        <v>233</v>
      </c>
      <c r="B27" s="306" t="s">
        <v>239</v>
      </c>
      <c r="C27" s="381">
        <f>+C28+C29</f>
        <v>16700</v>
      </c>
      <c r="D27" s="381">
        <f>+D28+D29</f>
        <v>16200</v>
      </c>
    </row>
    <row r="28" spans="1:4" s="170" customFormat="1" ht="12" customHeight="1">
      <c r="A28" s="5" t="s">
        <v>234</v>
      </c>
      <c r="B28" s="307" t="s">
        <v>240</v>
      </c>
      <c r="C28" s="379">
        <v>8200</v>
      </c>
      <c r="D28" s="379">
        <v>8200</v>
      </c>
    </row>
    <row r="29" spans="1:4" s="170" customFormat="1" ht="12" customHeight="1">
      <c r="A29" s="5" t="s">
        <v>235</v>
      </c>
      <c r="B29" s="307" t="s">
        <v>241</v>
      </c>
      <c r="C29" s="379">
        <v>8500</v>
      </c>
      <c r="D29" s="379">
        <v>8000</v>
      </c>
    </row>
    <row r="30" spans="1:4" s="170" customFormat="1" ht="12" customHeight="1">
      <c r="A30" s="5" t="s">
        <v>236</v>
      </c>
      <c r="B30" s="307" t="s">
        <v>242</v>
      </c>
      <c r="C30" s="379">
        <v>2950</v>
      </c>
      <c r="D30" s="379">
        <v>3500</v>
      </c>
    </row>
    <row r="31" spans="1:4" s="170" customFormat="1" ht="12" customHeight="1">
      <c r="A31" s="5" t="s">
        <v>237</v>
      </c>
      <c r="B31" s="307" t="s">
        <v>243</v>
      </c>
      <c r="C31" s="379">
        <v>500</v>
      </c>
      <c r="D31" s="379">
        <v>500</v>
      </c>
    </row>
    <row r="32" spans="1:4" s="170" customFormat="1" ht="12" customHeight="1" thickBot="1">
      <c r="A32" s="7" t="s">
        <v>238</v>
      </c>
      <c r="B32" s="308" t="s">
        <v>244</v>
      </c>
      <c r="C32" s="380">
        <v>600</v>
      </c>
      <c r="D32" s="380">
        <v>1020</v>
      </c>
    </row>
    <row r="33" spans="1:4" s="170" customFormat="1" ht="12" customHeight="1" thickBot="1">
      <c r="A33" s="10" t="s">
        <v>14</v>
      </c>
      <c r="B33" s="305" t="s">
        <v>245</v>
      </c>
      <c r="C33" s="377">
        <f>SUM(C34:C43)</f>
        <v>17009</v>
      </c>
      <c r="D33" s="377">
        <f>SUM(D34:D43)</f>
        <v>23606</v>
      </c>
    </row>
    <row r="34" spans="1:4" s="170" customFormat="1" ht="12" customHeight="1">
      <c r="A34" s="6" t="s">
        <v>69</v>
      </c>
      <c r="B34" s="306" t="s">
        <v>248</v>
      </c>
      <c r="C34" s="378">
        <v>250</v>
      </c>
      <c r="D34" s="378">
        <v>1290</v>
      </c>
    </row>
    <row r="35" spans="1:4" s="170" customFormat="1" ht="12" customHeight="1">
      <c r="A35" s="5" t="s">
        <v>70</v>
      </c>
      <c r="B35" s="307" t="s">
        <v>249</v>
      </c>
      <c r="C35" s="379">
        <v>5835</v>
      </c>
      <c r="D35" s="379">
        <v>12400</v>
      </c>
    </row>
    <row r="36" spans="1:4" s="170" customFormat="1" ht="12" customHeight="1">
      <c r="A36" s="5" t="s">
        <v>71</v>
      </c>
      <c r="B36" s="307" t="s">
        <v>250</v>
      </c>
      <c r="C36" s="379">
        <v>3500</v>
      </c>
      <c r="D36" s="379">
        <v>3660</v>
      </c>
    </row>
    <row r="37" spans="1:4" s="170" customFormat="1" ht="12" customHeight="1">
      <c r="A37" s="5" t="s">
        <v>129</v>
      </c>
      <c r="B37" s="307" t="s">
        <v>251</v>
      </c>
      <c r="C37" s="379">
        <v>431</v>
      </c>
      <c r="D37" s="379">
        <v>431</v>
      </c>
    </row>
    <row r="38" spans="1:4" s="170" customFormat="1" ht="12" customHeight="1">
      <c r="A38" s="5" t="s">
        <v>130</v>
      </c>
      <c r="B38" s="307" t="s">
        <v>252</v>
      </c>
      <c r="C38" s="379">
        <v>4671</v>
      </c>
      <c r="D38" s="379">
        <v>2880</v>
      </c>
    </row>
    <row r="39" spans="1:4" s="170" customFormat="1" ht="12" customHeight="1">
      <c r="A39" s="5" t="s">
        <v>131</v>
      </c>
      <c r="B39" s="307" t="s">
        <v>253</v>
      </c>
      <c r="C39" s="379">
        <v>2322</v>
      </c>
      <c r="D39" s="379">
        <v>2090</v>
      </c>
    </row>
    <row r="40" spans="1:4" s="170" customFormat="1" ht="12" customHeight="1">
      <c r="A40" s="5" t="s">
        <v>132</v>
      </c>
      <c r="B40" s="307" t="s">
        <v>254</v>
      </c>
      <c r="C40" s="379"/>
      <c r="D40" s="379">
        <v>253</v>
      </c>
    </row>
    <row r="41" spans="1:4" s="170" customFormat="1" ht="12" customHeight="1">
      <c r="A41" s="5" t="s">
        <v>133</v>
      </c>
      <c r="B41" s="307" t="s">
        <v>255</v>
      </c>
      <c r="C41" s="379"/>
      <c r="D41" s="379">
        <v>100</v>
      </c>
    </row>
    <row r="42" spans="1:4" s="170" customFormat="1" ht="12" customHeight="1">
      <c r="A42" s="5" t="s">
        <v>246</v>
      </c>
      <c r="B42" s="307" t="s">
        <v>256</v>
      </c>
      <c r="C42" s="382"/>
      <c r="D42" s="382"/>
    </row>
    <row r="43" spans="1:4" s="170" customFormat="1" ht="12" customHeight="1" thickBot="1">
      <c r="A43" s="7" t="s">
        <v>247</v>
      </c>
      <c r="B43" s="308" t="s">
        <v>257</v>
      </c>
      <c r="C43" s="383"/>
      <c r="D43" s="383">
        <v>502</v>
      </c>
    </row>
    <row r="44" spans="1:4" s="170" customFormat="1" ht="12" customHeight="1" thickBot="1">
      <c r="A44" s="10" t="s">
        <v>15</v>
      </c>
      <c r="B44" s="305" t="s">
        <v>258</v>
      </c>
      <c r="C44" s="377">
        <f>SUM(C45:C49)</f>
        <v>0</v>
      </c>
      <c r="D44" s="377">
        <f>SUM(D45:D49)</f>
        <v>0</v>
      </c>
    </row>
    <row r="45" spans="1:4" s="170" customFormat="1" ht="12" customHeight="1">
      <c r="A45" s="6" t="s">
        <v>72</v>
      </c>
      <c r="B45" s="306" t="s">
        <v>262</v>
      </c>
      <c r="C45" s="384"/>
      <c r="D45" s="384"/>
    </row>
    <row r="46" spans="1:4" s="170" customFormat="1" ht="12" customHeight="1">
      <c r="A46" s="5" t="s">
        <v>73</v>
      </c>
      <c r="B46" s="307" t="s">
        <v>263</v>
      </c>
      <c r="C46" s="382"/>
      <c r="D46" s="382"/>
    </row>
    <row r="47" spans="1:4" s="170" customFormat="1" ht="12" customHeight="1">
      <c r="A47" s="5" t="s">
        <v>259</v>
      </c>
      <c r="B47" s="307" t="s">
        <v>264</v>
      </c>
      <c r="C47" s="382"/>
      <c r="D47" s="382"/>
    </row>
    <row r="48" spans="1:4" s="170" customFormat="1" ht="12" customHeight="1">
      <c r="A48" s="5" t="s">
        <v>260</v>
      </c>
      <c r="B48" s="307" t="s">
        <v>265</v>
      </c>
      <c r="C48" s="382"/>
      <c r="D48" s="382"/>
    </row>
    <row r="49" spans="1:4" s="170" customFormat="1" ht="12" customHeight="1" thickBot="1">
      <c r="A49" s="7" t="s">
        <v>261</v>
      </c>
      <c r="B49" s="308" t="s">
        <v>266</v>
      </c>
      <c r="C49" s="383"/>
      <c r="D49" s="383"/>
    </row>
    <row r="50" spans="1:4" s="170" customFormat="1" ht="12" customHeight="1" thickBot="1">
      <c r="A50" s="10" t="s">
        <v>134</v>
      </c>
      <c r="B50" s="305" t="s">
        <v>267</v>
      </c>
      <c r="C50" s="377">
        <f>SUM(C51:C53)</f>
        <v>920</v>
      </c>
      <c r="D50" s="377">
        <f>SUM(D51:D53)</f>
        <v>920</v>
      </c>
    </row>
    <row r="51" spans="1:4" s="170" customFormat="1" ht="12" customHeight="1">
      <c r="A51" s="6" t="s">
        <v>74</v>
      </c>
      <c r="B51" s="306" t="s">
        <v>268</v>
      </c>
      <c r="C51" s="378"/>
      <c r="D51" s="378"/>
    </row>
    <row r="52" spans="1:4" s="170" customFormat="1" ht="12" customHeight="1">
      <c r="A52" s="5" t="s">
        <v>75</v>
      </c>
      <c r="B52" s="307" t="s">
        <v>477</v>
      </c>
      <c r="C52" s="379"/>
      <c r="D52" s="379"/>
    </row>
    <row r="53" spans="1:4" s="170" customFormat="1" ht="12" customHeight="1">
      <c r="A53" s="5" t="s">
        <v>271</v>
      </c>
      <c r="B53" s="307" t="s">
        <v>269</v>
      </c>
      <c r="C53" s="379">
        <v>920</v>
      </c>
      <c r="D53" s="379">
        <v>920</v>
      </c>
    </row>
    <row r="54" spans="1:4" s="170" customFormat="1" ht="12" customHeight="1" thickBot="1">
      <c r="A54" s="7" t="s">
        <v>272</v>
      </c>
      <c r="B54" s="308" t="s">
        <v>270</v>
      </c>
      <c r="C54" s="380"/>
      <c r="D54" s="380"/>
    </row>
    <row r="55" spans="1:4" s="170" customFormat="1" ht="12" customHeight="1" thickBot="1">
      <c r="A55" s="10" t="s">
        <v>17</v>
      </c>
      <c r="B55" s="309" t="s">
        <v>273</v>
      </c>
      <c r="C55" s="377">
        <f>SUM(C56:C58)</f>
        <v>0</v>
      </c>
      <c r="D55" s="377">
        <f>SUM(D56:D58)</f>
        <v>0</v>
      </c>
    </row>
    <row r="56" spans="1:4" s="170" customFormat="1" ht="12" customHeight="1">
      <c r="A56" s="6" t="s">
        <v>135</v>
      </c>
      <c r="B56" s="306" t="s">
        <v>275</v>
      </c>
      <c r="C56" s="382"/>
      <c r="D56" s="382"/>
    </row>
    <row r="57" spans="1:4" s="170" customFormat="1" ht="12" customHeight="1">
      <c r="A57" s="5" t="s">
        <v>136</v>
      </c>
      <c r="B57" s="307" t="s">
        <v>451</v>
      </c>
      <c r="C57" s="382"/>
      <c r="D57" s="382"/>
    </row>
    <row r="58" spans="1:4" s="170" customFormat="1" ht="12" customHeight="1">
      <c r="A58" s="5" t="s">
        <v>187</v>
      </c>
      <c r="B58" s="307" t="s">
        <v>276</v>
      </c>
      <c r="C58" s="382"/>
      <c r="D58" s="382"/>
    </row>
    <row r="59" spans="1:4" s="170" customFormat="1" ht="12" customHeight="1" thickBot="1">
      <c r="A59" s="7" t="s">
        <v>274</v>
      </c>
      <c r="B59" s="308" t="s">
        <v>277</v>
      </c>
      <c r="C59" s="382"/>
      <c r="D59" s="382"/>
    </row>
    <row r="60" spans="1:4" s="170" customFormat="1" ht="12" customHeight="1" thickBot="1">
      <c r="A60" s="10" t="s">
        <v>18</v>
      </c>
      <c r="B60" s="305" t="s">
        <v>278</v>
      </c>
      <c r="C60" s="214">
        <f>+C5+C12+C19+C26+C33+C44+C50+C55</f>
        <v>475772</v>
      </c>
      <c r="D60" s="214">
        <f>+D5+D12+D19+D26+D33+D44+D50+D55</f>
        <v>585792</v>
      </c>
    </row>
    <row r="61" spans="1:4" s="170" customFormat="1" ht="12" customHeight="1" thickBot="1">
      <c r="A61" s="171" t="s">
        <v>279</v>
      </c>
      <c r="B61" s="309" t="s">
        <v>280</v>
      </c>
      <c r="C61" s="377">
        <f>SUM(C62:C64)</f>
        <v>25900</v>
      </c>
      <c r="D61" s="377">
        <f>SUM(D62:D64)</f>
        <v>16709</v>
      </c>
    </row>
    <row r="62" spans="1:4" s="170" customFormat="1" ht="12" customHeight="1">
      <c r="A62" s="6" t="s">
        <v>313</v>
      </c>
      <c r="B62" s="306" t="s">
        <v>281</v>
      </c>
      <c r="C62" s="382">
        <v>25900</v>
      </c>
      <c r="D62" s="382">
        <v>16709</v>
      </c>
    </row>
    <row r="63" spans="1:4" s="170" customFormat="1" ht="12" customHeight="1">
      <c r="A63" s="5" t="s">
        <v>322</v>
      </c>
      <c r="B63" s="307" t="s">
        <v>282</v>
      </c>
      <c r="C63" s="382"/>
      <c r="D63" s="382"/>
    </row>
    <row r="64" spans="1:4" s="170" customFormat="1" ht="12" customHeight="1" thickBot="1">
      <c r="A64" s="7" t="s">
        <v>323</v>
      </c>
      <c r="B64" s="310" t="s">
        <v>283</v>
      </c>
      <c r="C64" s="382"/>
      <c r="D64" s="382"/>
    </row>
    <row r="65" spans="1:4" s="170" customFormat="1" ht="12" customHeight="1" thickBot="1">
      <c r="A65" s="171" t="s">
        <v>284</v>
      </c>
      <c r="B65" s="309" t="s">
        <v>285</v>
      </c>
      <c r="C65" s="377">
        <f>SUM(C66:C69)</f>
        <v>0</v>
      </c>
      <c r="D65" s="377">
        <f>SUM(D66:D69)</f>
        <v>0</v>
      </c>
    </row>
    <row r="66" spans="1:4" s="170" customFormat="1" ht="12" customHeight="1">
      <c r="A66" s="6" t="s">
        <v>113</v>
      </c>
      <c r="B66" s="306" t="s">
        <v>286</v>
      </c>
      <c r="C66" s="382"/>
      <c r="D66" s="382"/>
    </row>
    <row r="67" spans="1:4" s="170" customFormat="1" ht="12" customHeight="1">
      <c r="A67" s="5" t="s">
        <v>114</v>
      </c>
      <c r="B67" s="307" t="s">
        <v>287</v>
      </c>
      <c r="C67" s="382"/>
      <c r="D67" s="382"/>
    </row>
    <row r="68" spans="1:4" s="170" customFormat="1" ht="12" customHeight="1">
      <c r="A68" s="5" t="s">
        <v>314</v>
      </c>
      <c r="B68" s="307" t="s">
        <v>288</v>
      </c>
      <c r="C68" s="382"/>
      <c r="D68" s="382"/>
    </row>
    <row r="69" spans="1:4" s="170" customFormat="1" ht="12" customHeight="1" thickBot="1">
      <c r="A69" s="7" t="s">
        <v>315</v>
      </c>
      <c r="B69" s="308" t="s">
        <v>289</v>
      </c>
      <c r="C69" s="382"/>
      <c r="D69" s="382"/>
    </row>
    <row r="70" spans="1:4" s="170" customFormat="1" ht="12" customHeight="1" thickBot="1">
      <c r="A70" s="171" t="s">
        <v>290</v>
      </c>
      <c r="B70" s="309" t="s">
        <v>291</v>
      </c>
      <c r="C70" s="377">
        <f>SUM(C71:C72)</f>
        <v>18571</v>
      </c>
      <c r="D70" s="377">
        <f>SUM(D71:D72)</f>
        <v>21177</v>
      </c>
    </row>
    <row r="71" spans="1:4" s="170" customFormat="1" ht="12" customHeight="1">
      <c r="A71" s="6" t="s">
        <v>316</v>
      </c>
      <c r="B71" s="306" t="s">
        <v>292</v>
      </c>
      <c r="C71" s="382">
        <v>18571</v>
      </c>
      <c r="D71" s="382">
        <v>21177</v>
      </c>
    </row>
    <row r="72" spans="1:4" s="170" customFormat="1" ht="12" customHeight="1" thickBot="1">
      <c r="A72" s="7" t="s">
        <v>317</v>
      </c>
      <c r="B72" s="308" t="s">
        <v>293</v>
      </c>
      <c r="C72" s="382"/>
      <c r="D72" s="382"/>
    </row>
    <row r="73" spans="1:4" s="170" customFormat="1" ht="12" customHeight="1" thickBot="1">
      <c r="A73" s="171" t="s">
        <v>294</v>
      </c>
      <c r="B73" s="309" t="s">
        <v>295</v>
      </c>
      <c r="C73" s="377">
        <f>SUM(C74:C76)</f>
        <v>0</v>
      </c>
      <c r="D73" s="377">
        <f>SUM(D74:D76)</f>
        <v>6856</v>
      </c>
    </row>
    <row r="74" spans="1:4" s="170" customFormat="1" ht="12" customHeight="1">
      <c r="A74" s="6" t="s">
        <v>318</v>
      </c>
      <c r="B74" s="306" t="s">
        <v>296</v>
      </c>
      <c r="C74" s="382"/>
      <c r="D74" s="382">
        <v>6856</v>
      </c>
    </row>
    <row r="75" spans="1:4" s="170" customFormat="1" ht="12" customHeight="1">
      <c r="A75" s="5" t="s">
        <v>319</v>
      </c>
      <c r="B75" s="307" t="s">
        <v>297</v>
      </c>
      <c r="C75" s="382"/>
      <c r="D75" s="382"/>
    </row>
    <row r="76" spans="1:4" s="170" customFormat="1" ht="12" customHeight="1" thickBot="1">
      <c r="A76" s="7" t="s">
        <v>320</v>
      </c>
      <c r="B76" s="308" t="s">
        <v>298</v>
      </c>
      <c r="C76" s="382"/>
      <c r="D76" s="382"/>
    </row>
    <row r="77" spans="1:4" s="170" customFormat="1" ht="12" customHeight="1" thickBot="1">
      <c r="A77" s="171" t="s">
        <v>299</v>
      </c>
      <c r="B77" s="309" t="s">
        <v>321</v>
      </c>
      <c r="C77" s="377">
        <f>SUM(C78:C81)</f>
        <v>0</v>
      </c>
      <c r="D77" s="377">
        <f>SUM(D78:D81)</f>
        <v>0</v>
      </c>
    </row>
    <row r="78" spans="1:4" s="170" customFormat="1" ht="12" customHeight="1">
      <c r="A78" s="172" t="s">
        <v>300</v>
      </c>
      <c r="B78" s="306" t="s">
        <v>301</v>
      </c>
      <c r="C78" s="382"/>
      <c r="D78" s="382"/>
    </row>
    <row r="79" spans="1:4" s="170" customFormat="1" ht="12" customHeight="1">
      <c r="A79" s="173" t="s">
        <v>302</v>
      </c>
      <c r="B79" s="307" t="s">
        <v>303</v>
      </c>
      <c r="C79" s="382"/>
      <c r="D79" s="382"/>
    </row>
    <row r="80" spans="1:4" s="170" customFormat="1" ht="12" customHeight="1">
      <c r="A80" s="173" t="s">
        <v>304</v>
      </c>
      <c r="B80" s="307" t="s">
        <v>305</v>
      </c>
      <c r="C80" s="382"/>
      <c r="D80" s="382"/>
    </row>
    <row r="81" spans="1:4" s="170" customFormat="1" ht="12" customHeight="1" thickBot="1">
      <c r="A81" s="174" t="s">
        <v>306</v>
      </c>
      <c r="B81" s="308" t="s">
        <v>307</v>
      </c>
      <c r="C81" s="382"/>
      <c r="D81" s="382"/>
    </row>
    <row r="82" spans="1:4" s="170" customFormat="1" ht="13.5" customHeight="1" thickBot="1">
      <c r="A82" s="171" t="s">
        <v>308</v>
      </c>
      <c r="B82" s="309" t="s">
        <v>309</v>
      </c>
      <c r="C82" s="385"/>
      <c r="D82" s="385"/>
    </row>
    <row r="83" spans="1:4" s="170" customFormat="1" ht="15.75" customHeight="1" thickBot="1">
      <c r="A83" s="171" t="s">
        <v>310</v>
      </c>
      <c r="B83" s="311" t="s">
        <v>311</v>
      </c>
      <c r="C83" s="214">
        <f>+C61+C65+C70+C73+C77+C82</f>
        <v>44471</v>
      </c>
      <c r="D83" s="214">
        <f>+D61+D65+D70+D73+D77+D82</f>
        <v>44742</v>
      </c>
    </row>
    <row r="84" spans="1:4" s="170" customFormat="1" ht="16.5" customHeight="1" thickBot="1">
      <c r="A84" s="175" t="s">
        <v>324</v>
      </c>
      <c r="B84" s="312" t="s">
        <v>312</v>
      </c>
      <c r="C84" s="214">
        <f>+C60+C83</f>
        <v>520243</v>
      </c>
      <c r="D84" s="214">
        <f>+D60+D83</f>
        <v>630534</v>
      </c>
    </row>
    <row r="85" spans="1:4" s="170" customFormat="1" ht="83.25" customHeight="1">
      <c r="A85" s="3"/>
      <c r="B85" s="396"/>
      <c r="C85" s="386"/>
      <c r="D85" s="386"/>
    </row>
    <row r="86" spans="1:4" ht="16.5" customHeight="1">
      <c r="A86" s="604" t="s">
        <v>38</v>
      </c>
      <c r="B86" s="604"/>
      <c r="C86" s="604"/>
      <c r="D86" s="604"/>
    </row>
    <row r="87" spans="1:4" s="176" customFormat="1" ht="16.5" customHeight="1" thickBot="1">
      <c r="A87" s="605" t="s">
        <v>117</v>
      </c>
      <c r="B87" s="605"/>
      <c r="C87" s="387"/>
      <c r="D87" s="375" t="s">
        <v>186</v>
      </c>
    </row>
    <row r="88" spans="1:4" ht="38.1" customHeight="1" thickBot="1">
      <c r="A88" s="12" t="s">
        <v>64</v>
      </c>
      <c r="B88" s="13" t="s">
        <v>39</v>
      </c>
      <c r="C88" s="15" t="s">
        <v>214</v>
      </c>
      <c r="D88" s="15" t="s">
        <v>469</v>
      </c>
    </row>
    <row r="89" spans="1:4" s="169" customFormat="1" ht="12" customHeight="1" thickBot="1">
      <c r="A89" s="14">
        <v>1</v>
      </c>
      <c r="B89" s="13">
        <v>2</v>
      </c>
      <c r="C89" s="15">
        <v>3</v>
      </c>
      <c r="D89" s="15">
        <v>4</v>
      </c>
    </row>
    <row r="90" spans="1:4" ht="12" customHeight="1" thickBot="1">
      <c r="A90" s="11" t="s">
        <v>10</v>
      </c>
      <c r="B90" s="314" t="s">
        <v>475</v>
      </c>
      <c r="C90" s="388">
        <f>SUM(C91:C95)</f>
        <v>358626</v>
      </c>
      <c r="D90" s="388">
        <f>SUM(D91:D95)</f>
        <v>489537</v>
      </c>
    </row>
    <row r="91" spans="1:4" ht="12" customHeight="1">
      <c r="A91" s="8" t="s">
        <v>76</v>
      </c>
      <c r="B91" s="315" t="s">
        <v>40</v>
      </c>
      <c r="C91" s="389">
        <v>143614</v>
      </c>
      <c r="D91" s="389">
        <v>215626</v>
      </c>
    </row>
    <row r="92" spans="1:4" ht="12" customHeight="1">
      <c r="A92" s="5" t="s">
        <v>77</v>
      </c>
      <c r="B92" s="316" t="s">
        <v>137</v>
      </c>
      <c r="C92" s="379">
        <v>32676</v>
      </c>
      <c r="D92" s="379">
        <v>44564</v>
      </c>
    </row>
    <row r="93" spans="1:4" ht="12" customHeight="1">
      <c r="A93" s="5" t="s">
        <v>78</v>
      </c>
      <c r="B93" s="316" t="s">
        <v>104</v>
      </c>
      <c r="C93" s="380">
        <v>78949</v>
      </c>
      <c r="D93" s="380">
        <v>124022</v>
      </c>
    </row>
    <row r="94" spans="1:4" ht="12" customHeight="1">
      <c r="A94" s="5" t="s">
        <v>79</v>
      </c>
      <c r="B94" s="317" t="s">
        <v>138</v>
      </c>
      <c r="C94" s="380">
        <v>72650</v>
      </c>
      <c r="D94" s="380">
        <v>65948</v>
      </c>
    </row>
    <row r="95" spans="1:4" ht="12" customHeight="1">
      <c r="A95" s="5" t="s">
        <v>87</v>
      </c>
      <c r="B95" s="318" t="s">
        <v>139</v>
      </c>
      <c r="C95" s="380">
        <v>30737</v>
      </c>
      <c r="D95" s="380">
        <v>39377</v>
      </c>
    </row>
    <row r="96" spans="1:4" ht="12" customHeight="1">
      <c r="A96" s="5" t="s">
        <v>80</v>
      </c>
      <c r="B96" s="316" t="s">
        <v>327</v>
      </c>
      <c r="C96" s="380"/>
      <c r="D96" s="380">
        <v>2580</v>
      </c>
    </row>
    <row r="97" spans="1:4" ht="12" customHeight="1">
      <c r="A97" s="5" t="s">
        <v>81</v>
      </c>
      <c r="B97" s="319" t="s">
        <v>328</v>
      </c>
      <c r="C97" s="380"/>
      <c r="D97" s="380"/>
    </row>
    <row r="98" spans="1:4" ht="12" customHeight="1">
      <c r="A98" s="5" t="s">
        <v>88</v>
      </c>
      <c r="B98" s="320" t="s">
        <v>329</v>
      </c>
      <c r="C98" s="380"/>
      <c r="D98" s="380"/>
    </row>
    <row r="99" spans="1:4" ht="12" customHeight="1">
      <c r="A99" s="5" t="s">
        <v>89</v>
      </c>
      <c r="B99" s="320" t="s">
        <v>330</v>
      </c>
      <c r="C99" s="380"/>
      <c r="D99" s="380"/>
    </row>
    <row r="100" spans="1:4" ht="12" customHeight="1">
      <c r="A100" s="5" t="s">
        <v>90</v>
      </c>
      <c r="B100" s="319" t="s">
        <v>331</v>
      </c>
      <c r="C100" s="380">
        <v>30737</v>
      </c>
      <c r="D100" s="380">
        <v>36797</v>
      </c>
    </row>
    <row r="101" spans="1:4" ht="12" customHeight="1">
      <c r="A101" s="5" t="s">
        <v>91</v>
      </c>
      <c r="B101" s="319" t="s">
        <v>332</v>
      </c>
      <c r="C101" s="380"/>
      <c r="D101" s="380"/>
    </row>
    <row r="102" spans="1:4" ht="12" customHeight="1">
      <c r="A102" s="5" t="s">
        <v>93</v>
      </c>
      <c r="B102" s="320" t="s">
        <v>333</v>
      </c>
      <c r="C102" s="380"/>
      <c r="D102" s="380"/>
    </row>
    <row r="103" spans="1:4" ht="12" customHeight="1">
      <c r="A103" s="4" t="s">
        <v>140</v>
      </c>
      <c r="B103" s="321" t="s">
        <v>334</v>
      </c>
      <c r="C103" s="380"/>
      <c r="D103" s="380"/>
    </row>
    <row r="104" spans="1:4" ht="12" customHeight="1">
      <c r="A104" s="5" t="s">
        <v>325</v>
      </c>
      <c r="B104" s="321" t="s">
        <v>335</v>
      </c>
      <c r="C104" s="380"/>
      <c r="D104" s="380"/>
    </row>
    <row r="105" spans="1:4" ht="12" customHeight="1" thickBot="1">
      <c r="A105" s="9" t="s">
        <v>326</v>
      </c>
      <c r="B105" s="322" t="s">
        <v>336</v>
      </c>
      <c r="C105" s="390"/>
      <c r="D105" s="390"/>
    </row>
    <row r="106" spans="1:4" ht="12" customHeight="1" thickBot="1">
      <c r="A106" s="10" t="s">
        <v>11</v>
      </c>
      <c r="B106" s="323" t="s">
        <v>476</v>
      </c>
      <c r="C106" s="377">
        <f>+C107+C109+C111</f>
        <v>156539</v>
      </c>
      <c r="D106" s="377">
        <f>+D107+D109+D111</f>
        <v>133025</v>
      </c>
    </row>
    <row r="107" spans="1:4" ht="12" customHeight="1">
      <c r="A107" s="6" t="s">
        <v>82</v>
      </c>
      <c r="B107" s="316" t="s">
        <v>185</v>
      </c>
      <c r="C107" s="378">
        <v>146639</v>
      </c>
      <c r="D107" s="378">
        <v>123125</v>
      </c>
    </row>
    <row r="108" spans="1:4" ht="12" customHeight="1">
      <c r="A108" s="6" t="s">
        <v>83</v>
      </c>
      <c r="B108" s="324" t="s">
        <v>340</v>
      </c>
      <c r="C108" s="378">
        <v>146639</v>
      </c>
      <c r="D108" s="378">
        <v>123125</v>
      </c>
    </row>
    <row r="109" spans="1:4" ht="12" customHeight="1">
      <c r="A109" s="6" t="s">
        <v>84</v>
      </c>
      <c r="B109" s="324" t="s">
        <v>141</v>
      </c>
      <c r="C109" s="379">
        <v>9900</v>
      </c>
      <c r="D109" s="379">
        <v>9900</v>
      </c>
    </row>
    <row r="110" spans="1:4" ht="12" customHeight="1">
      <c r="A110" s="6" t="s">
        <v>85</v>
      </c>
      <c r="B110" s="324" t="s">
        <v>341</v>
      </c>
      <c r="C110" s="391"/>
      <c r="D110" s="391"/>
    </row>
    <row r="111" spans="1:4" ht="12" customHeight="1">
      <c r="A111" s="6" t="s">
        <v>86</v>
      </c>
      <c r="B111" s="325" t="s">
        <v>188</v>
      </c>
      <c r="C111" s="391"/>
      <c r="D111" s="391"/>
    </row>
    <row r="112" spans="1:4" ht="12" customHeight="1">
      <c r="A112" s="6" t="s">
        <v>92</v>
      </c>
      <c r="B112" s="326" t="s">
        <v>452</v>
      </c>
      <c r="C112" s="391"/>
      <c r="D112" s="391"/>
    </row>
    <row r="113" spans="1:4" ht="12" customHeight="1">
      <c r="A113" s="6" t="s">
        <v>94</v>
      </c>
      <c r="B113" s="327" t="s">
        <v>346</v>
      </c>
      <c r="C113" s="391"/>
      <c r="D113" s="391"/>
    </row>
    <row r="114" spans="1:4">
      <c r="A114" s="6" t="s">
        <v>142</v>
      </c>
      <c r="B114" s="320" t="s">
        <v>330</v>
      </c>
      <c r="C114" s="391"/>
      <c r="D114" s="391"/>
    </row>
    <row r="115" spans="1:4" ht="12" customHeight="1">
      <c r="A115" s="6" t="s">
        <v>143</v>
      </c>
      <c r="B115" s="320" t="s">
        <v>345</v>
      </c>
      <c r="C115" s="391"/>
      <c r="D115" s="391"/>
    </row>
    <row r="116" spans="1:4" ht="12" customHeight="1">
      <c r="A116" s="6" t="s">
        <v>144</v>
      </c>
      <c r="B116" s="320" t="s">
        <v>344</v>
      </c>
      <c r="C116" s="391"/>
      <c r="D116" s="391"/>
    </row>
    <row r="117" spans="1:4" ht="12" customHeight="1">
      <c r="A117" s="6" t="s">
        <v>337</v>
      </c>
      <c r="B117" s="320" t="s">
        <v>333</v>
      </c>
      <c r="C117" s="391"/>
      <c r="D117" s="391"/>
    </row>
    <row r="118" spans="1:4" ht="12" customHeight="1">
      <c r="A118" s="6" t="s">
        <v>338</v>
      </c>
      <c r="B118" s="320" t="s">
        <v>343</v>
      </c>
      <c r="C118" s="391"/>
      <c r="D118" s="391"/>
    </row>
    <row r="119" spans="1:4" ht="16.5" thickBot="1">
      <c r="A119" s="4" t="s">
        <v>339</v>
      </c>
      <c r="B119" s="320" t="s">
        <v>342</v>
      </c>
      <c r="C119" s="392"/>
      <c r="D119" s="392"/>
    </row>
    <row r="120" spans="1:4" ht="12" customHeight="1" thickBot="1">
      <c r="A120" s="10" t="s">
        <v>12</v>
      </c>
      <c r="B120" s="328" t="s">
        <v>347</v>
      </c>
      <c r="C120" s="377">
        <f>+C121+C122</f>
        <v>1000</v>
      </c>
      <c r="D120" s="377">
        <f>+D121+D122</f>
        <v>2500</v>
      </c>
    </row>
    <row r="121" spans="1:4" ht="12" customHeight="1">
      <c r="A121" s="6" t="s">
        <v>65</v>
      </c>
      <c r="B121" s="329" t="s">
        <v>52</v>
      </c>
      <c r="C121" s="378">
        <v>500</v>
      </c>
      <c r="D121" s="378">
        <v>2000</v>
      </c>
    </row>
    <row r="122" spans="1:4" ht="12" customHeight="1" thickBot="1">
      <c r="A122" s="7" t="s">
        <v>66</v>
      </c>
      <c r="B122" s="324" t="s">
        <v>53</v>
      </c>
      <c r="C122" s="380">
        <v>500</v>
      </c>
      <c r="D122" s="380">
        <v>500</v>
      </c>
    </row>
    <row r="123" spans="1:4" ht="12" customHeight="1" thickBot="1">
      <c r="A123" s="10" t="s">
        <v>13</v>
      </c>
      <c r="B123" s="328" t="s">
        <v>348</v>
      </c>
      <c r="C123" s="377">
        <f>+C90+C106+C120</f>
        <v>516165</v>
      </c>
      <c r="D123" s="377">
        <f>+D90+D106+D120</f>
        <v>625062</v>
      </c>
    </row>
    <row r="124" spans="1:4" ht="12" customHeight="1" thickBot="1">
      <c r="A124" s="10" t="s">
        <v>14</v>
      </c>
      <c r="B124" s="328" t="s">
        <v>349</v>
      </c>
      <c r="C124" s="377">
        <f>+C125+C126+C127</f>
        <v>2496</v>
      </c>
      <c r="D124" s="377">
        <f>+D125+D126+D127</f>
        <v>4167</v>
      </c>
    </row>
    <row r="125" spans="1:4" ht="12" customHeight="1">
      <c r="A125" s="6" t="s">
        <v>69</v>
      </c>
      <c r="B125" s="329" t="s">
        <v>350</v>
      </c>
      <c r="C125" s="391">
        <v>2496</v>
      </c>
      <c r="D125" s="391">
        <v>2496</v>
      </c>
    </row>
    <row r="126" spans="1:4" ht="12" customHeight="1">
      <c r="A126" s="6" t="s">
        <v>70</v>
      </c>
      <c r="B126" s="329" t="s">
        <v>351</v>
      </c>
      <c r="C126" s="391"/>
      <c r="D126" s="391"/>
    </row>
    <row r="127" spans="1:4" ht="12" customHeight="1" thickBot="1">
      <c r="A127" s="4" t="s">
        <v>71</v>
      </c>
      <c r="B127" s="330" t="s">
        <v>352</v>
      </c>
      <c r="C127" s="391"/>
      <c r="D127" s="391">
        <v>1671</v>
      </c>
    </row>
    <row r="128" spans="1:4" ht="12" customHeight="1" thickBot="1">
      <c r="A128" s="10" t="s">
        <v>15</v>
      </c>
      <c r="B128" s="328" t="s">
        <v>416</v>
      </c>
      <c r="C128" s="377">
        <f>+C129+C130+C131+C132</f>
        <v>0</v>
      </c>
      <c r="D128" s="377">
        <f>+D129+D130+D131+D132</f>
        <v>0</v>
      </c>
    </row>
    <row r="129" spans="1:10" ht="12" customHeight="1">
      <c r="A129" s="6" t="s">
        <v>72</v>
      </c>
      <c r="B129" s="329" t="s">
        <v>353</v>
      </c>
      <c r="C129" s="391"/>
      <c r="D129" s="391"/>
    </row>
    <row r="130" spans="1:10" ht="12" customHeight="1">
      <c r="A130" s="6" t="s">
        <v>73</v>
      </c>
      <c r="B130" s="329" t="s">
        <v>354</v>
      </c>
      <c r="C130" s="391"/>
      <c r="D130" s="391"/>
    </row>
    <row r="131" spans="1:10" ht="12" customHeight="1">
      <c r="A131" s="6" t="s">
        <v>259</v>
      </c>
      <c r="B131" s="329" t="s">
        <v>355</v>
      </c>
      <c r="C131" s="391"/>
      <c r="D131" s="391"/>
    </row>
    <row r="132" spans="1:10" ht="12" customHeight="1" thickBot="1">
      <c r="A132" s="4" t="s">
        <v>260</v>
      </c>
      <c r="B132" s="330" t="s">
        <v>356</v>
      </c>
      <c r="C132" s="391"/>
      <c r="D132" s="391"/>
    </row>
    <row r="133" spans="1:10" ht="12" customHeight="1" thickBot="1">
      <c r="A133" s="10" t="s">
        <v>16</v>
      </c>
      <c r="B133" s="328" t="s">
        <v>357</v>
      </c>
      <c r="C133" s="214">
        <f>+C134+C135+C136+C137</f>
        <v>0</v>
      </c>
      <c r="D133" s="214">
        <f>+D134+D135+D136+D137</f>
        <v>0</v>
      </c>
    </row>
    <row r="134" spans="1:10" ht="12" customHeight="1">
      <c r="A134" s="6" t="s">
        <v>74</v>
      </c>
      <c r="B134" s="329" t="s">
        <v>358</v>
      </c>
      <c r="C134" s="391"/>
      <c r="D134" s="391"/>
    </row>
    <row r="135" spans="1:10" ht="12" customHeight="1">
      <c r="A135" s="6" t="s">
        <v>75</v>
      </c>
      <c r="B135" s="329" t="s">
        <v>368</v>
      </c>
      <c r="C135" s="391"/>
      <c r="D135" s="391"/>
    </row>
    <row r="136" spans="1:10" ht="12" customHeight="1">
      <c r="A136" s="6" t="s">
        <v>271</v>
      </c>
      <c r="B136" s="329" t="s">
        <v>359</v>
      </c>
      <c r="C136" s="391"/>
      <c r="D136" s="391"/>
    </row>
    <row r="137" spans="1:10" ht="12" customHeight="1" thickBot="1">
      <c r="A137" s="4" t="s">
        <v>272</v>
      </c>
      <c r="B137" s="330" t="s">
        <v>360</v>
      </c>
      <c r="C137" s="391"/>
      <c r="D137" s="391"/>
    </row>
    <row r="138" spans="1:10" ht="12" customHeight="1" thickBot="1">
      <c r="A138" s="10" t="s">
        <v>17</v>
      </c>
      <c r="B138" s="328" t="s">
        <v>361</v>
      </c>
      <c r="C138" s="393">
        <f>+C139+C140+C141+C142</f>
        <v>0</v>
      </c>
      <c r="D138" s="393">
        <f>+D139+D140+D141+D142</f>
        <v>0</v>
      </c>
    </row>
    <row r="139" spans="1:10" ht="12" customHeight="1">
      <c r="A139" s="6" t="s">
        <v>135</v>
      </c>
      <c r="B139" s="329" t="s">
        <v>362</v>
      </c>
      <c r="C139" s="391"/>
      <c r="D139" s="391"/>
    </row>
    <row r="140" spans="1:10" ht="12" customHeight="1">
      <c r="A140" s="6" t="s">
        <v>136</v>
      </c>
      <c r="B140" s="329" t="s">
        <v>363</v>
      </c>
      <c r="C140" s="391"/>
      <c r="D140" s="391"/>
    </row>
    <row r="141" spans="1:10" ht="12" customHeight="1">
      <c r="A141" s="6" t="s">
        <v>187</v>
      </c>
      <c r="B141" s="329" t="s">
        <v>364</v>
      </c>
      <c r="C141" s="391"/>
      <c r="D141" s="391"/>
    </row>
    <row r="142" spans="1:10" ht="12" customHeight="1" thickBot="1">
      <c r="A142" s="6" t="s">
        <v>274</v>
      </c>
      <c r="B142" s="329" t="s">
        <v>365</v>
      </c>
      <c r="C142" s="391"/>
      <c r="D142" s="391"/>
    </row>
    <row r="143" spans="1:10" ht="15" customHeight="1" thickBot="1">
      <c r="A143" s="10" t="s">
        <v>18</v>
      </c>
      <c r="B143" s="328" t="s">
        <v>366</v>
      </c>
      <c r="C143" s="177">
        <f>+C124+C128+C133+C138</f>
        <v>2496</v>
      </c>
      <c r="D143" s="177">
        <f>+D124+D128+D133+D138</f>
        <v>4167</v>
      </c>
      <c r="G143" s="178"/>
      <c r="H143" s="179"/>
      <c r="I143" s="179"/>
      <c r="J143" s="179"/>
    </row>
    <row r="144" spans="1:10" s="170" customFormat="1" ht="12.95" customHeight="1" thickBot="1">
      <c r="A144" s="135" t="s">
        <v>19</v>
      </c>
      <c r="B144" s="153" t="s">
        <v>367</v>
      </c>
      <c r="C144" s="177">
        <f>+C123+C143</f>
        <v>518661</v>
      </c>
      <c r="D144" s="177">
        <f>+D123+D143</f>
        <v>629229</v>
      </c>
    </row>
    <row r="145" spans="1:5" ht="7.5" customHeight="1"/>
    <row r="146" spans="1:5">
      <c r="A146" s="606" t="s">
        <v>369</v>
      </c>
      <c r="B146" s="606"/>
      <c r="C146" s="606"/>
      <c r="D146" s="606"/>
    </row>
    <row r="147" spans="1:5" ht="15" customHeight="1" thickBot="1">
      <c r="A147" s="603" t="s">
        <v>118</v>
      </c>
      <c r="B147" s="603"/>
      <c r="C147" s="375"/>
      <c r="D147" s="375" t="s">
        <v>186</v>
      </c>
    </row>
    <row r="148" spans="1:5" ht="24.75" thickBot="1">
      <c r="A148" s="10">
        <v>1</v>
      </c>
      <c r="B148" s="323" t="s">
        <v>370</v>
      </c>
      <c r="C148" s="377">
        <f>+C60-C123</f>
        <v>-40393</v>
      </c>
      <c r="D148" s="377">
        <f>+D60-D123</f>
        <v>-39270</v>
      </c>
      <c r="E148" s="180"/>
    </row>
    <row r="149" spans="1:5" ht="27.75" customHeight="1" thickBot="1">
      <c r="A149" s="10" t="s">
        <v>11</v>
      </c>
      <c r="B149" s="323" t="s">
        <v>371</v>
      </c>
      <c r="C149" s="377">
        <f>+C83-C143</f>
        <v>41975</v>
      </c>
      <c r="D149" s="377">
        <f>+D83-D143</f>
        <v>40575</v>
      </c>
    </row>
  </sheetData>
  <mergeCells count="6">
    <mergeCell ref="A146:D146"/>
    <mergeCell ref="A147:B147"/>
    <mergeCell ref="A1:D1"/>
    <mergeCell ref="A2:B2"/>
    <mergeCell ref="A86:D86"/>
    <mergeCell ref="A87:B87"/>
  </mergeCells>
  <phoneticPr fontId="29" type="noConversion"/>
  <printOptions horizontalCentered="1"/>
  <pageMargins left="0.78740157480314965" right="0.78740157480314965" top="1.4566929133858268" bottom="0.86614173228346458" header="0.78740157480314965" footer="0.59055118110236227"/>
  <pageSetup paperSize="9" scale="64" fitToHeight="2" orientation="portrait" r:id="rId1"/>
  <headerFooter alignWithMargins="0">
    <oddHeader>&amp;C&amp;"Times New Roman CE,Félkövér"&amp;12
Buj Község Önkormányzat
2014. ÉVI KÖLTSÉGVETÉS
KÖTELEZŐ FELADATAINAK MÉRLEGE &amp;R&amp;"Times New Roman CE,Félkövér dőlt"&amp;11 1.2. melléklet a 8/2015. (V.08.) önkormányzati rendelethez</oddHeader>
  </headerFooter>
  <rowBreaks count="1" manualBreakCount="1">
    <brk id="84" max="4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92D050"/>
  </sheetPr>
  <dimension ref="A1:J149"/>
  <sheetViews>
    <sheetView view="pageLayout" topLeftCell="A85" zoomScaleNormal="100" zoomScaleSheetLayoutView="100" workbookViewId="0">
      <selection activeCell="D85" sqref="D85"/>
    </sheetView>
  </sheetViews>
  <sheetFormatPr defaultRowHeight="15.75"/>
  <cols>
    <col min="1" max="1" width="9.5" style="154" customWidth="1"/>
    <col min="2" max="2" width="91.6640625" style="397" customWidth="1"/>
    <col min="3" max="4" width="16.33203125" style="394" customWidth="1"/>
    <col min="5" max="5" width="9" style="168" customWidth="1"/>
    <col min="6" max="16384" width="9.33203125" style="168"/>
  </cols>
  <sheetData>
    <row r="1" spans="1:4" ht="15.95" customHeight="1">
      <c r="A1" s="604" t="s">
        <v>7</v>
      </c>
      <c r="B1" s="604"/>
      <c r="C1" s="604"/>
      <c r="D1" s="604"/>
    </row>
    <row r="2" spans="1:4" ht="15.95" customHeight="1" thickBot="1">
      <c r="A2" s="603" t="s">
        <v>116</v>
      </c>
      <c r="B2" s="603"/>
      <c r="C2" s="375"/>
      <c r="D2" s="375" t="s">
        <v>186</v>
      </c>
    </row>
    <row r="3" spans="1:4" ht="38.1" customHeight="1" thickBot="1">
      <c r="A3" s="12" t="s">
        <v>64</v>
      </c>
      <c r="B3" s="13" t="s">
        <v>9</v>
      </c>
      <c r="C3" s="15" t="s">
        <v>214</v>
      </c>
      <c r="D3" s="15" t="s">
        <v>469</v>
      </c>
    </row>
    <row r="4" spans="1:4" s="169" customFormat="1" ht="12" customHeight="1" thickBot="1">
      <c r="A4" s="167">
        <v>1</v>
      </c>
      <c r="B4" s="395">
        <v>2</v>
      </c>
      <c r="C4" s="376">
        <v>3</v>
      </c>
      <c r="D4" s="376">
        <v>4</v>
      </c>
    </row>
    <row r="5" spans="1:4" s="170" customFormat="1" ht="12" customHeight="1" thickBot="1">
      <c r="A5" s="10" t="s">
        <v>10</v>
      </c>
      <c r="B5" s="305" t="s">
        <v>215</v>
      </c>
      <c r="C5" s="377">
        <f>+C6+C7+C8+C9+C10+C11</f>
        <v>0</v>
      </c>
      <c r="D5" s="377">
        <f>+D6+D7+D8+D9+D10+D11</f>
        <v>0</v>
      </c>
    </row>
    <row r="6" spans="1:4" s="170" customFormat="1" ht="12" customHeight="1">
      <c r="A6" s="6" t="s">
        <v>76</v>
      </c>
      <c r="B6" s="306" t="s">
        <v>216</v>
      </c>
      <c r="C6" s="378"/>
      <c r="D6" s="378"/>
    </row>
    <row r="7" spans="1:4" s="170" customFormat="1" ht="12" customHeight="1">
      <c r="A7" s="5" t="s">
        <v>77</v>
      </c>
      <c r="B7" s="307" t="s">
        <v>217</v>
      </c>
      <c r="C7" s="379"/>
      <c r="D7" s="379"/>
    </row>
    <row r="8" spans="1:4" s="170" customFormat="1" ht="12" customHeight="1">
      <c r="A8" s="5" t="s">
        <v>78</v>
      </c>
      <c r="B8" s="307" t="s">
        <v>218</v>
      </c>
      <c r="C8" s="379"/>
      <c r="D8" s="379"/>
    </row>
    <row r="9" spans="1:4" s="170" customFormat="1" ht="12" customHeight="1">
      <c r="A9" s="5" t="s">
        <v>79</v>
      </c>
      <c r="B9" s="307" t="s">
        <v>219</v>
      </c>
      <c r="C9" s="379"/>
      <c r="D9" s="379"/>
    </row>
    <row r="10" spans="1:4" s="170" customFormat="1" ht="12" customHeight="1">
      <c r="A10" s="5" t="s">
        <v>112</v>
      </c>
      <c r="B10" s="307" t="s">
        <v>220</v>
      </c>
      <c r="C10" s="379"/>
      <c r="D10" s="379"/>
    </row>
    <row r="11" spans="1:4" s="170" customFormat="1" ht="12" customHeight="1" thickBot="1">
      <c r="A11" s="7" t="s">
        <v>80</v>
      </c>
      <c r="B11" s="308" t="s">
        <v>221</v>
      </c>
      <c r="C11" s="379"/>
      <c r="D11" s="379"/>
    </row>
    <row r="12" spans="1:4" s="170" customFormat="1" ht="12" customHeight="1" thickBot="1">
      <c r="A12" s="10" t="s">
        <v>11</v>
      </c>
      <c r="B12" s="309" t="s">
        <v>222</v>
      </c>
      <c r="C12" s="377">
        <f>+C13+C14+C15+C16+C17</f>
        <v>0</v>
      </c>
      <c r="D12" s="377">
        <f>+D13+D14+D15+D16+D17</f>
        <v>0</v>
      </c>
    </row>
    <row r="13" spans="1:4" s="170" customFormat="1" ht="12" customHeight="1">
      <c r="A13" s="6" t="s">
        <v>82</v>
      </c>
      <c r="B13" s="306" t="s">
        <v>223</v>
      </c>
      <c r="C13" s="378"/>
      <c r="D13" s="378"/>
    </row>
    <row r="14" spans="1:4" s="170" customFormat="1" ht="12" customHeight="1">
      <c r="A14" s="5" t="s">
        <v>83</v>
      </c>
      <c r="B14" s="307" t="s">
        <v>224</v>
      </c>
      <c r="C14" s="379"/>
      <c r="D14" s="379"/>
    </row>
    <row r="15" spans="1:4" s="170" customFormat="1" ht="12" customHeight="1">
      <c r="A15" s="5" t="s">
        <v>84</v>
      </c>
      <c r="B15" s="307" t="s">
        <v>446</v>
      </c>
      <c r="C15" s="379"/>
      <c r="D15" s="379"/>
    </row>
    <row r="16" spans="1:4" s="170" customFormat="1" ht="12" customHeight="1">
      <c r="A16" s="5" t="s">
        <v>85</v>
      </c>
      <c r="B16" s="307" t="s">
        <v>447</v>
      </c>
      <c r="C16" s="379"/>
      <c r="D16" s="379"/>
    </row>
    <row r="17" spans="1:4" s="170" customFormat="1" ht="12" customHeight="1">
      <c r="A17" s="5" t="s">
        <v>86</v>
      </c>
      <c r="B17" s="307" t="s">
        <v>225</v>
      </c>
      <c r="C17" s="379"/>
      <c r="D17" s="379"/>
    </row>
    <row r="18" spans="1:4" s="170" customFormat="1" ht="12" customHeight="1" thickBot="1">
      <c r="A18" s="7" t="s">
        <v>92</v>
      </c>
      <c r="B18" s="308" t="s">
        <v>226</v>
      </c>
      <c r="C18" s="380"/>
      <c r="D18" s="380"/>
    </row>
    <row r="19" spans="1:4" s="170" customFormat="1" ht="12" customHeight="1" thickBot="1">
      <c r="A19" s="10" t="s">
        <v>12</v>
      </c>
      <c r="B19" s="305" t="s">
        <v>227</v>
      </c>
      <c r="C19" s="377">
        <f>+C20+C21+C22+C23+C24</f>
        <v>0</v>
      </c>
      <c r="D19" s="377">
        <f>+D20+D21+D22+D23+D24</f>
        <v>0</v>
      </c>
    </row>
    <row r="20" spans="1:4" s="170" customFormat="1" ht="12" customHeight="1">
      <c r="A20" s="6" t="s">
        <v>65</v>
      </c>
      <c r="B20" s="306" t="s">
        <v>228</v>
      </c>
      <c r="C20" s="378"/>
      <c r="D20" s="378"/>
    </row>
    <row r="21" spans="1:4" s="170" customFormat="1" ht="12" customHeight="1">
      <c r="A21" s="5" t="s">
        <v>66</v>
      </c>
      <c r="B21" s="307" t="s">
        <v>229</v>
      </c>
      <c r="C21" s="379"/>
      <c r="D21" s="379"/>
    </row>
    <row r="22" spans="1:4" s="170" customFormat="1" ht="12" customHeight="1">
      <c r="A22" s="5" t="s">
        <v>67</v>
      </c>
      <c r="B22" s="307" t="s">
        <v>448</v>
      </c>
      <c r="C22" s="379"/>
      <c r="D22" s="379"/>
    </row>
    <row r="23" spans="1:4" s="170" customFormat="1" ht="12" customHeight="1">
      <c r="A23" s="5" t="s">
        <v>68</v>
      </c>
      <c r="B23" s="307" t="s">
        <v>449</v>
      </c>
      <c r="C23" s="379"/>
      <c r="D23" s="379"/>
    </row>
    <row r="24" spans="1:4" s="170" customFormat="1" ht="12" customHeight="1">
      <c r="A24" s="5" t="s">
        <v>125</v>
      </c>
      <c r="B24" s="307" t="s">
        <v>230</v>
      </c>
      <c r="C24" s="379"/>
      <c r="D24" s="379"/>
    </row>
    <row r="25" spans="1:4" s="170" customFormat="1" ht="12" customHeight="1" thickBot="1">
      <c r="A25" s="7" t="s">
        <v>126</v>
      </c>
      <c r="B25" s="308" t="s">
        <v>231</v>
      </c>
      <c r="C25" s="380"/>
      <c r="D25" s="380"/>
    </row>
    <row r="26" spans="1:4" s="170" customFormat="1" ht="12" customHeight="1" thickBot="1">
      <c r="A26" s="10" t="s">
        <v>127</v>
      </c>
      <c r="B26" s="305" t="s">
        <v>232</v>
      </c>
      <c r="C26" s="214">
        <f>+C27+C30+C31+C32</f>
        <v>0</v>
      </c>
      <c r="D26" s="214">
        <f>+D27+D30+D31+D32</f>
        <v>0</v>
      </c>
    </row>
    <row r="27" spans="1:4" s="170" customFormat="1" ht="12" customHeight="1">
      <c r="A27" s="6" t="s">
        <v>233</v>
      </c>
      <c r="B27" s="306" t="s">
        <v>239</v>
      </c>
      <c r="C27" s="381">
        <f>+C28+C29</f>
        <v>0</v>
      </c>
      <c r="D27" s="381">
        <f>+D28+D29</f>
        <v>0</v>
      </c>
    </row>
    <row r="28" spans="1:4" s="170" customFormat="1" ht="12" customHeight="1">
      <c r="A28" s="5" t="s">
        <v>234</v>
      </c>
      <c r="B28" s="307" t="s">
        <v>240</v>
      </c>
      <c r="C28" s="379"/>
      <c r="D28" s="379"/>
    </row>
    <row r="29" spans="1:4" s="170" customFormat="1" ht="12" customHeight="1">
      <c r="A29" s="5" t="s">
        <v>235</v>
      </c>
      <c r="B29" s="307" t="s">
        <v>241</v>
      </c>
      <c r="C29" s="379"/>
      <c r="D29" s="379"/>
    </row>
    <row r="30" spans="1:4" s="170" customFormat="1" ht="12" customHeight="1">
      <c r="A30" s="5" t="s">
        <v>236</v>
      </c>
      <c r="B30" s="307" t="s">
        <v>242</v>
      </c>
      <c r="C30" s="379"/>
      <c r="D30" s="379"/>
    </row>
    <row r="31" spans="1:4" s="170" customFormat="1" ht="12" customHeight="1">
      <c r="A31" s="5" t="s">
        <v>237</v>
      </c>
      <c r="B31" s="307" t="s">
        <v>243</v>
      </c>
      <c r="C31" s="379"/>
      <c r="D31" s="379"/>
    </row>
    <row r="32" spans="1:4" s="170" customFormat="1" ht="12" customHeight="1" thickBot="1">
      <c r="A32" s="7" t="s">
        <v>238</v>
      </c>
      <c r="B32" s="308" t="s">
        <v>244</v>
      </c>
      <c r="C32" s="380"/>
      <c r="D32" s="380"/>
    </row>
    <row r="33" spans="1:4" s="170" customFormat="1" ht="12" customHeight="1" thickBot="1">
      <c r="A33" s="10" t="s">
        <v>14</v>
      </c>
      <c r="B33" s="305" t="s">
        <v>245</v>
      </c>
      <c r="C33" s="377">
        <f>SUM(C34:C43)</f>
        <v>10288</v>
      </c>
      <c r="D33" s="377">
        <f>SUM(D34:D43)</f>
        <v>13800</v>
      </c>
    </row>
    <row r="34" spans="1:4" s="170" customFormat="1" ht="12" customHeight="1">
      <c r="A34" s="6" t="s">
        <v>69</v>
      </c>
      <c r="B34" s="306" t="s">
        <v>248</v>
      </c>
      <c r="C34" s="378"/>
      <c r="D34" s="378"/>
    </row>
    <row r="35" spans="1:4" s="170" customFormat="1" ht="12" customHeight="1">
      <c r="A35" s="5" t="s">
        <v>70</v>
      </c>
      <c r="B35" s="307" t="s">
        <v>249</v>
      </c>
      <c r="C35" s="379">
        <v>1200</v>
      </c>
      <c r="D35" s="379">
        <v>1200</v>
      </c>
    </row>
    <row r="36" spans="1:4" s="170" customFormat="1" ht="12" customHeight="1">
      <c r="A36" s="5" t="s">
        <v>71</v>
      </c>
      <c r="B36" s="307" t="s">
        <v>250</v>
      </c>
      <c r="C36" s="379"/>
      <c r="D36" s="379"/>
    </row>
    <row r="37" spans="1:4" s="170" customFormat="1" ht="12" customHeight="1">
      <c r="A37" s="5" t="s">
        <v>129</v>
      </c>
      <c r="B37" s="307" t="s">
        <v>251</v>
      </c>
      <c r="C37" s="379"/>
      <c r="D37" s="379"/>
    </row>
    <row r="38" spans="1:4" s="170" customFormat="1" ht="12" customHeight="1">
      <c r="A38" s="5" t="s">
        <v>130</v>
      </c>
      <c r="B38" s="307" t="s">
        <v>252</v>
      </c>
      <c r="C38" s="379">
        <v>7156</v>
      </c>
      <c r="D38" s="379">
        <v>9920</v>
      </c>
    </row>
    <row r="39" spans="1:4" s="170" customFormat="1" ht="12" customHeight="1">
      <c r="A39" s="5" t="s">
        <v>131</v>
      </c>
      <c r="B39" s="307" t="s">
        <v>253</v>
      </c>
      <c r="C39" s="379">
        <v>1932</v>
      </c>
      <c r="D39" s="379">
        <v>2680</v>
      </c>
    </row>
    <row r="40" spans="1:4" s="170" customFormat="1" ht="12" customHeight="1">
      <c r="A40" s="5" t="s">
        <v>132</v>
      </c>
      <c r="B40" s="307" t="s">
        <v>254</v>
      </c>
      <c r="C40" s="379"/>
      <c r="D40" s="379"/>
    </row>
    <row r="41" spans="1:4" s="170" customFormat="1" ht="12" customHeight="1">
      <c r="A41" s="5" t="s">
        <v>133</v>
      </c>
      <c r="B41" s="307" t="s">
        <v>255</v>
      </c>
      <c r="C41" s="379"/>
      <c r="D41" s="379"/>
    </row>
    <row r="42" spans="1:4" s="170" customFormat="1" ht="12" customHeight="1">
      <c r="A42" s="5" t="s">
        <v>246</v>
      </c>
      <c r="B42" s="307" t="s">
        <v>256</v>
      </c>
      <c r="C42" s="382"/>
      <c r="D42" s="382"/>
    </row>
    <row r="43" spans="1:4" s="170" customFormat="1" ht="12" customHeight="1" thickBot="1">
      <c r="A43" s="7" t="s">
        <v>247</v>
      </c>
      <c r="B43" s="308" t="s">
        <v>257</v>
      </c>
      <c r="C43" s="383"/>
      <c r="D43" s="383"/>
    </row>
    <row r="44" spans="1:4" s="170" customFormat="1" ht="12" customHeight="1" thickBot="1">
      <c r="A44" s="10" t="s">
        <v>15</v>
      </c>
      <c r="B44" s="305" t="s">
        <v>258</v>
      </c>
      <c r="C44" s="377">
        <f>SUM(C45:C49)</f>
        <v>0</v>
      </c>
      <c r="D44" s="377">
        <f>SUM(D45:D49)</f>
        <v>0</v>
      </c>
    </row>
    <row r="45" spans="1:4" s="170" customFormat="1" ht="12" customHeight="1">
      <c r="A45" s="6" t="s">
        <v>72</v>
      </c>
      <c r="B45" s="306" t="s">
        <v>262</v>
      </c>
      <c r="C45" s="384"/>
      <c r="D45" s="384"/>
    </row>
    <row r="46" spans="1:4" s="170" customFormat="1" ht="12" customHeight="1">
      <c r="A46" s="5" t="s">
        <v>73</v>
      </c>
      <c r="B46" s="307" t="s">
        <v>263</v>
      </c>
      <c r="C46" s="382"/>
      <c r="D46" s="382"/>
    </row>
    <row r="47" spans="1:4" s="170" customFormat="1" ht="12" customHeight="1">
      <c r="A47" s="5" t="s">
        <v>259</v>
      </c>
      <c r="B47" s="307" t="s">
        <v>264</v>
      </c>
      <c r="C47" s="382"/>
      <c r="D47" s="382"/>
    </row>
    <row r="48" spans="1:4" s="170" customFormat="1" ht="12" customHeight="1">
      <c r="A48" s="5" t="s">
        <v>260</v>
      </c>
      <c r="B48" s="307" t="s">
        <v>265</v>
      </c>
      <c r="C48" s="382"/>
      <c r="D48" s="382"/>
    </row>
    <row r="49" spans="1:4" s="170" customFormat="1" ht="12" customHeight="1" thickBot="1">
      <c r="A49" s="7" t="s">
        <v>261</v>
      </c>
      <c r="B49" s="308" t="s">
        <v>266</v>
      </c>
      <c r="C49" s="383"/>
      <c r="D49" s="383"/>
    </row>
    <row r="50" spans="1:4" s="170" customFormat="1" ht="12" customHeight="1" thickBot="1">
      <c r="A50" s="10" t="s">
        <v>134</v>
      </c>
      <c r="B50" s="305" t="s">
        <v>267</v>
      </c>
      <c r="C50" s="377">
        <f>SUM(C51:C53)</f>
        <v>600</v>
      </c>
      <c r="D50" s="377">
        <f>SUM(D51:D53)</f>
        <v>904</v>
      </c>
    </row>
    <row r="51" spans="1:4" s="170" customFormat="1" ht="12" customHeight="1">
      <c r="A51" s="6" t="s">
        <v>74</v>
      </c>
      <c r="B51" s="306" t="s">
        <v>268</v>
      </c>
      <c r="C51" s="378"/>
      <c r="D51" s="378"/>
    </row>
    <row r="52" spans="1:4" s="170" customFormat="1" ht="12" customHeight="1">
      <c r="A52" s="5" t="s">
        <v>75</v>
      </c>
      <c r="B52" s="307" t="s">
        <v>450</v>
      </c>
      <c r="C52" s="379"/>
      <c r="D52" s="379"/>
    </row>
    <row r="53" spans="1:4" s="170" customFormat="1" ht="12" customHeight="1">
      <c r="A53" s="5" t="s">
        <v>271</v>
      </c>
      <c r="B53" s="307" t="s">
        <v>269</v>
      </c>
      <c r="C53" s="379">
        <v>600</v>
      </c>
      <c r="D53" s="379">
        <v>904</v>
      </c>
    </row>
    <row r="54" spans="1:4" s="170" customFormat="1" ht="12" customHeight="1" thickBot="1">
      <c r="A54" s="7" t="s">
        <v>272</v>
      </c>
      <c r="B54" s="308" t="s">
        <v>270</v>
      </c>
      <c r="C54" s="380"/>
      <c r="D54" s="380"/>
    </row>
    <row r="55" spans="1:4" s="170" customFormat="1" ht="12" customHeight="1" thickBot="1">
      <c r="A55" s="10" t="s">
        <v>17</v>
      </c>
      <c r="B55" s="309" t="s">
        <v>273</v>
      </c>
      <c r="C55" s="377">
        <f>SUM(C56:C58)</f>
        <v>0</v>
      </c>
      <c r="D55" s="377">
        <f>SUM(D56:D58)</f>
        <v>0</v>
      </c>
    </row>
    <row r="56" spans="1:4" s="170" customFormat="1" ht="12" customHeight="1">
      <c r="A56" s="6" t="s">
        <v>135</v>
      </c>
      <c r="B56" s="306" t="s">
        <v>275</v>
      </c>
      <c r="C56" s="382"/>
      <c r="D56" s="382"/>
    </row>
    <row r="57" spans="1:4" s="170" customFormat="1" ht="12" customHeight="1">
      <c r="A57" s="5" t="s">
        <v>136</v>
      </c>
      <c r="B57" s="307" t="s">
        <v>451</v>
      </c>
      <c r="C57" s="382"/>
      <c r="D57" s="382"/>
    </row>
    <row r="58" spans="1:4" s="170" customFormat="1" ht="12" customHeight="1">
      <c r="A58" s="5" t="s">
        <v>187</v>
      </c>
      <c r="B58" s="307" t="s">
        <v>276</v>
      </c>
      <c r="C58" s="382"/>
      <c r="D58" s="382"/>
    </row>
    <row r="59" spans="1:4" s="170" customFormat="1" ht="12" customHeight="1" thickBot="1">
      <c r="A59" s="7" t="s">
        <v>274</v>
      </c>
      <c r="B59" s="308" t="s">
        <v>277</v>
      </c>
      <c r="C59" s="382"/>
      <c r="D59" s="382"/>
    </row>
    <row r="60" spans="1:4" s="170" customFormat="1" ht="12" customHeight="1" thickBot="1">
      <c r="A60" s="10" t="s">
        <v>18</v>
      </c>
      <c r="B60" s="305" t="s">
        <v>278</v>
      </c>
      <c r="C60" s="214">
        <f>+C5+C12+C19+C26+C33+C44+C50+C55</f>
        <v>10888</v>
      </c>
      <c r="D60" s="214">
        <f>+D5+D12+D19+D26+D33+D44+D50+D55</f>
        <v>14704</v>
      </c>
    </row>
    <row r="61" spans="1:4" s="170" customFormat="1" ht="12" customHeight="1" thickBot="1">
      <c r="A61" s="171" t="s">
        <v>279</v>
      </c>
      <c r="B61" s="309" t="s">
        <v>280</v>
      </c>
      <c r="C61" s="377">
        <f>SUM(C62:C64)</f>
        <v>0</v>
      </c>
      <c r="D61" s="377">
        <f>SUM(D62:D64)</f>
        <v>0</v>
      </c>
    </row>
    <row r="62" spans="1:4" s="170" customFormat="1" ht="12" customHeight="1">
      <c r="A62" s="6" t="s">
        <v>313</v>
      </c>
      <c r="B62" s="306" t="s">
        <v>281</v>
      </c>
      <c r="C62" s="382"/>
      <c r="D62" s="382"/>
    </row>
    <row r="63" spans="1:4" s="170" customFormat="1" ht="12" customHeight="1">
      <c r="A63" s="5" t="s">
        <v>322</v>
      </c>
      <c r="B63" s="307" t="s">
        <v>282</v>
      </c>
      <c r="C63" s="382"/>
      <c r="D63" s="382"/>
    </row>
    <row r="64" spans="1:4" s="170" customFormat="1" ht="12" customHeight="1" thickBot="1">
      <c r="A64" s="7" t="s">
        <v>323</v>
      </c>
      <c r="B64" s="310" t="s">
        <v>283</v>
      </c>
      <c r="C64" s="382"/>
      <c r="D64" s="382"/>
    </row>
    <row r="65" spans="1:4" s="170" customFormat="1" ht="12" customHeight="1" thickBot="1">
      <c r="A65" s="171" t="s">
        <v>284</v>
      </c>
      <c r="B65" s="309" t="s">
        <v>285</v>
      </c>
      <c r="C65" s="377">
        <f>SUM(C66:C69)</f>
        <v>0</v>
      </c>
      <c r="D65" s="377">
        <f>SUM(D66:D69)</f>
        <v>0</v>
      </c>
    </row>
    <row r="66" spans="1:4" s="170" customFormat="1" ht="12" customHeight="1">
      <c r="A66" s="6" t="s">
        <v>113</v>
      </c>
      <c r="B66" s="306" t="s">
        <v>286</v>
      </c>
      <c r="C66" s="382"/>
      <c r="D66" s="382"/>
    </row>
    <row r="67" spans="1:4" s="170" customFormat="1" ht="12" customHeight="1">
      <c r="A67" s="5" t="s">
        <v>114</v>
      </c>
      <c r="B67" s="307" t="s">
        <v>287</v>
      </c>
      <c r="C67" s="382"/>
      <c r="D67" s="382"/>
    </row>
    <row r="68" spans="1:4" s="170" customFormat="1" ht="12" customHeight="1">
      <c r="A68" s="5" t="s">
        <v>314</v>
      </c>
      <c r="B68" s="307" t="s">
        <v>288</v>
      </c>
      <c r="C68" s="382"/>
      <c r="D68" s="382"/>
    </row>
    <row r="69" spans="1:4" s="170" customFormat="1" ht="12" customHeight="1" thickBot="1">
      <c r="A69" s="7" t="s">
        <v>315</v>
      </c>
      <c r="B69" s="308" t="s">
        <v>289</v>
      </c>
      <c r="C69" s="382"/>
      <c r="D69" s="382"/>
    </row>
    <row r="70" spans="1:4" s="170" customFormat="1" ht="12" customHeight="1" thickBot="1">
      <c r="A70" s="171" t="s">
        <v>290</v>
      </c>
      <c r="B70" s="309" t="s">
        <v>291</v>
      </c>
      <c r="C70" s="377">
        <f>SUM(C71:C72)</f>
        <v>0</v>
      </c>
      <c r="D70" s="377">
        <f>SUM(D71:D72)</f>
        <v>0</v>
      </c>
    </row>
    <row r="71" spans="1:4" s="170" customFormat="1" ht="12" customHeight="1">
      <c r="A71" s="6" t="s">
        <v>316</v>
      </c>
      <c r="B71" s="306" t="s">
        <v>292</v>
      </c>
      <c r="C71" s="382"/>
      <c r="D71" s="382"/>
    </row>
    <row r="72" spans="1:4" s="170" customFormat="1" ht="12" customHeight="1" thickBot="1">
      <c r="A72" s="7" t="s">
        <v>317</v>
      </c>
      <c r="B72" s="308" t="s">
        <v>293</v>
      </c>
      <c r="C72" s="382"/>
      <c r="D72" s="382"/>
    </row>
    <row r="73" spans="1:4" s="170" customFormat="1" ht="12" customHeight="1" thickBot="1">
      <c r="A73" s="171" t="s">
        <v>294</v>
      </c>
      <c r="B73" s="309" t="s">
        <v>295</v>
      </c>
      <c r="C73" s="377">
        <f>SUM(C74:C76)</f>
        <v>0</v>
      </c>
      <c r="D73" s="377">
        <f>SUM(D74:D76)</f>
        <v>0</v>
      </c>
    </row>
    <row r="74" spans="1:4" s="170" customFormat="1" ht="12" customHeight="1">
      <c r="A74" s="6" t="s">
        <v>318</v>
      </c>
      <c r="B74" s="306" t="s">
        <v>296</v>
      </c>
      <c r="C74" s="382"/>
      <c r="D74" s="382"/>
    </row>
    <row r="75" spans="1:4" s="170" customFormat="1" ht="12" customHeight="1">
      <c r="A75" s="5" t="s">
        <v>319</v>
      </c>
      <c r="B75" s="307" t="s">
        <v>297</v>
      </c>
      <c r="C75" s="382"/>
      <c r="D75" s="382"/>
    </row>
    <row r="76" spans="1:4" s="170" customFormat="1" ht="12" customHeight="1" thickBot="1">
      <c r="A76" s="7" t="s">
        <v>320</v>
      </c>
      <c r="B76" s="308" t="s">
        <v>298</v>
      </c>
      <c r="C76" s="382"/>
      <c r="D76" s="382"/>
    </row>
    <row r="77" spans="1:4" s="170" customFormat="1" ht="12" customHeight="1" thickBot="1">
      <c r="A77" s="171" t="s">
        <v>299</v>
      </c>
      <c r="B77" s="309" t="s">
        <v>321</v>
      </c>
      <c r="C77" s="377">
        <f>SUM(C78:C81)</f>
        <v>0</v>
      </c>
      <c r="D77" s="377">
        <f>SUM(D78:D81)</f>
        <v>0</v>
      </c>
    </row>
    <row r="78" spans="1:4" s="170" customFormat="1" ht="12" customHeight="1">
      <c r="A78" s="172" t="s">
        <v>300</v>
      </c>
      <c r="B78" s="306" t="s">
        <v>301</v>
      </c>
      <c r="C78" s="382"/>
      <c r="D78" s="382"/>
    </row>
    <row r="79" spans="1:4" s="170" customFormat="1" ht="12" customHeight="1">
      <c r="A79" s="173" t="s">
        <v>302</v>
      </c>
      <c r="B79" s="307" t="s">
        <v>303</v>
      </c>
      <c r="C79" s="382"/>
      <c r="D79" s="382"/>
    </row>
    <row r="80" spans="1:4" s="170" customFormat="1" ht="12" customHeight="1">
      <c r="A80" s="173" t="s">
        <v>304</v>
      </c>
      <c r="B80" s="307" t="s">
        <v>305</v>
      </c>
      <c r="C80" s="382"/>
      <c r="D80" s="382"/>
    </row>
    <row r="81" spans="1:4" s="170" customFormat="1" ht="12" customHeight="1" thickBot="1">
      <c r="A81" s="174" t="s">
        <v>306</v>
      </c>
      <c r="B81" s="308" t="s">
        <v>307</v>
      </c>
      <c r="C81" s="382"/>
      <c r="D81" s="382"/>
    </row>
    <row r="82" spans="1:4" s="170" customFormat="1" ht="13.5" customHeight="1" thickBot="1">
      <c r="A82" s="171" t="s">
        <v>308</v>
      </c>
      <c r="B82" s="309" t="s">
        <v>309</v>
      </c>
      <c r="C82" s="385"/>
      <c r="D82" s="385"/>
    </row>
    <row r="83" spans="1:4" s="170" customFormat="1" ht="15.75" customHeight="1" thickBot="1">
      <c r="A83" s="171" t="s">
        <v>310</v>
      </c>
      <c r="B83" s="311" t="s">
        <v>311</v>
      </c>
      <c r="C83" s="214">
        <f>+C61+C65+C70+C73+C77+C82</f>
        <v>0</v>
      </c>
      <c r="D83" s="214">
        <f>+D61+D65+D70+D73+D77+D82</f>
        <v>0</v>
      </c>
    </row>
    <row r="84" spans="1:4" s="170" customFormat="1" ht="16.5" customHeight="1" thickBot="1">
      <c r="A84" s="175" t="s">
        <v>324</v>
      </c>
      <c r="B84" s="312" t="s">
        <v>312</v>
      </c>
      <c r="C84" s="214">
        <f>+C60+C83</f>
        <v>10888</v>
      </c>
      <c r="D84" s="214">
        <f>+D60+D83</f>
        <v>14704</v>
      </c>
    </row>
    <row r="85" spans="1:4" s="170" customFormat="1" ht="83.25" customHeight="1">
      <c r="A85" s="3"/>
      <c r="B85" s="396"/>
      <c r="C85" s="386"/>
      <c r="D85" s="386"/>
    </row>
    <row r="86" spans="1:4" ht="16.5" customHeight="1">
      <c r="A86" s="604" t="s">
        <v>38</v>
      </c>
      <c r="B86" s="604"/>
      <c r="C86" s="604"/>
      <c r="D86" s="604"/>
    </row>
    <row r="87" spans="1:4" s="176" customFormat="1" ht="16.5" customHeight="1" thickBot="1">
      <c r="A87" s="605" t="s">
        <v>117</v>
      </c>
      <c r="B87" s="605"/>
      <c r="C87" s="387"/>
      <c r="D87" s="387" t="s">
        <v>186</v>
      </c>
    </row>
    <row r="88" spans="1:4" ht="38.1" customHeight="1" thickBot="1">
      <c r="A88" s="12" t="s">
        <v>64</v>
      </c>
      <c r="B88" s="13" t="s">
        <v>39</v>
      </c>
      <c r="C88" s="15" t="s">
        <v>214</v>
      </c>
      <c r="D88" s="15" t="s">
        <v>469</v>
      </c>
    </row>
    <row r="89" spans="1:4" s="169" customFormat="1" ht="12" customHeight="1" thickBot="1">
      <c r="A89" s="14">
        <v>1</v>
      </c>
      <c r="B89" s="13">
        <v>2</v>
      </c>
      <c r="C89" s="15">
        <v>3</v>
      </c>
      <c r="D89" s="15">
        <v>4</v>
      </c>
    </row>
    <row r="90" spans="1:4" ht="12" customHeight="1" thickBot="1">
      <c r="A90" s="11" t="s">
        <v>10</v>
      </c>
      <c r="B90" s="314" t="s">
        <v>475</v>
      </c>
      <c r="C90" s="388">
        <f>SUM(C91:C95)</f>
        <v>12470</v>
      </c>
      <c r="D90" s="388">
        <f>SUM(D91:D95)</f>
        <v>16009</v>
      </c>
    </row>
    <row r="91" spans="1:4" ht="12" customHeight="1">
      <c r="A91" s="8" t="s">
        <v>76</v>
      </c>
      <c r="B91" s="315" t="s">
        <v>40</v>
      </c>
      <c r="C91" s="389">
        <v>1596</v>
      </c>
      <c r="D91" s="389">
        <v>1617</v>
      </c>
    </row>
    <row r="92" spans="1:4" ht="12" customHeight="1">
      <c r="A92" s="5" t="s">
        <v>77</v>
      </c>
      <c r="B92" s="316" t="s">
        <v>137</v>
      </c>
      <c r="C92" s="379">
        <v>431</v>
      </c>
      <c r="D92" s="379">
        <v>437</v>
      </c>
    </row>
    <row r="93" spans="1:4" ht="12" customHeight="1">
      <c r="A93" s="5" t="s">
        <v>78</v>
      </c>
      <c r="B93" s="316" t="s">
        <v>104</v>
      </c>
      <c r="C93" s="380">
        <v>9393</v>
      </c>
      <c r="D93" s="380">
        <v>12905</v>
      </c>
    </row>
    <row r="94" spans="1:4" ht="12" customHeight="1">
      <c r="A94" s="5" t="s">
        <v>79</v>
      </c>
      <c r="B94" s="317" t="s">
        <v>138</v>
      </c>
      <c r="C94" s="380"/>
      <c r="D94" s="380"/>
    </row>
    <row r="95" spans="1:4" ht="12" customHeight="1">
      <c r="A95" s="5" t="s">
        <v>87</v>
      </c>
      <c r="B95" s="318" t="s">
        <v>139</v>
      </c>
      <c r="C95" s="380">
        <v>1050</v>
      </c>
      <c r="D95" s="380">
        <v>1050</v>
      </c>
    </row>
    <row r="96" spans="1:4" ht="12" customHeight="1">
      <c r="A96" s="5" t="s">
        <v>80</v>
      </c>
      <c r="B96" s="316" t="s">
        <v>327</v>
      </c>
      <c r="C96" s="380"/>
      <c r="D96" s="380"/>
    </row>
    <row r="97" spans="1:4" ht="12" customHeight="1">
      <c r="A97" s="5" t="s">
        <v>81</v>
      </c>
      <c r="B97" s="319" t="s">
        <v>328</v>
      </c>
      <c r="C97" s="380"/>
      <c r="D97" s="380"/>
    </row>
    <row r="98" spans="1:4" ht="12" customHeight="1">
      <c r="A98" s="5" t="s">
        <v>88</v>
      </c>
      <c r="B98" s="320" t="s">
        <v>329</v>
      </c>
      <c r="C98" s="380"/>
      <c r="D98" s="380"/>
    </row>
    <row r="99" spans="1:4" ht="12" customHeight="1">
      <c r="A99" s="5" t="s">
        <v>89</v>
      </c>
      <c r="B99" s="320" t="s">
        <v>330</v>
      </c>
      <c r="C99" s="380"/>
      <c r="D99" s="380"/>
    </row>
    <row r="100" spans="1:4" ht="12" customHeight="1">
      <c r="A100" s="5" t="s">
        <v>90</v>
      </c>
      <c r="B100" s="319" t="s">
        <v>331</v>
      </c>
      <c r="C100" s="380"/>
      <c r="D100" s="380"/>
    </row>
    <row r="101" spans="1:4" ht="12" customHeight="1">
      <c r="A101" s="5" t="s">
        <v>91</v>
      </c>
      <c r="B101" s="319" t="s">
        <v>332</v>
      </c>
      <c r="C101" s="380"/>
      <c r="D101" s="380"/>
    </row>
    <row r="102" spans="1:4" ht="12" customHeight="1">
      <c r="A102" s="5" t="s">
        <v>93</v>
      </c>
      <c r="B102" s="320" t="s">
        <v>333</v>
      </c>
      <c r="C102" s="380"/>
      <c r="D102" s="380"/>
    </row>
    <row r="103" spans="1:4" ht="12" customHeight="1">
      <c r="A103" s="4" t="s">
        <v>140</v>
      </c>
      <c r="B103" s="321" t="s">
        <v>334</v>
      </c>
      <c r="C103" s="380"/>
      <c r="D103" s="380"/>
    </row>
    <row r="104" spans="1:4" ht="12" customHeight="1">
      <c r="A104" s="5" t="s">
        <v>325</v>
      </c>
      <c r="B104" s="321" t="s">
        <v>335</v>
      </c>
      <c r="C104" s="380"/>
      <c r="D104" s="380"/>
    </row>
    <row r="105" spans="1:4" ht="12" customHeight="1" thickBot="1">
      <c r="A105" s="9" t="s">
        <v>326</v>
      </c>
      <c r="B105" s="322" t="s">
        <v>336</v>
      </c>
      <c r="C105" s="390">
        <v>1050</v>
      </c>
      <c r="D105" s="390">
        <v>1050</v>
      </c>
    </row>
    <row r="106" spans="1:4" ht="12" customHeight="1" thickBot="1">
      <c r="A106" s="10" t="s">
        <v>11</v>
      </c>
      <c r="B106" s="323" t="s">
        <v>476</v>
      </c>
      <c r="C106" s="377">
        <f>+C107+C109+C111</f>
        <v>0</v>
      </c>
      <c r="D106" s="377">
        <f>+D107+D109+D111</f>
        <v>0</v>
      </c>
    </row>
    <row r="107" spans="1:4" ht="12" customHeight="1">
      <c r="A107" s="6" t="s">
        <v>82</v>
      </c>
      <c r="B107" s="316" t="s">
        <v>185</v>
      </c>
      <c r="C107" s="378"/>
      <c r="D107" s="378"/>
    </row>
    <row r="108" spans="1:4" ht="12" customHeight="1">
      <c r="A108" s="6" t="s">
        <v>83</v>
      </c>
      <c r="B108" s="324" t="s">
        <v>340</v>
      </c>
      <c r="C108" s="378"/>
      <c r="D108" s="378"/>
    </row>
    <row r="109" spans="1:4" ht="12" customHeight="1">
      <c r="A109" s="6" t="s">
        <v>84</v>
      </c>
      <c r="B109" s="324" t="s">
        <v>141</v>
      </c>
      <c r="C109" s="379"/>
      <c r="D109" s="379"/>
    </row>
    <row r="110" spans="1:4" ht="12" customHeight="1">
      <c r="A110" s="6" t="s">
        <v>85</v>
      </c>
      <c r="B110" s="324" t="s">
        <v>341</v>
      </c>
      <c r="C110" s="391"/>
      <c r="D110" s="391"/>
    </row>
    <row r="111" spans="1:4" ht="12" customHeight="1">
      <c r="A111" s="6" t="s">
        <v>86</v>
      </c>
      <c r="B111" s="325" t="s">
        <v>188</v>
      </c>
      <c r="C111" s="391"/>
      <c r="D111" s="391"/>
    </row>
    <row r="112" spans="1:4" ht="12" customHeight="1">
      <c r="A112" s="6" t="s">
        <v>92</v>
      </c>
      <c r="B112" s="326" t="s">
        <v>452</v>
      </c>
      <c r="C112" s="391"/>
      <c r="D112" s="391"/>
    </row>
    <row r="113" spans="1:4" ht="12" customHeight="1">
      <c r="A113" s="6" t="s">
        <v>94</v>
      </c>
      <c r="B113" s="327" t="s">
        <v>346</v>
      </c>
      <c r="C113" s="391"/>
      <c r="D113" s="391"/>
    </row>
    <row r="114" spans="1:4">
      <c r="A114" s="6" t="s">
        <v>142</v>
      </c>
      <c r="B114" s="320" t="s">
        <v>330</v>
      </c>
      <c r="C114" s="391"/>
      <c r="D114" s="391"/>
    </row>
    <row r="115" spans="1:4" ht="12" customHeight="1">
      <c r="A115" s="6" t="s">
        <v>143</v>
      </c>
      <c r="B115" s="320" t="s">
        <v>345</v>
      </c>
      <c r="C115" s="391"/>
      <c r="D115" s="391"/>
    </row>
    <row r="116" spans="1:4" ht="12" customHeight="1">
      <c r="A116" s="6" t="s">
        <v>144</v>
      </c>
      <c r="B116" s="320" t="s">
        <v>344</v>
      </c>
      <c r="C116" s="391"/>
      <c r="D116" s="391"/>
    </row>
    <row r="117" spans="1:4" ht="12" customHeight="1">
      <c r="A117" s="6" t="s">
        <v>337</v>
      </c>
      <c r="B117" s="320" t="s">
        <v>333</v>
      </c>
      <c r="C117" s="391"/>
      <c r="D117" s="391"/>
    </row>
    <row r="118" spans="1:4" ht="12" customHeight="1">
      <c r="A118" s="6" t="s">
        <v>338</v>
      </c>
      <c r="B118" s="320" t="s">
        <v>343</v>
      </c>
      <c r="C118" s="391"/>
      <c r="D118" s="391"/>
    </row>
    <row r="119" spans="1:4" ht="16.5" thickBot="1">
      <c r="A119" s="4" t="s">
        <v>339</v>
      </c>
      <c r="B119" s="320" t="s">
        <v>342</v>
      </c>
      <c r="C119" s="392"/>
      <c r="D119" s="392"/>
    </row>
    <row r="120" spans="1:4" ht="12" customHeight="1" thickBot="1">
      <c r="A120" s="10" t="s">
        <v>12</v>
      </c>
      <c r="B120" s="328" t="s">
        <v>347</v>
      </c>
      <c r="C120" s="377">
        <f>+C121+C122</f>
        <v>0</v>
      </c>
      <c r="D120" s="377">
        <f>+D121+D122</f>
        <v>0</v>
      </c>
    </row>
    <row r="121" spans="1:4" ht="12" customHeight="1">
      <c r="A121" s="6" t="s">
        <v>65</v>
      </c>
      <c r="B121" s="329" t="s">
        <v>52</v>
      </c>
      <c r="C121" s="378"/>
      <c r="D121" s="378"/>
    </row>
    <row r="122" spans="1:4" ht="12" customHeight="1" thickBot="1">
      <c r="A122" s="7" t="s">
        <v>66</v>
      </c>
      <c r="B122" s="324" t="s">
        <v>53</v>
      </c>
      <c r="C122" s="380"/>
      <c r="D122" s="380"/>
    </row>
    <row r="123" spans="1:4" ht="12" customHeight="1" thickBot="1">
      <c r="A123" s="10" t="s">
        <v>13</v>
      </c>
      <c r="B123" s="328" t="s">
        <v>348</v>
      </c>
      <c r="C123" s="377">
        <f>+C90+C106+C120</f>
        <v>12470</v>
      </c>
      <c r="D123" s="377">
        <f>+D90+D106+D120</f>
        <v>16009</v>
      </c>
    </row>
    <row r="124" spans="1:4" ht="12" customHeight="1" thickBot="1">
      <c r="A124" s="10" t="s">
        <v>14</v>
      </c>
      <c r="B124" s="328" t="s">
        <v>349</v>
      </c>
      <c r="C124" s="377">
        <f>+C125+C126+C127</f>
        <v>0</v>
      </c>
      <c r="D124" s="377">
        <f>+D125+D126+D127</f>
        <v>0</v>
      </c>
    </row>
    <row r="125" spans="1:4" ht="12" customHeight="1">
      <c r="A125" s="6" t="s">
        <v>69</v>
      </c>
      <c r="B125" s="329" t="s">
        <v>350</v>
      </c>
      <c r="C125" s="391"/>
      <c r="D125" s="391"/>
    </row>
    <row r="126" spans="1:4" ht="12" customHeight="1">
      <c r="A126" s="6" t="s">
        <v>70</v>
      </c>
      <c r="B126" s="329" t="s">
        <v>351</v>
      </c>
      <c r="C126" s="391"/>
      <c r="D126" s="391"/>
    </row>
    <row r="127" spans="1:4" ht="12" customHeight="1" thickBot="1">
      <c r="A127" s="4" t="s">
        <v>71</v>
      </c>
      <c r="B127" s="330" t="s">
        <v>352</v>
      </c>
      <c r="C127" s="391"/>
      <c r="D127" s="391"/>
    </row>
    <row r="128" spans="1:4" ht="12" customHeight="1" thickBot="1">
      <c r="A128" s="10" t="s">
        <v>15</v>
      </c>
      <c r="B128" s="328" t="s">
        <v>416</v>
      </c>
      <c r="C128" s="377">
        <f>+C129+C130+C131+C132</f>
        <v>0</v>
      </c>
      <c r="D128" s="377">
        <f>+D129+D130+D131+D132</f>
        <v>0</v>
      </c>
    </row>
    <row r="129" spans="1:10" ht="12" customHeight="1">
      <c r="A129" s="6" t="s">
        <v>72</v>
      </c>
      <c r="B129" s="329" t="s">
        <v>353</v>
      </c>
      <c r="C129" s="391"/>
      <c r="D129" s="391"/>
    </row>
    <row r="130" spans="1:10" ht="12" customHeight="1">
      <c r="A130" s="6" t="s">
        <v>73</v>
      </c>
      <c r="B130" s="329" t="s">
        <v>354</v>
      </c>
      <c r="C130" s="391"/>
      <c r="D130" s="391"/>
    </row>
    <row r="131" spans="1:10" ht="12" customHeight="1">
      <c r="A131" s="6" t="s">
        <v>259</v>
      </c>
      <c r="B131" s="329" t="s">
        <v>355</v>
      </c>
      <c r="C131" s="391"/>
      <c r="D131" s="391"/>
    </row>
    <row r="132" spans="1:10" ht="12" customHeight="1" thickBot="1">
      <c r="A132" s="4" t="s">
        <v>260</v>
      </c>
      <c r="B132" s="330" t="s">
        <v>356</v>
      </c>
      <c r="C132" s="391"/>
      <c r="D132" s="391"/>
    </row>
    <row r="133" spans="1:10" ht="12" customHeight="1" thickBot="1">
      <c r="A133" s="10" t="s">
        <v>16</v>
      </c>
      <c r="B133" s="328" t="s">
        <v>357</v>
      </c>
      <c r="C133" s="214">
        <f>+C134+C135+C136+C137</f>
        <v>0</v>
      </c>
      <c r="D133" s="214">
        <f>+D134+D135+D136+D137</f>
        <v>0</v>
      </c>
    </row>
    <row r="134" spans="1:10" ht="12" customHeight="1">
      <c r="A134" s="6" t="s">
        <v>74</v>
      </c>
      <c r="B134" s="329" t="s">
        <v>358</v>
      </c>
      <c r="C134" s="391"/>
      <c r="D134" s="391"/>
    </row>
    <row r="135" spans="1:10" ht="12" customHeight="1">
      <c r="A135" s="6" t="s">
        <v>75</v>
      </c>
      <c r="B135" s="329" t="s">
        <v>368</v>
      </c>
      <c r="C135" s="391"/>
      <c r="D135" s="391"/>
    </row>
    <row r="136" spans="1:10" ht="12" customHeight="1">
      <c r="A136" s="6" t="s">
        <v>271</v>
      </c>
      <c r="B136" s="329" t="s">
        <v>359</v>
      </c>
      <c r="C136" s="391"/>
      <c r="D136" s="391"/>
    </row>
    <row r="137" spans="1:10" ht="12" customHeight="1" thickBot="1">
      <c r="A137" s="4" t="s">
        <v>272</v>
      </c>
      <c r="B137" s="330" t="s">
        <v>360</v>
      </c>
      <c r="C137" s="391"/>
      <c r="D137" s="391"/>
    </row>
    <row r="138" spans="1:10" ht="12" customHeight="1" thickBot="1">
      <c r="A138" s="10" t="s">
        <v>17</v>
      </c>
      <c r="B138" s="328" t="s">
        <v>361</v>
      </c>
      <c r="C138" s="393">
        <f>+C139+C140+C141+C142</f>
        <v>0</v>
      </c>
      <c r="D138" s="393">
        <f>+D139+D140+D141+D142</f>
        <v>0</v>
      </c>
    </row>
    <row r="139" spans="1:10" ht="12" customHeight="1">
      <c r="A139" s="6" t="s">
        <v>135</v>
      </c>
      <c r="B139" s="329" t="s">
        <v>362</v>
      </c>
      <c r="C139" s="391"/>
      <c r="D139" s="391"/>
    </row>
    <row r="140" spans="1:10" ht="12" customHeight="1">
      <c r="A140" s="6" t="s">
        <v>136</v>
      </c>
      <c r="B140" s="329" t="s">
        <v>363</v>
      </c>
      <c r="C140" s="391"/>
      <c r="D140" s="391"/>
    </row>
    <row r="141" spans="1:10" ht="12" customHeight="1">
      <c r="A141" s="6" t="s">
        <v>187</v>
      </c>
      <c r="B141" s="329" t="s">
        <v>364</v>
      </c>
      <c r="C141" s="391"/>
      <c r="D141" s="391"/>
    </row>
    <row r="142" spans="1:10" ht="12" customHeight="1" thickBot="1">
      <c r="A142" s="6" t="s">
        <v>274</v>
      </c>
      <c r="B142" s="329" t="s">
        <v>365</v>
      </c>
      <c r="C142" s="391"/>
      <c r="D142" s="391"/>
    </row>
    <row r="143" spans="1:10" ht="15" customHeight="1" thickBot="1">
      <c r="A143" s="10" t="s">
        <v>18</v>
      </c>
      <c r="B143" s="328" t="s">
        <v>366</v>
      </c>
      <c r="C143" s="177">
        <f>+C124+C128+C133+C138</f>
        <v>0</v>
      </c>
      <c r="D143" s="177">
        <f>+D124+D128+D133+D138</f>
        <v>0</v>
      </c>
      <c r="G143" s="178"/>
      <c r="H143" s="179"/>
      <c r="I143" s="179"/>
      <c r="J143" s="179"/>
    </row>
    <row r="144" spans="1:10" s="170" customFormat="1" ht="12.95" customHeight="1" thickBot="1">
      <c r="A144" s="135" t="s">
        <v>19</v>
      </c>
      <c r="B144" s="153" t="s">
        <v>367</v>
      </c>
      <c r="C144" s="177">
        <f>+C123+C143</f>
        <v>12470</v>
      </c>
      <c r="D144" s="177">
        <f>+D123+D143</f>
        <v>16009</v>
      </c>
    </row>
    <row r="145" spans="1:5" ht="7.5" customHeight="1"/>
    <row r="146" spans="1:5">
      <c r="A146" s="606" t="s">
        <v>369</v>
      </c>
      <c r="B146" s="606"/>
      <c r="C146" s="606"/>
      <c r="D146" s="606"/>
    </row>
    <row r="147" spans="1:5" ht="15" customHeight="1" thickBot="1">
      <c r="A147" s="603" t="s">
        <v>118</v>
      </c>
      <c r="B147" s="603"/>
      <c r="C147" s="375"/>
      <c r="D147" s="375" t="s">
        <v>186</v>
      </c>
    </row>
    <row r="148" spans="1:5" ht="13.5" customHeight="1" thickBot="1">
      <c r="A148" s="10">
        <v>1</v>
      </c>
      <c r="B148" s="323" t="s">
        <v>370</v>
      </c>
      <c r="C148" s="377">
        <f>+C60-C123</f>
        <v>-1582</v>
      </c>
      <c r="D148" s="377">
        <f>+D60-D123</f>
        <v>-1305</v>
      </c>
      <c r="E148" s="180"/>
    </row>
    <row r="149" spans="1:5" ht="27.75" customHeight="1" thickBot="1">
      <c r="A149" s="10" t="s">
        <v>11</v>
      </c>
      <c r="B149" s="323" t="s">
        <v>371</v>
      </c>
      <c r="C149" s="377">
        <f>+C83-C143</f>
        <v>0</v>
      </c>
      <c r="D149" s="377">
        <f>+D83-D143</f>
        <v>0</v>
      </c>
    </row>
  </sheetData>
  <mergeCells count="6">
    <mergeCell ref="A146:D146"/>
    <mergeCell ref="A147:B147"/>
    <mergeCell ref="A1:D1"/>
    <mergeCell ref="A2:B2"/>
    <mergeCell ref="A86:D86"/>
    <mergeCell ref="A87:B87"/>
  </mergeCells>
  <phoneticPr fontId="29" type="noConversion"/>
  <printOptions horizontalCentered="1"/>
  <pageMargins left="0.78740157480314965" right="0.78740157480314965" top="1.4566929133858268" bottom="0.86614173228346458" header="0.78740157480314965" footer="0.59055118110236227"/>
  <pageSetup paperSize="9" scale="63" fitToHeight="2" orientation="portrait" r:id="rId1"/>
  <headerFooter alignWithMargins="0">
    <oddHeader>&amp;C&amp;"Times New Roman CE,Félkövér"&amp;12
Buj Község Önkormányzat
2014. ÉVI KÖLTSÉGVETÉS
ÖNKÉNT VÁLLALT FELADATAINAK MÉRLEGE
&amp;R&amp;"Times New Roman CE,Félkövér dőlt"&amp;11 1.3. melléklet a 8/2015. (V.08.) önkormányzati rendelethez</oddHeader>
  </headerFooter>
  <rowBreaks count="1" manualBreakCount="1">
    <brk id="84" max="4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92D050"/>
  </sheetPr>
  <dimension ref="A1:J149"/>
  <sheetViews>
    <sheetView view="pageLayout" topLeftCell="A85" zoomScaleNormal="100" zoomScaleSheetLayoutView="100" workbookViewId="0">
      <selection activeCell="C85" sqref="C85:D85"/>
    </sheetView>
  </sheetViews>
  <sheetFormatPr defaultRowHeight="15.75"/>
  <cols>
    <col min="1" max="1" width="9.5" style="154" customWidth="1"/>
    <col min="2" max="2" width="91.6640625" style="397" customWidth="1"/>
    <col min="3" max="4" width="16.33203125" style="394" customWidth="1"/>
    <col min="5" max="5" width="9" style="168" customWidth="1"/>
    <col min="6" max="16384" width="9.33203125" style="168"/>
  </cols>
  <sheetData>
    <row r="1" spans="1:4" ht="15.95" customHeight="1">
      <c r="A1" s="604" t="s">
        <v>7</v>
      </c>
      <c r="B1" s="604"/>
      <c r="C1" s="604"/>
      <c r="D1" s="604"/>
    </row>
    <row r="2" spans="1:4" ht="15.95" customHeight="1" thickBot="1">
      <c r="A2" s="603" t="s">
        <v>116</v>
      </c>
      <c r="B2" s="603"/>
      <c r="C2" s="375"/>
      <c r="D2" s="375" t="s">
        <v>186</v>
      </c>
    </row>
    <row r="3" spans="1:4" ht="38.1" customHeight="1" thickBot="1">
      <c r="A3" s="12" t="s">
        <v>64</v>
      </c>
      <c r="B3" s="13" t="s">
        <v>9</v>
      </c>
      <c r="C3" s="15" t="s">
        <v>214</v>
      </c>
      <c r="D3" s="15" t="s">
        <v>469</v>
      </c>
    </row>
    <row r="4" spans="1:4" s="169" customFormat="1" ht="12" customHeight="1" thickBot="1">
      <c r="A4" s="167">
        <v>1</v>
      </c>
      <c r="B4" s="395">
        <v>2</v>
      </c>
      <c r="C4" s="376">
        <v>3</v>
      </c>
      <c r="D4" s="376">
        <v>4</v>
      </c>
    </row>
    <row r="5" spans="1:4" s="170" customFormat="1" ht="12" customHeight="1" thickBot="1">
      <c r="A5" s="10" t="s">
        <v>10</v>
      </c>
      <c r="B5" s="305" t="s">
        <v>215</v>
      </c>
      <c r="C5" s="377">
        <f>+C6+C7+C8+C9+C10+C11</f>
        <v>4000</v>
      </c>
      <c r="D5" s="377">
        <f>+D6+D7+D8+D9+D10+D11</f>
        <v>4000</v>
      </c>
    </row>
    <row r="6" spans="1:4" s="170" customFormat="1" ht="12" customHeight="1">
      <c r="A6" s="6" t="s">
        <v>76</v>
      </c>
      <c r="B6" s="306" t="s">
        <v>216</v>
      </c>
      <c r="C6" s="378">
        <v>4000</v>
      </c>
      <c r="D6" s="378">
        <v>4000</v>
      </c>
    </row>
    <row r="7" spans="1:4" s="170" customFormat="1" ht="12" customHeight="1">
      <c r="A7" s="5" t="s">
        <v>77</v>
      </c>
      <c r="B7" s="307" t="s">
        <v>217</v>
      </c>
      <c r="C7" s="379"/>
      <c r="D7" s="379"/>
    </row>
    <row r="8" spans="1:4" s="170" customFormat="1" ht="12" customHeight="1">
      <c r="A8" s="5" t="s">
        <v>78</v>
      </c>
      <c r="B8" s="307" t="s">
        <v>218</v>
      </c>
      <c r="C8" s="379"/>
      <c r="D8" s="379"/>
    </row>
    <row r="9" spans="1:4" s="170" customFormat="1" ht="12" customHeight="1">
      <c r="A9" s="5" t="s">
        <v>79</v>
      </c>
      <c r="B9" s="307" t="s">
        <v>219</v>
      </c>
      <c r="C9" s="379"/>
      <c r="D9" s="379"/>
    </row>
    <row r="10" spans="1:4" s="170" customFormat="1" ht="12" customHeight="1">
      <c r="A10" s="5" t="s">
        <v>112</v>
      </c>
      <c r="B10" s="307" t="s">
        <v>220</v>
      </c>
      <c r="C10" s="379"/>
      <c r="D10" s="379"/>
    </row>
    <row r="11" spans="1:4" s="170" customFormat="1" ht="12" customHeight="1" thickBot="1">
      <c r="A11" s="7" t="s">
        <v>80</v>
      </c>
      <c r="B11" s="308" t="s">
        <v>221</v>
      </c>
      <c r="C11" s="379"/>
      <c r="D11" s="379"/>
    </row>
    <row r="12" spans="1:4" s="170" customFormat="1" ht="12" customHeight="1" thickBot="1">
      <c r="A12" s="10" t="s">
        <v>11</v>
      </c>
      <c r="B12" s="309" t="s">
        <v>222</v>
      </c>
      <c r="C12" s="377">
        <f>+C13+C14+C15+C16+C17</f>
        <v>0</v>
      </c>
      <c r="D12" s="377">
        <f>+D13+D14+D15+D16+D17</f>
        <v>0</v>
      </c>
    </row>
    <row r="13" spans="1:4" s="170" customFormat="1" ht="12" customHeight="1">
      <c r="A13" s="6" t="s">
        <v>82</v>
      </c>
      <c r="B13" s="306" t="s">
        <v>223</v>
      </c>
      <c r="C13" s="378"/>
      <c r="D13" s="378"/>
    </row>
    <row r="14" spans="1:4" s="170" customFormat="1" ht="12" customHeight="1">
      <c r="A14" s="5" t="s">
        <v>83</v>
      </c>
      <c r="B14" s="307" t="s">
        <v>224</v>
      </c>
      <c r="C14" s="379"/>
      <c r="D14" s="379"/>
    </row>
    <row r="15" spans="1:4" s="170" customFormat="1" ht="12" customHeight="1">
      <c r="A15" s="5" t="s">
        <v>84</v>
      </c>
      <c r="B15" s="307" t="s">
        <v>446</v>
      </c>
      <c r="C15" s="379"/>
      <c r="D15" s="379"/>
    </row>
    <row r="16" spans="1:4" s="170" customFormat="1" ht="12" customHeight="1">
      <c r="A16" s="5" t="s">
        <v>85</v>
      </c>
      <c r="B16" s="307" t="s">
        <v>447</v>
      </c>
      <c r="C16" s="379"/>
      <c r="D16" s="379"/>
    </row>
    <row r="17" spans="1:4" s="170" customFormat="1" ht="12" customHeight="1">
      <c r="A17" s="5" t="s">
        <v>86</v>
      </c>
      <c r="B17" s="307" t="s">
        <v>225</v>
      </c>
      <c r="C17" s="379"/>
      <c r="D17" s="379"/>
    </row>
    <row r="18" spans="1:4" s="170" customFormat="1" ht="12" customHeight="1" thickBot="1">
      <c r="A18" s="7" t="s">
        <v>92</v>
      </c>
      <c r="B18" s="308" t="s">
        <v>226</v>
      </c>
      <c r="C18" s="380"/>
      <c r="D18" s="380"/>
    </row>
    <row r="19" spans="1:4" s="170" customFormat="1" ht="12" customHeight="1" thickBot="1">
      <c r="A19" s="10" t="s">
        <v>12</v>
      </c>
      <c r="B19" s="305" t="s">
        <v>227</v>
      </c>
      <c r="C19" s="377">
        <f>+C20+C21+C22+C23+C24</f>
        <v>0</v>
      </c>
      <c r="D19" s="377">
        <f>+D20+D21+D22+D23+D24</f>
        <v>0</v>
      </c>
    </row>
    <row r="20" spans="1:4" s="170" customFormat="1" ht="12" customHeight="1">
      <c r="A20" s="6" t="s">
        <v>65</v>
      </c>
      <c r="B20" s="306" t="s">
        <v>228</v>
      </c>
      <c r="C20" s="378"/>
      <c r="D20" s="378"/>
    </row>
    <row r="21" spans="1:4" s="170" customFormat="1" ht="12" customHeight="1">
      <c r="A21" s="5" t="s">
        <v>66</v>
      </c>
      <c r="B21" s="307" t="s">
        <v>229</v>
      </c>
      <c r="C21" s="379"/>
      <c r="D21" s="379"/>
    </row>
    <row r="22" spans="1:4" s="170" customFormat="1" ht="12" customHeight="1">
      <c r="A22" s="5" t="s">
        <v>67</v>
      </c>
      <c r="B22" s="307" t="s">
        <v>448</v>
      </c>
      <c r="C22" s="379"/>
      <c r="D22" s="379"/>
    </row>
    <row r="23" spans="1:4" s="170" customFormat="1" ht="12" customHeight="1">
      <c r="A23" s="5" t="s">
        <v>68</v>
      </c>
      <c r="B23" s="307" t="s">
        <v>449</v>
      </c>
      <c r="C23" s="379"/>
      <c r="D23" s="379"/>
    </row>
    <row r="24" spans="1:4" s="170" customFormat="1" ht="12" customHeight="1">
      <c r="A24" s="5" t="s">
        <v>125</v>
      </c>
      <c r="B24" s="307" t="s">
        <v>230</v>
      </c>
      <c r="C24" s="379"/>
      <c r="D24" s="379"/>
    </row>
    <row r="25" spans="1:4" s="170" customFormat="1" ht="12" customHeight="1" thickBot="1">
      <c r="A25" s="7" t="s">
        <v>126</v>
      </c>
      <c r="B25" s="308" t="s">
        <v>231</v>
      </c>
      <c r="C25" s="380"/>
      <c r="D25" s="380"/>
    </row>
    <row r="26" spans="1:4" s="170" customFormat="1" ht="12" customHeight="1" thickBot="1">
      <c r="A26" s="10" t="s">
        <v>127</v>
      </c>
      <c r="B26" s="305" t="s">
        <v>232</v>
      </c>
      <c r="C26" s="214">
        <f>+C27+C30+C31+C32</f>
        <v>0</v>
      </c>
      <c r="D26" s="214">
        <f>+D27+D30+D31+D32</f>
        <v>0</v>
      </c>
    </row>
    <row r="27" spans="1:4" s="170" customFormat="1" ht="12" customHeight="1">
      <c r="A27" s="6" t="s">
        <v>233</v>
      </c>
      <c r="B27" s="306" t="s">
        <v>239</v>
      </c>
      <c r="C27" s="381">
        <f>+C28+C29</f>
        <v>0</v>
      </c>
      <c r="D27" s="381">
        <f>+D28+D29</f>
        <v>0</v>
      </c>
    </row>
    <row r="28" spans="1:4" s="170" customFormat="1" ht="12" customHeight="1">
      <c r="A28" s="5" t="s">
        <v>234</v>
      </c>
      <c r="B28" s="307" t="s">
        <v>240</v>
      </c>
      <c r="C28" s="379"/>
      <c r="D28" s="379"/>
    </row>
    <row r="29" spans="1:4" s="170" customFormat="1" ht="12" customHeight="1">
      <c r="A29" s="5" t="s">
        <v>235</v>
      </c>
      <c r="B29" s="307" t="s">
        <v>241</v>
      </c>
      <c r="C29" s="379"/>
      <c r="D29" s="379"/>
    </row>
    <row r="30" spans="1:4" s="170" customFormat="1" ht="12" customHeight="1">
      <c r="A30" s="5" t="s">
        <v>236</v>
      </c>
      <c r="B30" s="307" t="s">
        <v>242</v>
      </c>
      <c r="C30" s="379"/>
      <c r="D30" s="379"/>
    </row>
    <row r="31" spans="1:4" s="170" customFormat="1" ht="12" customHeight="1">
      <c r="A31" s="5" t="s">
        <v>237</v>
      </c>
      <c r="B31" s="307" t="s">
        <v>243</v>
      </c>
      <c r="C31" s="379"/>
      <c r="D31" s="379"/>
    </row>
    <row r="32" spans="1:4" s="170" customFormat="1" ht="12" customHeight="1" thickBot="1">
      <c r="A32" s="7" t="s">
        <v>238</v>
      </c>
      <c r="B32" s="308" t="s">
        <v>244</v>
      </c>
      <c r="C32" s="380"/>
      <c r="D32" s="380"/>
    </row>
    <row r="33" spans="1:4" s="170" customFormat="1" ht="12" customHeight="1" thickBot="1">
      <c r="A33" s="10" t="s">
        <v>14</v>
      </c>
      <c r="B33" s="305" t="s">
        <v>245</v>
      </c>
      <c r="C33" s="377">
        <f>SUM(C34:C43)</f>
        <v>0</v>
      </c>
      <c r="D33" s="377">
        <f>SUM(D34:D43)</f>
        <v>0</v>
      </c>
    </row>
    <row r="34" spans="1:4" s="170" customFormat="1" ht="12" customHeight="1">
      <c r="A34" s="6" t="s">
        <v>69</v>
      </c>
      <c r="B34" s="306" t="s">
        <v>248</v>
      </c>
      <c r="C34" s="378"/>
      <c r="D34" s="378"/>
    </row>
    <row r="35" spans="1:4" s="170" customFormat="1" ht="12" customHeight="1">
      <c r="A35" s="5" t="s">
        <v>70</v>
      </c>
      <c r="B35" s="307" t="s">
        <v>249</v>
      </c>
      <c r="C35" s="379"/>
      <c r="D35" s="379"/>
    </row>
    <row r="36" spans="1:4" s="170" customFormat="1" ht="12" customHeight="1">
      <c r="A36" s="5" t="s">
        <v>71</v>
      </c>
      <c r="B36" s="307" t="s">
        <v>250</v>
      </c>
      <c r="C36" s="379"/>
      <c r="D36" s="379"/>
    </row>
    <row r="37" spans="1:4" s="170" customFormat="1" ht="12" customHeight="1">
      <c r="A37" s="5" t="s">
        <v>129</v>
      </c>
      <c r="B37" s="307" t="s">
        <v>251</v>
      </c>
      <c r="C37" s="379"/>
      <c r="D37" s="379"/>
    </row>
    <row r="38" spans="1:4" s="170" customFormat="1" ht="12" customHeight="1">
      <c r="A38" s="5" t="s">
        <v>130</v>
      </c>
      <c r="B38" s="307" t="s">
        <v>252</v>
      </c>
      <c r="C38" s="379"/>
      <c r="D38" s="379"/>
    </row>
    <row r="39" spans="1:4" s="170" customFormat="1" ht="12" customHeight="1">
      <c r="A39" s="5" t="s">
        <v>131</v>
      </c>
      <c r="B39" s="307" t="s">
        <v>253</v>
      </c>
      <c r="C39" s="379"/>
      <c r="D39" s="379"/>
    </row>
    <row r="40" spans="1:4" s="170" customFormat="1" ht="12" customHeight="1">
      <c r="A40" s="5" t="s">
        <v>132</v>
      </c>
      <c r="B40" s="307" t="s">
        <v>254</v>
      </c>
      <c r="C40" s="379"/>
      <c r="D40" s="379"/>
    </row>
    <row r="41" spans="1:4" s="170" customFormat="1" ht="12" customHeight="1">
      <c r="A41" s="5" t="s">
        <v>133</v>
      </c>
      <c r="B41" s="307" t="s">
        <v>255</v>
      </c>
      <c r="C41" s="379"/>
      <c r="D41" s="379"/>
    </row>
    <row r="42" spans="1:4" s="170" customFormat="1" ht="12" customHeight="1">
      <c r="A42" s="5" t="s">
        <v>246</v>
      </c>
      <c r="B42" s="307" t="s">
        <v>256</v>
      </c>
      <c r="C42" s="382"/>
      <c r="D42" s="382"/>
    </row>
    <row r="43" spans="1:4" s="170" customFormat="1" ht="12" customHeight="1" thickBot="1">
      <c r="A43" s="7" t="s">
        <v>247</v>
      </c>
      <c r="B43" s="308" t="s">
        <v>257</v>
      </c>
      <c r="C43" s="383"/>
      <c r="D43" s="383"/>
    </row>
    <row r="44" spans="1:4" s="170" customFormat="1" ht="12" customHeight="1" thickBot="1">
      <c r="A44" s="10" t="s">
        <v>15</v>
      </c>
      <c r="B44" s="305" t="s">
        <v>258</v>
      </c>
      <c r="C44" s="377">
        <f>SUM(C45:C49)</f>
        <v>0</v>
      </c>
      <c r="D44" s="377">
        <f>SUM(D45:D49)</f>
        <v>0</v>
      </c>
    </row>
    <row r="45" spans="1:4" s="170" customFormat="1" ht="12" customHeight="1">
      <c r="A45" s="6" t="s">
        <v>72</v>
      </c>
      <c r="B45" s="306" t="s">
        <v>262</v>
      </c>
      <c r="C45" s="384"/>
      <c r="D45" s="384"/>
    </row>
    <row r="46" spans="1:4" s="170" customFormat="1" ht="12" customHeight="1">
      <c r="A46" s="5" t="s">
        <v>73</v>
      </c>
      <c r="B46" s="307" t="s">
        <v>263</v>
      </c>
      <c r="C46" s="382"/>
      <c r="D46" s="382"/>
    </row>
    <row r="47" spans="1:4" s="170" customFormat="1" ht="12" customHeight="1">
      <c r="A47" s="5" t="s">
        <v>259</v>
      </c>
      <c r="B47" s="307" t="s">
        <v>264</v>
      </c>
      <c r="C47" s="382"/>
      <c r="D47" s="382"/>
    </row>
    <row r="48" spans="1:4" s="170" customFormat="1" ht="12" customHeight="1">
      <c r="A48" s="5" t="s">
        <v>260</v>
      </c>
      <c r="B48" s="307" t="s">
        <v>265</v>
      </c>
      <c r="C48" s="382"/>
      <c r="D48" s="382"/>
    </row>
    <row r="49" spans="1:4" s="170" customFormat="1" ht="12" customHeight="1" thickBot="1">
      <c r="A49" s="7" t="s">
        <v>261</v>
      </c>
      <c r="B49" s="308" t="s">
        <v>266</v>
      </c>
      <c r="C49" s="383"/>
      <c r="D49" s="383"/>
    </row>
    <row r="50" spans="1:4" s="170" customFormat="1" ht="12" customHeight="1" thickBot="1">
      <c r="A50" s="10" t="s">
        <v>134</v>
      </c>
      <c r="B50" s="305" t="s">
        <v>267</v>
      </c>
      <c r="C50" s="377">
        <f>SUM(C51:C53)</f>
        <v>0</v>
      </c>
      <c r="D50" s="377">
        <f>SUM(D51:D53)</f>
        <v>0</v>
      </c>
    </row>
    <row r="51" spans="1:4" s="170" customFormat="1" ht="12" customHeight="1">
      <c r="A51" s="6" t="s">
        <v>74</v>
      </c>
      <c r="B51" s="306" t="s">
        <v>268</v>
      </c>
      <c r="C51" s="378"/>
      <c r="D51" s="378"/>
    </row>
    <row r="52" spans="1:4" s="170" customFormat="1" ht="12" customHeight="1">
      <c r="A52" s="5" t="s">
        <v>75</v>
      </c>
      <c r="B52" s="307" t="s">
        <v>450</v>
      </c>
      <c r="C52" s="379"/>
      <c r="D52" s="379"/>
    </row>
    <row r="53" spans="1:4" s="170" customFormat="1" ht="12" customHeight="1">
      <c r="A53" s="5" t="s">
        <v>271</v>
      </c>
      <c r="B53" s="307" t="s">
        <v>269</v>
      </c>
      <c r="C53" s="379"/>
      <c r="D53" s="379"/>
    </row>
    <row r="54" spans="1:4" s="170" customFormat="1" ht="12" customHeight="1" thickBot="1">
      <c r="A54" s="7" t="s">
        <v>272</v>
      </c>
      <c r="B54" s="308" t="s">
        <v>270</v>
      </c>
      <c r="C54" s="380"/>
      <c r="D54" s="380"/>
    </row>
    <row r="55" spans="1:4" s="170" customFormat="1" ht="12" customHeight="1" thickBot="1">
      <c r="A55" s="10" t="s">
        <v>17</v>
      </c>
      <c r="B55" s="309" t="s">
        <v>273</v>
      </c>
      <c r="C55" s="377">
        <f>SUM(C56:C58)</f>
        <v>0</v>
      </c>
      <c r="D55" s="377">
        <f>SUM(D56:D58)</f>
        <v>0</v>
      </c>
    </row>
    <row r="56" spans="1:4" s="170" customFormat="1" ht="12" customHeight="1">
      <c r="A56" s="6" t="s">
        <v>135</v>
      </c>
      <c r="B56" s="306" t="s">
        <v>275</v>
      </c>
      <c r="C56" s="382"/>
      <c r="D56" s="382"/>
    </row>
    <row r="57" spans="1:4" s="170" customFormat="1" ht="12" customHeight="1">
      <c r="A57" s="5" t="s">
        <v>136</v>
      </c>
      <c r="B57" s="307" t="s">
        <v>451</v>
      </c>
      <c r="C57" s="382"/>
      <c r="D57" s="382"/>
    </row>
    <row r="58" spans="1:4" s="170" customFormat="1" ht="12" customHeight="1">
      <c r="A58" s="5" t="s">
        <v>187</v>
      </c>
      <c r="B58" s="307" t="s">
        <v>276</v>
      </c>
      <c r="C58" s="382"/>
      <c r="D58" s="382"/>
    </row>
    <row r="59" spans="1:4" s="170" customFormat="1" ht="12" customHeight="1" thickBot="1">
      <c r="A59" s="7" t="s">
        <v>274</v>
      </c>
      <c r="B59" s="308" t="s">
        <v>277</v>
      </c>
      <c r="C59" s="382"/>
      <c r="D59" s="382"/>
    </row>
    <row r="60" spans="1:4" s="170" customFormat="1" ht="12" customHeight="1" thickBot="1">
      <c r="A60" s="10" t="s">
        <v>18</v>
      </c>
      <c r="B60" s="305" t="s">
        <v>278</v>
      </c>
      <c r="C60" s="214">
        <f>+C5+C12+C19+C26+C33+C44+C50+C55</f>
        <v>4000</v>
      </c>
      <c r="D60" s="214">
        <f>+D5+D12+D19+D26+D33+D44+D50+D55</f>
        <v>4000</v>
      </c>
    </row>
    <row r="61" spans="1:4" s="170" customFormat="1" ht="12" customHeight="1" thickBot="1">
      <c r="A61" s="171" t="s">
        <v>279</v>
      </c>
      <c r="B61" s="309" t="s">
        <v>280</v>
      </c>
      <c r="C61" s="377">
        <f>SUM(C62:C64)</f>
        <v>0</v>
      </c>
      <c r="D61" s="377">
        <f>SUM(D62:D64)</f>
        <v>0</v>
      </c>
    </row>
    <row r="62" spans="1:4" s="170" customFormat="1" ht="12" customHeight="1">
      <c r="A62" s="6" t="s">
        <v>313</v>
      </c>
      <c r="B62" s="306" t="s">
        <v>281</v>
      </c>
      <c r="C62" s="382"/>
      <c r="D62" s="382"/>
    </row>
    <row r="63" spans="1:4" s="170" customFormat="1" ht="12" customHeight="1">
      <c r="A63" s="5" t="s">
        <v>322</v>
      </c>
      <c r="B63" s="307" t="s">
        <v>282</v>
      </c>
      <c r="C63" s="382"/>
      <c r="D63" s="382"/>
    </row>
    <row r="64" spans="1:4" s="170" customFormat="1" ht="12" customHeight="1" thickBot="1">
      <c r="A64" s="7" t="s">
        <v>323</v>
      </c>
      <c r="B64" s="310" t="s">
        <v>283</v>
      </c>
      <c r="C64" s="382"/>
      <c r="D64" s="382"/>
    </row>
    <row r="65" spans="1:4" s="170" customFormat="1" ht="12" customHeight="1" thickBot="1">
      <c r="A65" s="171" t="s">
        <v>284</v>
      </c>
      <c r="B65" s="309" t="s">
        <v>285</v>
      </c>
      <c r="C65" s="377">
        <f>SUM(C66:C69)</f>
        <v>0</v>
      </c>
      <c r="D65" s="377">
        <f>SUM(D66:D69)</f>
        <v>0</v>
      </c>
    </row>
    <row r="66" spans="1:4" s="170" customFormat="1" ht="12" customHeight="1">
      <c r="A66" s="6" t="s">
        <v>113</v>
      </c>
      <c r="B66" s="306" t="s">
        <v>286</v>
      </c>
      <c r="C66" s="382"/>
      <c r="D66" s="382"/>
    </row>
    <row r="67" spans="1:4" s="170" customFormat="1" ht="12" customHeight="1">
      <c r="A67" s="5" t="s">
        <v>114</v>
      </c>
      <c r="B67" s="307" t="s">
        <v>287</v>
      </c>
      <c r="C67" s="382"/>
      <c r="D67" s="382"/>
    </row>
    <row r="68" spans="1:4" s="170" customFormat="1" ht="12" customHeight="1">
      <c r="A68" s="5" t="s">
        <v>314</v>
      </c>
      <c r="B68" s="307" t="s">
        <v>288</v>
      </c>
      <c r="C68" s="382"/>
      <c r="D68" s="382"/>
    </row>
    <row r="69" spans="1:4" s="170" customFormat="1" ht="12" customHeight="1" thickBot="1">
      <c r="A69" s="7" t="s">
        <v>315</v>
      </c>
      <c r="B69" s="308" t="s">
        <v>289</v>
      </c>
      <c r="C69" s="382"/>
      <c r="D69" s="382"/>
    </row>
    <row r="70" spans="1:4" s="170" customFormat="1" ht="12" customHeight="1" thickBot="1">
      <c r="A70" s="171" t="s">
        <v>290</v>
      </c>
      <c r="B70" s="309" t="s">
        <v>291</v>
      </c>
      <c r="C70" s="377">
        <f>SUM(C71:C72)</f>
        <v>0</v>
      </c>
      <c r="D70" s="377">
        <f>SUM(D71:D72)</f>
        <v>0</v>
      </c>
    </row>
    <row r="71" spans="1:4" s="170" customFormat="1" ht="12" customHeight="1">
      <c r="A71" s="6" t="s">
        <v>316</v>
      </c>
      <c r="B71" s="306" t="s">
        <v>292</v>
      </c>
      <c r="C71" s="382"/>
      <c r="D71" s="382"/>
    </row>
    <row r="72" spans="1:4" s="170" customFormat="1" ht="12" customHeight="1" thickBot="1">
      <c r="A72" s="7" t="s">
        <v>317</v>
      </c>
      <c r="B72" s="308" t="s">
        <v>293</v>
      </c>
      <c r="C72" s="382"/>
      <c r="D72" s="382"/>
    </row>
    <row r="73" spans="1:4" s="170" customFormat="1" ht="12" customHeight="1" thickBot="1">
      <c r="A73" s="171" t="s">
        <v>294</v>
      </c>
      <c r="B73" s="309" t="s">
        <v>295</v>
      </c>
      <c r="C73" s="377">
        <f>SUM(C74:C76)</f>
        <v>0</v>
      </c>
      <c r="D73" s="377">
        <f>SUM(D74:D76)</f>
        <v>0</v>
      </c>
    </row>
    <row r="74" spans="1:4" s="170" customFormat="1" ht="12" customHeight="1">
      <c r="A74" s="6" t="s">
        <v>318</v>
      </c>
      <c r="B74" s="306" t="s">
        <v>296</v>
      </c>
      <c r="C74" s="382"/>
      <c r="D74" s="382"/>
    </row>
    <row r="75" spans="1:4" s="170" customFormat="1" ht="12" customHeight="1">
      <c r="A75" s="5" t="s">
        <v>319</v>
      </c>
      <c r="B75" s="307" t="s">
        <v>297</v>
      </c>
      <c r="C75" s="382"/>
      <c r="D75" s="382"/>
    </row>
    <row r="76" spans="1:4" s="170" customFormat="1" ht="12" customHeight="1" thickBot="1">
      <c r="A76" s="7" t="s">
        <v>320</v>
      </c>
      <c r="B76" s="308" t="s">
        <v>298</v>
      </c>
      <c r="C76" s="382"/>
      <c r="D76" s="382"/>
    </row>
    <row r="77" spans="1:4" s="170" customFormat="1" ht="12" customHeight="1" thickBot="1">
      <c r="A77" s="171" t="s">
        <v>299</v>
      </c>
      <c r="B77" s="309" t="s">
        <v>321</v>
      </c>
      <c r="C77" s="377">
        <f>SUM(C78:C81)</f>
        <v>0</v>
      </c>
      <c r="D77" s="377">
        <f>SUM(D78:D81)</f>
        <v>0</v>
      </c>
    </row>
    <row r="78" spans="1:4" s="170" customFormat="1" ht="12" customHeight="1">
      <c r="A78" s="172" t="s">
        <v>300</v>
      </c>
      <c r="B78" s="306" t="s">
        <v>301</v>
      </c>
      <c r="C78" s="382"/>
      <c r="D78" s="382"/>
    </row>
    <row r="79" spans="1:4" s="170" customFormat="1" ht="12" customHeight="1">
      <c r="A79" s="173" t="s">
        <v>302</v>
      </c>
      <c r="B79" s="307" t="s">
        <v>303</v>
      </c>
      <c r="C79" s="382"/>
      <c r="D79" s="382"/>
    </row>
    <row r="80" spans="1:4" s="170" customFormat="1" ht="12" customHeight="1">
      <c r="A80" s="173" t="s">
        <v>304</v>
      </c>
      <c r="B80" s="307" t="s">
        <v>305</v>
      </c>
      <c r="C80" s="382"/>
      <c r="D80" s="382"/>
    </row>
    <row r="81" spans="1:4" s="170" customFormat="1" ht="12" customHeight="1" thickBot="1">
      <c r="A81" s="174" t="s">
        <v>306</v>
      </c>
      <c r="B81" s="308" t="s">
        <v>307</v>
      </c>
      <c r="C81" s="382"/>
      <c r="D81" s="382"/>
    </row>
    <row r="82" spans="1:4" s="170" customFormat="1" ht="13.5" customHeight="1" thickBot="1">
      <c r="A82" s="171" t="s">
        <v>308</v>
      </c>
      <c r="B82" s="309" t="s">
        <v>309</v>
      </c>
      <c r="C82" s="385"/>
      <c r="D82" s="385"/>
    </row>
    <row r="83" spans="1:4" s="170" customFormat="1" ht="15.75" customHeight="1" thickBot="1">
      <c r="A83" s="171" t="s">
        <v>310</v>
      </c>
      <c r="B83" s="311" t="s">
        <v>311</v>
      </c>
      <c r="C83" s="214">
        <f>+C61+C65+C70+C73+C77+C82</f>
        <v>0</v>
      </c>
      <c r="D83" s="214">
        <f>+D61+D65+D70+D73+D77+D82</f>
        <v>0</v>
      </c>
    </row>
    <row r="84" spans="1:4" s="170" customFormat="1" ht="16.5" customHeight="1" thickBot="1">
      <c r="A84" s="175" t="s">
        <v>324</v>
      </c>
      <c r="B84" s="312" t="s">
        <v>312</v>
      </c>
      <c r="C84" s="214">
        <f>+C60+C83</f>
        <v>4000</v>
      </c>
      <c r="D84" s="214">
        <f>+D60+D83</f>
        <v>4000</v>
      </c>
    </row>
    <row r="85" spans="1:4" s="170" customFormat="1" ht="83.25" customHeight="1">
      <c r="A85" s="3"/>
      <c r="B85" s="396"/>
      <c r="C85" s="386"/>
      <c r="D85" s="386"/>
    </row>
    <row r="86" spans="1:4" ht="16.5" customHeight="1">
      <c r="A86" s="604" t="s">
        <v>38</v>
      </c>
      <c r="B86" s="604"/>
      <c r="C86" s="604"/>
      <c r="D86" s="604"/>
    </row>
    <row r="87" spans="1:4" s="176" customFormat="1" ht="16.5" customHeight="1" thickBot="1">
      <c r="A87" s="605" t="s">
        <v>117</v>
      </c>
      <c r="B87" s="605"/>
      <c r="C87" s="387"/>
      <c r="D87" s="375" t="s">
        <v>186</v>
      </c>
    </row>
    <row r="88" spans="1:4" ht="38.1" customHeight="1" thickBot="1">
      <c r="A88" s="12" t="s">
        <v>64</v>
      </c>
      <c r="B88" s="13" t="s">
        <v>39</v>
      </c>
      <c r="C88" s="15" t="s">
        <v>214</v>
      </c>
      <c r="D88" s="15" t="s">
        <v>469</v>
      </c>
    </row>
    <row r="89" spans="1:4" s="169" customFormat="1" ht="12" customHeight="1" thickBot="1">
      <c r="A89" s="14">
        <v>1</v>
      </c>
      <c r="B89" s="13">
        <v>2</v>
      </c>
      <c r="C89" s="15">
        <v>3</v>
      </c>
      <c r="D89" s="15">
        <v>3</v>
      </c>
    </row>
    <row r="90" spans="1:4" ht="12" customHeight="1" thickBot="1">
      <c r="A90" s="11" t="s">
        <v>10</v>
      </c>
      <c r="B90" s="314" t="s">
        <v>475</v>
      </c>
      <c r="C90" s="388">
        <f>SUM(C91:C95)</f>
        <v>4000</v>
      </c>
      <c r="D90" s="388">
        <f>SUM(D91:D95)</f>
        <v>4000</v>
      </c>
    </row>
    <row r="91" spans="1:4" ht="12" customHeight="1">
      <c r="A91" s="8" t="s">
        <v>76</v>
      </c>
      <c r="B91" s="315" t="s">
        <v>40</v>
      </c>
      <c r="C91" s="389">
        <v>2959</v>
      </c>
      <c r="D91" s="389">
        <v>2959</v>
      </c>
    </row>
    <row r="92" spans="1:4" ht="12" customHeight="1">
      <c r="A92" s="5" t="s">
        <v>77</v>
      </c>
      <c r="B92" s="316" t="s">
        <v>137</v>
      </c>
      <c r="C92" s="379">
        <v>799</v>
      </c>
      <c r="D92" s="379">
        <v>799</v>
      </c>
    </row>
    <row r="93" spans="1:4" ht="12" customHeight="1">
      <c r="A93" s="5" t="s">
        <v>78</v>
      </c>
      <c r="B93" s="316" t="s">
        <v>104</v>
      </c>
      <c r="C93" s="380">
        <v>242</v>
      </c>
      <c r="D93" s="380">
        <v>242</v>
      </c>
    </row>
    <row r="94" spans="1:4" ht="12" customHeight="1">
      <c r="A94" s="5" t="s">
        <v>79</v>
      </c>
      <c r="B94" s="317" t="s">
        <v>138</v>
      </c>
      <c r="C94" s="380"/>
      <c r="D94" s="380"/>
    </row>
    <row r="95" spans="1:4" ht="12" customHeight="1">
      <c r="A95" s="5" t="s">
        <v>87</v>
      </c>
      <c r="B95" s="318" t="s">
        <v>139</v>
      </c>
      <c r="C95" s="380"/>
      <c r="D95" s="380"/>
    </row>
    <row r="96" spans="1:4" ht="12" customHeight="1">
      <c r="A96" s="5" t="s">
        <v>80</v>
      </c>
      <c r="B96" s="316" t="s">
        <v>327</v>
      </c>
      <c r="C96" s="380"/>
      <c r="D96" s="380"/>
    </row>
    <row r="97" spans="1:4" ht="12" customHeight="1">
      <c r="A97" s="5" t="s">
        <v>81</v>
      </c>
      <c r="B97" s="319" t="s">
        <v>328</v>
      </c>
      <c r="C97" s="380"/>
      <c r="D97" s="380"/>
    </row>
    <row r="98" spans="1:4" ht="12" customHeight="1">
      <c r="A98" s="5" t="s">
        <v>88</v>
      </c>
      <c r="B98" s="320" t="s">
        <v>329</v>
      </c>
      <c r="C98" s="380"/>
      <c r="D98" s="380"/>
    </row>
    <row r="99" spans="1:4" ht="12" customHeight="1">
      <c r="A99" s="5" t="s">
        <v>89</v>
      </c>
      <c r="B99" s="320" t="s">
        <v>330</v>
      </c>
      <c r="C99" s="380"/>
      <c r="D99" s="380"/>
    </row>
    <row r="100" spans="1:4" ht="12" customHeight="1">
      <c r="A100" s="5" t="s">
        <v>90</v>
      </c>
      <c r="B100" s="319" t="s">
        <v>331</v>
      </c>
      <c r="C100" s="380"/>
      <c r="D100" s="380"/>
    </row>
    <row r="101" spans="1:4" ht="12" customHeight="1">
      <c r="A101" s="5" t="s">
        <v>91</v>
      </c>
      <c r="B101" s="319" t="s">
        <v>332</v>
      </c>
      <c r="C101" s="380"/>
      <c r="D101" s="380"/>
    </row>
    <row r="102" spans="1:4" ht="12" customHeight="1">
      <c r="A102" s="5" t="s">
        <v>93</v>
      </c>
      <c r="B102" s="320" t="s">
        <v>333</v>
      </c>
      <c r="C102" s="380"/>
      <c r="D102" s="380"/>
    </row>
    <row r="103" spans="1:4" ht="12" customHeight="1">
      <c r="A103" s="4" t="s">
        <v>140</v>
      </c>
      <c r="B103" s="321" t="s">
        <v>334</v>
      </c>
      <c r="C103" s="380"/>
      <c r="D103" s="380"/>
    </row>
    <row r="104" spans="1:4" ht="12" customHeight="1">
      <c r="A104" s="5" t="s">
        <v>325</v>
      </c>
      <c r="B104" s="321" t="s">
        <v>335</v>
      </c>
      <c r="C104" s="380"/>
      <c r="D104" s="380"/>
    </row>
    <row r="105" spans="1:4" ht="12" customHeight="1" thickBot="1">
      <c r="A105" s="9" t="s">
        <v>326</v>
      </c>
      <c r="B105" s="322" t="s">
        <v>336</v>
      </c>
      <c r="C105" s="390"/>
      <c r="D105" s="390"/>
    </row>
    <row r="106" spans="1:4" ht="12" customHeight="1" thickBot="1">
      <c r="A106" s="10" t="s">
        <v>11</v>
      </c>
      <c r="B106" s="323" t="s">
        <v>476</v>
      </c>
      <c r="C106" s="377">
        <f>+C107+C109+C111</f>
        <v>0</v>
      </c>
      <c r="D106" s="377">
        <f>+D107+D109+D111</f>
        <v>0</v>
      </c>
    </row>
    <row r="107" spans="1:4" ht="12" customHeight="1">
      <c r="A107" s="6" t="s">
        <v>82</v>
      </c>
      <c r="B107" s="316" t="s">
        <v>185</v>
      </c>
      <c r="C107" s="378"/>
      <c r="D107" s="378"/>
    </row>
    <row r="108" spans="1:4" ht="12" customHeight="1">
      <c r="A108" s="6" t="s">
        <v>83</v>
      </c>
      <c r="B108" s="324" t="s">
        <v>340</v>
      </c>
      <c r="C108" s="378"/>
      <c r="D108" s="378"/>
    </row>
    <row r="109" spans="1:4" ht="12" customHeight="1">
      <c r="A109" s="6" t="s">
        <v>84</v>
      </c>
      <c r="B109" s="324" t="s">
        <v>141</v>
      </c>
      <c r="C109" s="379"/>
      <c r="D109" s="379"/>
    </row>
    <row r="110" spans="1:4" ht="12" customHeight="1">
      <c r="A110" s="6" t="s">
        <v>85</v>
      </c>
      <c r="B110" s="324" t="s">
        <v>341</v>
      </c>
      <c r="C110" s="391"/>
      <c r="D110" s="391"/>
    </row>
    <row r="111" spans="1:4" ht="12" customHeight="1">
      <c r="A111" s="6" t="s">
        <v>86</v>
      </c>
      <c r="B111" s="325" t="s">
        <v>188</v>
      </c>
      <c r="C111" s="391"/>
      <c r="D111" s="391"/>
    </row>
    <row r="112" spans="1:4" ht="12" customHeight="1">
      <c r="A112" s="6" t="s">
        <v>92</v>
      </c>
      <c r="B112" s="326" t="s">
        <v>452</v>
      </c>
      <c r="C112" s="391"/>
      <c r="D112" s="391"/>
    </row>
    <row r="113" spans="1:4" ht="12" customHeight="1">
      <c r="A113" s="6" t="s">
        <v>94</v>
      </c>
      <c r="B113" s="327" t="s">
        <v>346</v>
      </c>
      <c r="C113" s="391"/>
      <c r="D113" s="391"/>
    </row>
    <row r="114" spans="1:4">
      <c r="A114" s="6" t="s">
        <v>142</v>
      </c>
      <c r="B114" s="320" t="s">
        <v>330</v>
      </c>
      <c r="C114" s="391"/>
      <c r="D114" s="391"/>
    </row>
    <row r="115" spans="1:4" ht="12" customHeight="1">
      <c r="A115" s="6" t="s">
        <v>143</v>
      </c>
      <c r="B115" s="320" t="s">
        <v>345</v>
      </c>
      <c r="C115" s="391"/>
      <c r="D115" s="391"/>
    </row>
    <row r="116" spans="1:4" ht="12" customHeight="1">
      <c r="A116" s="6" t="s">
        <v>144</v>
      </c>
      <c r="B116" s="320" t="s">
        <v>344</v>
      </c>
      <c r="C116" s="391"/>
      <c r="D116" s="391"/>
    </row>
    <row r="117" spans="1:4" ht="12" customHeight="1">
      <c r="A117" s="6" t="s">
        <v>337</v>
      </c>
      <c r="B117" s="320" t="s">
        <v>333</v>
      </c>
      <c r="C117" s="391"/>
      <c r="D117" s="391"/>
    </row>
    <row r="118" spans="1:4" ht="12" customHeight="1">
      <c r="A118" s="6" t="s">
        <v>338</v>
      </c>
      <c r="B118" s="320" t="s">
        <v>343</v>
      </c>
      <c r="C118" s="391"/>
      <c r="D118" s="391"/>
    </row>
    <row r="119" spans="1:4" ht="16.5" thickBot="1">
      <c r="A119" s="4" t="s">
        <v>339</v>
      </c>
      <c r="B119" s="320" t="s">
        <v>342</v>
      </c>
      <c r="C119" s="392"/>
      <c r="D119" s="392"/>
    </row>
    <row r="120" spans="1:4" ht="12" customHeight="1" thickBot="1">
      <c r="A120" s="10" t="s">
        <v>12</v>
      </c>
      <c r="B120" s="328" t="s">
        <v>347</v>
      </c>
      <c r="C120" s="377">
        <f>+C121+C122</f>
        <v>0</v>
      </c>
      <c r="D120" s="377">
        <f>+D121+D122</f>
        <v>0</v>
      </c>
    </row>
    <row r="121" spans="1:4" ht="12" customHeight="1">
      <c r="A121" s="6" t="s">
        <v>65</v>
      </c>
      <c r="B121" s="329" t="s">
        <v>52</v>
      </c>
      <c r="C121" s="378"/>
      <c r="D121" s="378"/>
    </row>
    <row r="122" spans="1:4" ht="12" customHeight="1" thickBot="1">
      <c r="A122" s="7" t="s">
        <v>66</v>
      </c>
      <c r="B122" s="324" t="s">
        <v>53</v>
      </c>
      <c r="C122" s="380"/>
      <c r="D122" s="380"/>
    </row>
    <row r="123" spans="1:4" ht="12" customHeight="1" thickBot="1">
      <c r="A123" s="10" t="s">
        <v>13</v>
      </c>
      <c r="B123" s="328" t="s">
        <v>348</v>
      </c>
      <c r="C123" s="377">
        <f>+C90+C106+C120</f>
        <v>4000</v>
      </c>
      <c r="D123" s="377">
        <f>+D90+D106+D120</f>
        <v>4000</v>
      </c>
    </row>
    <row r="124" spans="1:4" ht="12" customHeight="1" thickBot="1">
      <c r="A124" s="10" t="s">
        <v>14</v>
      </c>
      <c r="B124" s="328" t="s">
        <v>349</v>
      </c>
      <c r="C124" s="377">
        <f>+C125+C126+C127</f>
        <v>0</v>
      </c>
      <c r="D124" s="377">
        <f>+D125+D126+D127</f>
        <v>0</v>
      </c>
    </row>
    <row r="125" spans="1:4" ht="12" customHeight="1">
      <c r="A125" s="6" t="s">
        <v>69</v>
      </c>
      <c r="B125" s="329" t="s">
        <v>350</v>
      </c>
      <c r="C125" s="391"/>
      <c r="D125" s="391"/>
    </row>
    <row r="126" spans="1:4" ht="12" customHeight="1">
      <c r="A126" s="6" t="s">
        <v>70</v>
      </c>
      <c r="B126" s="329" t="s">
        <v>351</v>
      </c>
      <c r="C126" s="391"/>
      <c r="D126" s="391"/>
    </row>
    <row r="127" spans="1:4" ht="12" customHeight="1" thickBot="1">
      <c r="A127" s="4" t="s">
        <v>71</v>
      </c>
      <c r="B127" s="330" t="s">
        <v>352</v>
      </c>
      <c r="C127" s="391"/>
      <c r="D127" s="391"/>
    </row>
    <row r="128" spans="1:4" ht="12" customHeight="1" thickBot="1">
      <c r="A128" s="10" t="s">
        <v>15</v>
      </c>
      <c r="B128" s="328" t="s">
        <v>416</v>
      </c>
      <c r="C128" s="377">
        <f>+C129+C130+C131+C132</f>
        <v>0</v>
      </c>
      <c r="D128" s="377">
        <f>+D129+D130+D131+D132</f>
        <v>0</v>
      </c>
    </row>
    <row r="129" spans="1:10" ht="12" customHeight="1">
      <c r="A129" s="6" t="s">
        <v>72</v>
      </c>
      <c r="B129" s="329" t="s">
        <v>353</v>
      </c>
      <c r="C129" s="391"/>
      <c r="D129" s="391"/>
    </row>
    <row r="130" spans="1:10" ht="12" customHeight="1">
      <c r="A130" s="6" t="s">
        <v>73</v>
      </c>
      <c r="B130" s="329" t="s">
        <v>354</v>
      </c>
      <c r="C130" s="391"/>
      <c r="D130" s="391"/>
    </row>
    <row r="131" spans="1:10" ht="12" customHeight="1">
      <c r="A131" s="6" t="s">
        <v>259</v>
      </c>
      <c r="B131" s="329" t="s">
        <v>355</v>
      </c>
      <c r="C131" s="391"/>
      <c r="D131" s="391"/>
    </row>
    <row r="132" spans="1:10" ht="12" customHeight="1" thickBot="1">
      <c r="A132" s="4" t="s">
        <v>260</v>
      </c>
      <c r="B132" s="330" t="s">
        <v>356</v>
      </c>
      <c r="C132" s="391"/>
      <c r="D132" s="391"/>
    </row>
    <row r="133" spans="1:10" ht="12" customHeight="1" thickBot="1">
      <c r="A133" s="10" t="s">
        <v>16</v>
      </c>
      <c r="B133" s="328" t="s">
        <v>357</v>
      </c>
      <c r="C133" s="214">
        <f>+C134+C135+C136+C137</f>
        <v>0</v>
      </c>
      <c r="D133" s="214">
        <f>+D134+D135+D136+D137</f>
        <v>0</v>
      </c>
    </row>
    <row r="134" spans="1:10" ht="12" customHeight="1">
      <c r="A134" s="6" t="s">
        <v>74</v>
      </c>
      <c r="B134" s="329" t="s">
        <v>358</v>
      </c>
      <c r="C134" s="391"/>
      <c r="D134" s="391"/>
    </row>
    <row r="135" spans="1:10" ht="12" customHeight="1">
      <c r="A135" s="6" t="s">
        <v>75</v>
      </c>
      <c r="B135" s="329" t="s">
        <v>368</v>
      </c>
      <c r="C135" s="391"/>
      <c r="D135" s="391"/>
    </row>
    <row r="136" spans="1:10" ht="12" customHeight="1">
      <c r="A136" s="6" t="s">
        <v>271</v>
      </c>
      <c r="B136" s="329" t="s">
        <v>359</v>
      </c>
      <c r="C136" s="391"/>
      <c r="D136" s="391"/>
    </row>
    <row r="137" spans="1:10" ht="12" customHeight="1" thickBot="1">
      <c r="A137" s="4" t="s">
        <v>272</v>
      </c>
      <c r="B137" s="330" t="s">
        <v>360</v>
      </c>
      <c r="C137" s="391"/>
      <c r="D137" s="391"/>
    </row>
    <row r="138" spans="1:10" ht="12" customHeight="1" thickBot="1">
      <c r="A138" s="10" t="s">
        <v>17</v>
      </c>
      <c r="B138" s="328" t="s">
        <v>361</v>
      </c>
      <c r="C138" s="393">
        <f>+C139+C140+C141+C142</f>
        <v>0</v>
      </c>
      <c r="D138" s="393">
        <f>+D139+D140+D141+D142</f>
        <v>0</v>
      </c>
    </row>
    <row r="139" spans="1:10" ht="12" customHeight="1">
      <c r="A139" s="6" t="s">
        <v>135</v>
      </c>
      <c r="B139" s="329" t="s">
        <v>362</v>
      </c>
      <c r="C139" s="391"/>
      <c r="D139" s="391"/>
    </row>
    <row r="140" spans="1:10" ht="12" customHeight="1">
      <c r="A140" s="6" t="s">
        <v>136</v>
      </c>
      <c r="B140" s="329" t="s">
        <v>363</v>
      </c>
      <c r="C140" s="391"/>
      <c r="D140" s="391"/>
    </row>
    <row r="141" spans="1:10" ht="12" customHeight="1">
      <c r="A141" s="6" t="s">
        <v>187</v>
      </c>
      <c r="B141" s="329" t="s">
        <v>364</v>
      </c>
      <c r="C141" s="391"/>
      <c r="D141" s="391"/>
    </row>
    <row r="142" spans="1:10" ht="12" customHeight="1" thickBot="1">
      <c r="A142" s="6" t="s">
        <v>274</v>
      </c>
      <c r="B142" s="329" t="s">
        <v>365</v>
      </c>
      <c r="C142" s="391"/>
      <c r="D142" s="391"/>
    </row>
    <row r="143" spans="1:10" ht="15" customHeight="1" thickBot="1">
      <c r="A143" s="10" t="s">
        <v>18</v>
      </c>
      <c r="B143" s="328" t="s">
        <v>366</v>
      </c>
      <c r="C143" s="177">
        <f>+C124+C128+C133+C138</f>
        <v>0</v>
      </c>
      <c r="D143" s="177">
        <f>+D124+D128+D133+D138</f>
        <v>0</v>
      </c>
      <c r="G143" s="178"/>
      <c r="H143" s="179"/>
      <c r="I143" s="179"/>
      <c r="J143" s="179"/>
    </row>
    <row r="144" spans="1:10" s="170" customFormat="1" ht="12.95" customHeight="1" thickBot="1">
      <c r="A144" s="135" t="s">
        <v>19</v>
      </c>
      <c r="B144" s="153" t="s">
        <v>367</v>
      </c>
      <c r="C144" s="177">
        <f>+C123+C143</f>
        <v>4000</v>
      </c>
      <c r="D144" s="177">
        <f>+D123+D143</f>
        <v>4000</v>
      </c>
    </row>
    <row r="145" spans="1:5" ht="7.5" customHeight="1"/>
    <row r="146" spans="1:5">
      <c r="A146" s="606" t="s">
        <v>369</v>
      </c>
      <c r="B146" s="606"/>
      <c r="C146" s="606"/>
      <c r="D146" s="606"/>
    </row>
    <row r="147" spans="1:5" ht="15" customHeight="1" thickBot="1">
      <c r="A147" s="603" t="s">
        <v>118</v>
      </c>
      <c r="B147" s="603"/>
      <c r="C147" s="375"/>
      <c r="D147" s="375" t="s">
        <v>186</v>
      </c>
    </row>
    <row r="148" spans="1:5" ht="13.5" customHeight="1" thickBot="1">
      <c r="A148" s="10">
        <v>1</v>
      </c>
      <c r="B148" s="323" t="s">
        <v>370</v>
      </c>
      <c r="C148" s="377">
        <f>+C60-C123</f>
        <v>0</v>
      </c>
      <c r="D148" s="377">
        <f>+D60-D123</f>
        <v>0</v>
      </c>
      <c r="E148" s="180"/>
    </row>
    <row r="149" spans="1:5" ht="27.75" customHeight="1" thickBot="1">
      <c r="A149" s="10" t="s">
        <v>11</v>
      </c>
      <c r="B149" s="323" t="s">
        <v>371</v>
      </c>
      <c r="C149" s="377">
        <f>+C83-C143</f>
        <v>0</v>
      </c>
      <c r="D149" s="377">
        <f>+D83-D143</f>
        <v>0</v>
      </c>
    </row>
  </sheetData>
  <mergeCells count="6">
    <mergeCell ref="A146:D146"/>
    <mergeCell ref="A147:B147"/>
    <mergeCell ref="A1:D1"/>
    <mergeCell ref="A2:B2"/>
    <mergeCell ref="A86:D86"/>
    <mergeCell ref="A87:B87"/>
  </mergeCells>
  <phoneticPr fontId="29" type="noConversion"/>
  <printOptions horizontalCentered="1"/>
  <pageMargins left="0.78740157480314965" right="0.78740157480314965" top="1.4566929133858268" bottom="0.86614173228346458" header="0.78740157480314965" footer="0.59055118110236227"/>
  <pageSetup paperSize="9" scale="63" fitToHeight="2" orientation="portrait" r:id="rId1"/>
  <headerFooter alignWithMargins="0">
    <oddHeader>&amp;C&amp;"Times New Roman CE,Félkövér"&amp;12
Buj Község Önkormányzat
2014. ÉVI KÖLTSÉGVETÉS
ÁLLAMI (ÁLLAMIGAZGATÁSI) FELADATOK MÉRLEGE
&amp;R&amp;"Times New Roman CE,Félkövér dőlt"&amp;11 1.4. melléklet a 8/2015. (V.08.) önkormányzati rendelethez</oddHeader>
  </headerFooter>
  <rowBreaks count="1" manualBreakCount="1">
    <brk id="84" max="4" man="1"/>
  </rowBreaks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92D050"/>
  </sheetPr>
  <dimension ref="A1:H31"/>
  <sheetViews>
    <sheetView view="pageLayout" topLeftCell="B1" zoomScaleNormal="100" zoomScaleSheetLayoutView="100" workbookViewId="0">
      <selection activeCell="H1" sqref="H1:H30"/>
    </sheetView>
  </sheetViews>
  <sheetFormatPr defaultRowHeight="12.75"/>
  <cols>
    <col min="1" max="1" width="6.83203125" style="26" customWidth="1"/>
    <col min="2" max="2" width="55.1640625" style="419" customWidth="1"/>
    <col min="3" max="4" width="16.33203125" style="101" customWidth="1"/>
    <col min="5" max="5" width="55.1640625" style="399" customWidth="1"/>
    <col min="6" max="7" width="16.33203125" style="399" customWidth="1"/>
    <col min="8" max="8" width="4.83203125" style="26" customWidth="1"/>
    <col min="9" max="16384" width="9.33203125" style="26"/>
  </cols>
  <sheetData>
    <row r="1" spans="1:8" ht="39.75" customHeight="1">
      <c r="B1" s="417" t="s">
        <v>121</v>
      </c>
      <c r="C1" s="418"/>
      <c r="D1" s="418"/>
      <c r="E1" s="398"/>
      <c r="F1" s="398"/>
      <c r="G1" s="398"/>
      <c r="H1" s="609" t="s">
        <v>509</v>
      </c>
    </row>
    <row r="2" spans="1:8" ht="13.5" thickBot="1">
      <c r="F2" s="400"/>
      <c r="G2" s="400" t="s">
        <v>56</v>
      </c>
      <c r="H2" s="609"/>
    </row>
    <row r="3" spans="1:8" ht="18" customHeight="1" thickBot="1">
      <c r="A3" s="607" t="s">
        <v>64</v>
      </c>
      <c r="B3" s="137" t="s">
        <v>48</v>
      </c>
      <c r="C3" s="138"/>
      <c r="D3" s="138"/>
      <c r="E3" s="401" t="s">
        <v>50</v>
      </c>
      <c r="F3" s="402"/>
      <c r="G3" s="402"/>
      <c r="H3" s="609"/>
    </row>
    <row r="4" spans="1:8" s="139" customFormat="1" ht="35.25" customHeight="1" thickBot="1">
      <c r="A4" s="608"/>
      <c r="B4" s="87" t="s">
        <v>57</v>
      </c>
      <c r="C4" s="88" t="s">
        <v>214</v>
      </c>
      <c r="D4" s="88" t="s">
        <v>469</v>
      </c>
      <c r="E4" s="403" t="s">
        <v>57</v>
      </c>
      <c r="F4" s="404" t="s">
        <v>214</v>
      </c>
      <c r="G4" s="451" t="s">
        <v>469</v>
      </c>
      <c r="H4" s="609"/>
    </row>
    <row r="5" spans="1:8" s="142" customFormat="1" ht="12" customHeight="1" thickBot="1">
      <c r="A5" s="140">
        <v>1</v>
      </c>
      <c r="B5" s="87">
        <v>2</v>
      </c>
      <c r="C5" s="88">
        <v>3</v>
      </c>
      <c r="D5" s="88">
        <v>4</v>
      </c>
      <c r="E5" s="403">
        <v>5</v>
      </c>
      <c r="F5" s="404">
        <v>6</v>
      </c>
      <c r="G5" s="404">
        <v>7</v>
      </c>
      <c r="H5" s="609"/>
    </row>
    <row r="6" spans="1:8" ht="12.95" customHeight="1">
      <c r="A6" s="143" t="s">
        <v>10</v>
      </c>
      <c r="B6" s="420" t="s">
        <v>372</v>
      </c>
      <c r="C6" s="421">
        <v>212869</v>
      </c>
      <c r="D6" s="421">
        <v>251181</v>
      </c>
      <c r="E6" s="406" t="s">
        <v>58</v>
      </c>
      <c r="F6" s="407">
        <v>148169</v>
      </c>
      <c r="G6" s="389">
        <v>220202</v>
      </c>
      <c r="H6" s="609"/>
    </row>
    <row r="7" spans="1:8" ht="12.95" customHeight="1">
      <c r="A7" s="144" t="s">
        <v>11</v>
      </c>
      <c r="B7" s="422" t="s">
        <v>373</v>
      </c>
      <c r="C7" s="423">
        <v>114260</v>
      </c>
      <c r="D7" s="423">
        <v>173483</v>
      </c>
      <c r="E7" s="408" t="s">
        <v>137</v>
      </c>
      <c r="F7" s="382">
        <v>33906</v>
      </c>
      <c r="G7" s="379">
        <v>45800</v>
      </c>
      <c r="H7" s="609"/>
    </row>
    <row r="8" spans="1:8" ht="12.95" customHeight="1">
      <c r="A8" s="144" t="s">
        <v>12</v>
      </c>
      <c r="B8" s="422" t="s">
        <v>419</v>
      </c>
      <c r="C8" s="423"/>
      <c r="D8" s="423"/>
      <c r="E8" s="408" t="s">
        <v>190</v>
      </c>
      <c r="F8" s="383">
        <v>88784</v>
      </c>
      <c r="G8" s="380">
        <v>137169</v>
      </c>
      <c r="H8" s="609"/>
    </row>
    <row r="9" spans="1:8" ht="12.95" customHeight="1">
      <c r="A9" s="144" t="s">
        <v>13</v>
      </c>
      <c r="B9" s="422" t="s">
        <v>128</v>
      </c>
      <c r="C9" s="423">
        <v>20750</v>
      </c>
      <c r="D9" s="423">
        <v>21220</v>
      </c>
      <c r="E9" s="408" t="s">
        <v>138</v>
      </c>
      <c r="F9" s="383">
        <v>72650</v>
      </c>
      <c r="G9" s="380">
        <v>65948</v>
      </c>
      <c r="H9" s="609"/>
    </row>
    <row r="10" spans="1:8" ht="12.95" customHeight="1">
      <c r="A10" s="144" t="s">
        <v>14</v>
      </c>
      <c r="B10" s="424" t="s">
        <v>489</v>
      </c>
      <c r="C10" s="423">
        <v>27297</v>
      </c>
      <c r="D10" s="423">
        <v>37406</v>
      </c>
      <c r="E10" s="408" t="s">
        <v>139</v>
      </c>
      <c r="F10" s="383">
        <v>31587</v>
      </c>
      <c r="G10" s="380">
        <v>40427</v>
      </c>
      <c r="H10" s="609"/>
    </row>
    <row r="11" spans="1:8" ht="12.95" customHeight="1">
      <c r="A11" s="144" t="s">
        <v>15</v>
      </c>
      <c r="B11" s="422" t="s">
        <v>375</v>
      </c>
      <c r="C11" s="425"/>
      <c r="D11" s="425"/>
      <c r="E11" s="408" t="s">
        <v>41</v>
      </c>
      <c r="F11" s="409">
        <v>1000</v>
      </c>
      <c r="G11" s="409">
        <v>2500</v>
      </c>
      <c r="H11" s="609"/>
    </row>
    <row r="12" spans="1:8" ht="12.95" customHeight="1">
      <c r="A12" s="144" t="s">
        <v>16</v>
      </c>
      <c r="B12" s="422" t="s">
        <v>374</v>
      </c>
      <c r="C12" s="423">
        <v>920</v>
      </c>
      <c r="D12" s="423">
        <v>920</v>
      </c>
      <c r="E12" s="410"/>
      <c r="F12" s="409"/>
      <c r="G12" s="409"/>
      <c r="H12" s="609"/>
    </row>
    <row r="13" spans="1:8" ht="12.95" customHeight="1">
      <c r="A13" s="144" t="s">
        <v>17</v>
      </c>
      <c r="B13" s="29"/>
      <c r="C13" s="423"/>
      <c r="D13" s="423"/>
      <c r="E13" s="410"/>
      <c r="F13" s="409"/>
      <c r="G13" s="409"/>
      <c r="H13" s="609"/>
    </row>
    <row r="14" spans="1:8" ht="12.95" customHeight="1">
      <c r="A14" s="144" t="s">
        <v>18</v>
      </c>
      <c r="B14" s="426"/>
      <c r="C14" s="425"/>
      <c r="D14" s="425"/>
      <c r="E14" s="410"/>
      <c r="F14" s="409"/>
      <c r="G14" s="409"/>
      <c r="H14" s="609"/>
    </row>
    <row r="15" spans="1:8" ht="12.95" customHeight="1">
      <c r="A15" s="144" t="s">
        <v>19</v>
      </c>
      <c r="B15" s="29"/>
      <c r="C15" s="423"/>
      <c r="D15" s="423"/>
      <c r="E15" s="410"/>
      <c r="F15" s="409"/>
      <c r="G15" s="409"/>
      <c r="H15" s="609"/>
    </row>
    <row r="16" spans="1:8" ht="12.95" customHeight="1">
      <c r="A16" s="144" t="s">
        <v>20</v>
      </c>
      <c r="B16" s="29"/>
      <c r="C16" s="423"/>
      <c r="D16" s="423"/>
      <c r="E16" s="410"/>
      <c r="F16" s="409"/>
      <c r="G16" s="409"/>
      <c r="H16" s="609"/>
    </row>
    <row r="17" spans="1:8" ht="12.95" customHeight="1" thickBot="1">
      <c r="A17" s="144" t="s">
        <v>21</v>
      </c>
      <c r="B17" s="32"/>
      <c r="C17" s="427"/>
      <c r="D17" s="427"/>
      <c r="E17" s="410"/>
      <c r="F17" s="411"/>
      <c r="G17" s="411"/>
      <c r="H17" s="609"/>
    </row>
    <row r="18" spans="1:8" ht="15.95" customHeight="1" thickBot="1">
      <c r="A18" s="145" t="s">
        <v>22</v>
      </c>
      <c r="B18" s="428" t="s">
        <v>420</v>
      </c>
      <c r="C18" s="429">
        <f>+C6+C7+C9+C10+C12+C13+C14+C15+C16+C17</f>
        <v>376096</v>
      </c>
      <c r="D18" s="429">
        <f>+D6+D7+D9+D10+D12+D13+D14+D15+D16+D17</f>
        <v>484210</v>
      </c>
      <c r="E18" s="412" t="s">
        <v>383</v>
      </c>
      <c r="F18" s="413">
        <f>SUM(F6:F17)</f>
        <v>376096</v>
      </c>
      <c r="G18" s="413">
        <f>SUM(G6:G17)</f>
        <v>512046</v>
      </c>
      <c r="H18" s="609"/>
    </row>
    <row r="19" spans="1:8" ht="12.95" customHeight="1">
      <c r="A19" s="146" t="s">
        <v>23</v>
      </c>
      <c r="B19" s="430" t="s">
        <v>378</v>
      </c>
      <c r="C19" s="431">
        <f>+C20+C21+C22+C23</f>
        <v>0</v>
      </c>
      <c r="D19" s="431">
        <f>+D20+D21+D22+D23</f>
        <v>27836</v>
      </c>
      <c r="E19" s="408" t="s">
        <v>145</v>
      </c>
      <c r="F19" s="414"/>
      <c r="G19" s="414"/>
      <c r="H19" s="609"/>
    </row>
    <row r="20" spans="1:8" ht="12.95" customHeight="1">
      <c r="A20" s="147" t="s">
        <v>24</v>
      </c>
      <c r="B20" s="422" t="s">
        <v>183</v>
      </c>
      <c r="C20" s="423"/>
      <c r="D20" s="423">
        <v>20980</v>
      </c>
      <c r="E20" s="408" t="s">
        <v>382</v>
      </c>
      <c r="F20" s="409"/>
      <c r="G20" s="409"/>
      <c r="H20" s="609"/>
    </row>
    <row r="21" spans="1:8" ht="12.95" customHeight="1">
      <c r="A21" s="147" t="s">
        <v>25</v>
      </c>
      <c r="B21" s="422" t="s">
        <v>184</v>
      </c>
      <c r="C21" s="423"/>
      <c r="D21" s="423"/>
      <c r="E21" s="408" t="s">
        <v>119</v>
      </c>
      <c r="F21" s="409"/>
      <c r="G21" s="409"/>
      <c r="H21" s="609"/>
    </row>
    <row r="22" spans="1:8" ht="12.95" customHeight="1">
      <c r="A22" s="147" t="s">
        <v>26</v>
      </c>
      <c r="B22" s="422" t="s">
        <v>189</v>
      </c>
      <c r="C22" s="423"/>
      <c r="D22" s="423"/>
      <c r="E22" s="408" t="s">
        <v>120</v>
      </c>
      <c r="F22" s="409"/>
      <c r="G22" s="409"/>
      <c r="H22" s="609"/>
    </row>
    <row r="23" spans="1:8" ht="12.95" customHeight="1">
      <c r="A23" s="147" t="s">
        <v>27</v>
      </c>
      <c r="B23" s="422" t="s">
        <v>490</v>
      </c>
      <c r="C23" s="423"/>
      <c r="D23" s="423">
        <v>6856</v>
      </c>
      <c r="E23" s="415" t="s">
        <v>191</v>
      </c>
      <c r="F23" s="409"/>
      <c r="G23" s="409"/>
      <c r="H23" s="609"/>
    </row>
    <row r="24" spans="1:8" ht="12.95" customHeight="1">
      <c r="A24" s="147" t="s">
        <v>28</v>
      </c>
      <c r="B24" s="422" t="s">
        <v>379</v>
      </c>
      <c r="C24" s="432">
        <f>+C25+C26</f>
        <v>0</v>
      </c>
      <c r="D24" s="432">
        <f>+D25+D26</f>
        <v>0</v>
      </c>
      <c r="E24" s="408" t="s">
        <v>146</v>
      </c>
      <c r="F24" s="409"/>
      <c r="G24" s="409"/>
      <c r="H24" s="609"/>
    </row>
    <row r="25" spans="1:8" ht="12.95" customHeight="1">
      <c r="A25" s="146" t="s">
        <v>29</v>
      </c>
      <c r="B25" s="430" t="s">
        <v>376</v>
      </c>
      <c r="C25" s="433"/>
      <c r="D25" s="433"/>
      <c r="E25" s="406" t="s">
        <v>147</v>
      </c>
      <c r="F25" s="414"/>
      <c r="G25" s="414"/>
      <c r="H25" s="609"/>
    </row>
    <row r="26" spans="1:8" ht="12.95" customHeight="1" thickBot="1">
      <c r="A26" s="147" t="s">
        <v>30</v>
      </c>
      <c r="B26" s="422" t="s">
        <v>377</v>
      </c>
      <c r="C26" s="423"/>
      <c r="D26" s="423"/>
      <c r="E26" s="410"/>
      <c r="F26" s="409"/>
      <c r="G26" s="409"/>
      <c r="H26" s="609"/>
    </row>
    <row r="27" spans="1:8" ht="24.75" thickBot="1">
      <c r="A27" s="145" t="s">
        <v>31</v>
      </c>
      <c r="B27" s="428" t="s">
        <v>380</v>
      </c>
      <c r="C27" s="429">
        <f>+C19+C24</f>
        <v>0</v>
      </c>
      <c r="D27" s="429">
        <f>+D19+D24</f>
        <v>27836</v>
      </c>
      <c r="E27" s="412" t="s">
        <v>384</v>
      </c>
      <c r="F27" s="413">
        <f>SUM(F19:F26)</f>
        <v>0</v>
      </c>
      <c r="G27" s="413">
        <f>SUM(G19:G26)</f>
        <v>0</v>
      </c>
      <c r="H27" s="609"/>
    </row>
    <row r="28" spans="1:8" ht="13.5" thickBot="1">
      <c r="A28" s="145" t="s">
        <v>32</v>
      </c>
      <c r="B28" s="428" t="s">
        <v>381</v>
      </c>
      <c r="C28" s="434">
        <f>+C18+C27</f>
        <v>376096</v>
      </c>
      <c r="D28" s="434">
        <f>+D18+D27</f>
        <v>512046</v>
      </c>
      <c r="E28" s="412" t="s">
        <v>385</v>
      </c>
      <c r="F28" s="416">
        <f>+F18+F27</f>
        <v>376096</v>
      </c>
      <c r="G28" s="416">
        <f>+G18+G27</f>
        <v>512046</v>
      </c>
      <c r="H28" s="609"/>
    </row>
    <row r="29" spans="1:8" ht="13.5" thickBot="1">
      <c r="A29" s="145" t="s">
        <v>33</v>
      </c>
      <c r="B29" s="428" t="s">
        <v>123</v>
      </c>
      <c r="C29" s="434" t="str">
        <f>IF(C18-F18&lt;0,F18-C18,"-")</f>
        <v>-</v>
      </c>
      <c r="D29" s="434">
        <f>IF(D18-G18&lt;0,G18-D18,"-")</f>
        <v>27836</v>
      </c>
      <c r="E29" s="412" t="s">
        <v>124</v>
      </c>
      <c r="F29" s="416" t="str">
        <f>IF(C18-F18&gt;0,C18-F18,"-")</f>
        <v>-</v>
      </c>
      <c r="G29" s="416" t="str">
        <f>IF(D18-G18&gt;0,D18-G18,"-")</f>
        <v>-</v>
      </c>
      <c r="H29" s="609"/>
    </row>
    <row r="30" spans="1:8" ht="13.5" thickBot="1">
      <c r="A30" s="145" t="s">
        <v>34</v>
      </c>
      <c r="B30" s="428" t="s">
        <v>192</v>
      </c>
      <c r="C30" s="434" t="str">
        <f>IF(C18+C19-F28&lt;0,F28-(C18+C19),"-")</f>
        <v>-</v>
      </c>
      <c r="D30" s="434" t="str">
        <f>IF(D18+D19-G28&lt;0,G28-(D18+D19),"-")</f>
        <v>-</v>
      </c>
      <c r="E30" s="412" t="s">
        <v>193</v>
      </c>
      <c r="F30" s="416" t="str">
        <f>IF(C18+C19-F28&gt;0,C18+C19-F28,"-")</f>
        <v>-</v>
      </c>
      <c r="G30" s="416" t="str">
        <f>IF(D18+D19-G28&gt;0,D18+D19-G28,"-")</f>
        <v>-</v>
      </c>
      <c r="H30" s="609"/>
    </row>
    <row r="31" spans="1:8" ht="18.75">
      <c r="B31" s="610"/>
      <c r="C31" s="610"/>
      <c r="D31" s="610"/>
      <c r="E31" s="610"/>
    </row>
  </sheetData>
  <mergeCells count="3">
    <mergeCell ref="A3:A4"/>
    <mergeCell ref="H1:H30"/>
    <mergeCell ref="B31:E31"/>
  </mergeCells>
  <phoneticPr fontId="0" type="noConversion"/>
  <printOptions horizontalCentered="1"/>
  <pageMargins left="0.33" right="0.48" top="0.9055118110236221" bottom="0.5" header="0.6692913385826772" footer="0.28000000000000003"/>
  <pageSetup paperSize="9" scale="82" orientation="landscape" verticalDpi="300" r:id="rId1"/>
  <headerFooter alignWithMargins="0">
    <oddHeader xml:space="preserve">&amp;R&amp;"Times New Roman CE,Félkövér dőlt"&amp;11 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92D050"/>
  </sheetPr>
  <dimension ref="A1:H33"/>
  <sheetViews>
    <sheetView view="pageBreakPreview" topLeftCell="B1" zoomScale="115" zoomScaleNormal="100" zoomScaleSheetLayoutView="115" workbookViewId="0">
      <selection activeCell="H1" sqref="H1:H33"/>
    </sheetView>
  </sheetViews>
  <sheetFormatPr defaultRowHeight="12.75"/>
  <cols>
    <col min="1" max="1" width="6.83203125" style="26" customWidth="1"/>
    <col min="2" max="2" width="55.1640625" style="446" customWidth="1"/>
    <col min="3" max="4" width="16.33203125" style="399" customWidth="1"/>
    <col min="5" max="5" width="55.1640625" style="26" customWidth="1"/>
    <col min="6" max="7" width="16.33203125" style="399" customWidth="1"/>
    <col min="8" max="8" width="4.83203125" style="26" customWidth="1"/>
    <col min="9" max="16384" width="9.33203125" style="26"/>
  </cols>
  <sheetData>
    <row r="1" spans="1:8" ht="25.5">
      <c r="B1" s="445" t="s">
        <v>122</v>
      </c>
      <c r="C1" s="398"/>
      <c r="D1" s="398"/>
      <c r="E1" s="136"/>
      <c r="F1" s="398"/>
      <c r="G1" s="398"/>
      <c r="H1" s="609" t="s">
        <v>508</v>
      </c>
    </row>
    <row r="2" spans="1:8" ht="13.5" thickBot="1">
      <c r="F2" s="400"/>
      <c r="G2" s="400" t="s">
        <v>56</v>
      </c>
      <c r="H2" s="609"/>
    </row>
    <row r="3" spans="1:8" ht="13.5" thickBot="1">
      <c r="A3" s="611" t="s">
        <v>64</v>
      </c>
      <c r="B3" s="235" t="s">
        <v>48</v>
      </c>
      <c r="C3" s="435"/>
      <c r="D3" s="435"/>
      <c r="E3" s="235" t="s">
        <v>50</v>
      </c>
      <c r="F3" s="402"/>
      <c r="G3" s="402"/>
      <c r="H3" s="609"/>
    </row>
    <row r="4" spans="1:8" s="139" customFormat="1" ht="24.75" thickBot="1">
      <c r="A4" s="612"/>
      <c r="B4" s="236" t="s">
        <v>57</v>
      </c>
      <c r="C4" s="405" t="s">
        <v>214</v>
      </c>
      <c r="D4" s="405" t="s">
        <v>469</v>
      </c>
      <c r="E4" s="236" t="s">
        <v>57</v>
      </c>
      <c r="F4" s="405" t="s">
        <v>214</v>
      </c>
      <c r="G4" s="405" t="s">
        <v>469</v>
      </c>
      <c r="H4" s="609"/>
    </row>
    <row r="5" spans="1:8" s="139" customFormat="1" ht="13.5" thickBot="1">
      <c r="A5" s="140">
        <v>1</v>
      </c>
      <c r="B5" s="236">
        <v>2</v>
      </c>
      <c r="C5" s="405">
        <v>3</v>
      </c>
      <c r="D5" s="405">
        <v>4</v>
      </c>
      <c r="E5" s="141">
        <v>5</v>
      </c>
      <c r="F5" s="405">
        <v>4</v>
      </c>
      <c r="G5" s="405">
        <v>7</v>
      </c>
      <c r="H5" s="609"/>
    </row>
    <row r="6" spans="1:8" ht="12.95" customHeight="1">
      <c r="A6" s="143" t="s">
        <v>10</v>
      </c>
      <c r="B6" s="222" t="s">
        <v>386</v>
      </c>
      <c r="C6" s="436">
        <v>114564</v>
      </c>
      <c r="D6" s="436">
        <v>120286</v>
      </c>
      <c r="E6" s="222" t="s">
        <v>185</v>
      </c>
      <c r="F6" s="447">
        <v>146639</v>
      </c>
      <c r="G6" s="447">
        <v>123125</v>
      </c>
      <c r="H6" s="609"/>
    </row>
    <row r="7" spans="1:8">
      <c r="A7" s="144" t="s">
        <v>11</v>
      </c>
      <c r="B7" s="223" t="s">
        <v>387</v>
      </c>
      <c r="C7" s="437">
        <v>112097</v>
      </c>
      <c r="D7" s="438">
        <v>110896</v>
      </c>
      <c r="E7" s="223" t="s">
        <v>392</v>
      </c>
      <c r="F7" s="447">
        <v>146639</v>
      </c>
      <c r="G7" s="447">
        <v>123125</v>
      </c>
      <c r="H7" s="609"/>
    </row>
    <row r="8" spans="1:8" ht="12.95" customHeight="1">
      <c r="A8" s="144" t="s">
        <v>12</v>
      </c>
      <c r="B8" s="223" t="s">
        <v>6</v>
      </c>
      <c r="C8" s="439"/>
      <c r="D8" s="439"/>
      <c r="E8" s="223" t="s">
        <v>141</v>
      </c>
      <c r="F8" s="439">
        <v>9900</v>
      </c>
      <c r="G8" s="439">
        <v>9900</v>
      </c>
      <c r="H8" s="609"/>
    </row>
    <row r="9" spans="1:8" ht="12.95" customHeight="1">
      <c r="A9" s="144" t="s">
        <v>13</v>
      </c>
      <c r="B9" s="223" t="s">
        <v>388</v>
      </c>
      <c r="C9" s="439"/>
      <c r="D9" s="439"/>
      <c r="E9" s="223" t="s">
        <v>393</v>
      </c>
      <c r="F9" s="439"/>
      <c r="G9" s="439"/>
      <c r="H9" s="609"/>
    </row>
    <row r="10" spans="1:8" ht="12.75" customHeight="1">
      <c r="A10" s="144" t="s">
        <v>14</v>
      </c>
      <c r="B10" s="223" t="s">
        <v>389</v>
      </c>
      <c r="C10" s="439"/>
      <c r="D10" s="439"/>
      <c r="E10" s="223" t="s">
        <v>188</v>
      </c>
      <c r="F10" s="439"/>
      <c r="G10" s="439"/>
      <c r="H10" s="609"/>
    </row>
    <row r="11" spans="1:8" ht="12.95" customHeight="1">
      <c r="A11" s="144" t="s">
        <v>15</v>
      </c>
      <c r="B11" s="223" t="s">
        <v>390</v>
      </c>
      <c r="C11" s="440"/>
      <c r="D11" s="440"/>
      <c r="E11" s="224"/>
      <c r="F11" s="439"/>
      <c r="G11" s="439"/>
      <c r="H11" s="609"/>
    </row>
    <row r="12" spans="1:8" ht="12.95" customHeight="1">
      <c r="A12" s="144" t="s">
        <v>16</v>
      </c>
      <c r="B12" s="224"/>
      <c r="C12" s="439"/>
      <c r="D12" s="439"/>
      <c r="E12" s="224"/>
      <c r="F12" s="439"/>
      <c r="G12" s="439"/>
      <c r="H12" s="609"/>
    </row>
    <row r="13" spans="1:8" ht="12.95" customHeight="1">
      <c r="A13" s="144" t="s">
        <v>17</v>
      </c>
      <c r="B13" s="224"/>
      <c r="C13" s="439"/>
      <c r="D13" s="439"/>
      <c r="E13" s="224"/>
      <c r="F13" s="439"/>
      <c r="G13" s="439"/>
      <c r="H13" s="609"/>
    </row>
    <row r="14" spans="1:8" ht="12.95" customHeight="1">
      <c r="A14" s="144" t="s">
        <v>18</v>
      </c>
      <c r="B14" s="224"/>
      <c r="C14" s="440"/>
      <c r="D14" s="440"/>
      <c r="E14" s="224"/>
      <c r="F14" s="439"/>
      <c r="G14" s="439"/>
      <c r="H14" s="609"/>
    </row>
    <row r="15" spans="1:8">
      <c r="A15" s="144" t="s">
        <v>19</v>
      </c>
      <c r="B15" s="224"/>
      <c r="C15" s="440"/>
      <c r="D15" s="440"/>
      <c r="E15" s="224"/>
      <c r="F15" s="439"/>
      <c r="G15" s="439"/>
      <c r="H15" s="609"/>
    </row>
    <row r="16" spans="1:8" ht="12.95" customHeight="1" thickBot="1">
      <c r="A16" s="164" t="s">
        <v>20</v>
      </c>
      <c r="B16" s="225"/>
      <c r="C16" s="441"/>
      <c r="D16" s="441"/>
      <c r="E16" s="233" t="s">
        <v>41</v>
      </c>
      <c r="F16" s="448"/>
      <c r="G16" s="448"/>
      <c r="H16" s="609"/>
    </row>
    <row r="17" spans="1:8" ht="13.5" thickBot="1">
      <c r="A17" s="145" t="s">
        <v>21</v>
      </c>
      <c r="B17" s="226" t="s">
        <v>421</v>
      </c>
      <c r="C17" s="442">
        <f>+C6+C8+C9+C11+C12+C13+C14+C15+C16</f>
        <v>114564</v>
      </c>
      <c r="D17" s="442">
        <f>+D6+D8+D9+D11+D12+D13+D14+D15+D16</f>
        <v>120286</v>
      </c>
      <c r="E17" s="226" t="s">
        <v>422</v>
      </c>
      <c r="F17" s="442">
        <f>+F6+F8+F10+F11+F12+F13+F14+F15+F16</f>
        <v>156539</v>
      </c>
      <c r="G17" s="442">
        <f>+G6+G8+G10+G11+G12+G13+G14+G15+G16</f>
        <v>133025</v>
      </c>
      <c r="H17" s="609"/>
    </row>
    <row r="18" spans="1:8" ht="12.95" customHeight="1">
      <c r="A18" s="143" t="s">
        <v>22</v>
      </c>
      <c r="B18" s="227" t="s">
        <v>205</v>
      </c>
      <c r="C18" s="443">
        <f>+C19+C20+C21+C22+C23</f>
        <v>18571</v>
      </c>
      <c r="D18" s="443">
        <f>+D19+D20+D21+D22+D23</f>
        <v>197</v>
      </c>
      <c r="E18" s="223" t="s">
        <v>145</v>
      </c>
      <c r="F18" s="449"/>
      <c r="G18" s="449"/>
      <c r="H18" s="609"/>
    </row>
    <row r="19" spans="1:8" ht="12.95" customHeight="1">
      <c r="A19" s="144" t="s">
        <v>23</v>
      </c>
      <c r="B19" s="228" t="s">
        <v>194</v>
      </c>
      <c r="C19" s="439">
        <v>18571</v>
      </c>
      <c r="D19" s="439">
        <v>197</v>
      </c>
      <c r="E19" s="223" t="s">
        <v>148</v>
      </c>
      <c r="F19" s="437">
        <v>2496</v>
      </c>
      <c r="G19" s="437">
        <v>2496</v>
      </c>
      <c r="H19" s="609"/>
    </row>
    <row r="20" spans="1:8" ht="12.95" customHeight="1">
      <c r="A20" s="143" t="s">
        <v>24</v>
      </c>
      <c r="B20" s="228" t="s">
        <v>195</v>
      </c>
      <c r="C20" s="439"/>
      <c r="D20" s="439"/>
      <c r="E20" s="223" t="s">
        <v>119</v>
      </c>
      <c r="F20" s="439"/>
      <c r="G20" s="439">
        <v>1671</v>
      </c>
      <c r="H20" s="609"/>
    </row>
    <row r="21" spans="1:8" ht="12.95" customHeight="1">
      <c r="A21" s="144" t="s">
        <v>25</v>
      </c>
      <c r="B21" s="228" t="s">
        <v>196</v>
      </c>
      <c r="C21" s="439"/>
      <c r="D21" s="439"/>
      <c r="E21" s="223" t="s">
        <v>120</v>
      </c>
      <c r="F21" s="439"/>
      <c r="G21" s="439"/>
      <c r="H21" s="609"/>
    </row>
    <row r="22" spans="1:8" ht="12.95" customHeight="1">
      <c r="A22" s="143" t="s">
        <v>26</v>
      </c>
      <c r="B22" s="228" t="s">
        <v>197</v>
      </c>
      <c r="C22" s="439"/>
      <c r="D22" s="439"/>
      <c r="E22" s="233" t="s">
        <v>191</v>
      </c>
      <c r="F22" s="439"/>
      <c r="G22" s="439"/>
      <c r="H22" s="609"/>
    </row>
    <row r="23" spans="1:8" ht="12.95" customHeight="1">
      <c r="A23" s="144" t="s">
        <v>27</v>
      </c>
      <c r="B23" s="229" t="s">
        <v>198</v>
      </c>
      <c r="C23" s="439"/>
      <c r="D23" s="439"/>
      <c r="E23" s="223" t="s">
        <v>149</v>
      </c>
      <c r="F23" s="439"/>
      <c r="G23" s="439"/>
      <c r="H23" s="609"/>
    </row>
    <row r="24" spans="1:8" ht="12.95" customHeight="1">
      <c r="A24" s="143" t="s">
        <v>28</v>
      </c>
      <c r="B24" s="230" t="s">
        <v>199</v>
      </c>
      <c r="C24" s="444">
        <f>+C25+C26+C27+C28+C29</f>
        <v>25900</v>
      </c>
      <c r="D24" s="444">
        <f>+D25+D26+D27+D28+D29</f>
        <v>16709</v>
      </c>
      <c r="E24" s="222" t="s">
        <v>147</v>
      </c>
      <c r="F24" s="439"/>
      <c r="G24" s="439"/>
      <c r="H24" s="609"/>
    </row>
    <row r="25" spans="1:8" ht="12.95" customHeight="1">
      <c r="A25" s="144" t="s">
        <v>29</v>
      </c>
      <c r="B25" s="229" t="s">
        <v>200</v>
      </c>
      <c r="C25" s="437">
        <v>25900</v>
      </c>
      <c r="D25" s="437">
        <v>16709</v>
      </c>
      <c r="E25" s="222" t="s">
        <v>394</v>
      </c>
      <c r="F25" s="439"/>
      <c r="G25" s="439"/>
      <c r="H25" s="609"/>
    </row>
    <row r="26" spans="1:8" ht="12.95" customHeight="1">
      <c r="A26" s="143" t="s">
        <v>30</v>
      </c>
      <c r="B26" s="229" t="s">
        <v>201</v>
      </c>
      <c r="C26" s="439"/>
      <c r="D26" s="439"/>
      <c r="E26" s="234"/>
      <c r="F26" s="439"/>
      <c r="G26" s="439"/>
      <c r="H26" s="609"/>
    </row>
    <row r="27" spans="1:8" ht="12.95" customHeight="1">
      <c r="A27" s="144" t="s">
        <v>31</v>
      </c>
      <c r="B27" s="228" t="s">
        <v>202</v>
      </c>
      <c r="C27" s="439"/>
      <c r="D27" s="439"/>
      <c r="E27" s="234"/>
      <c r="F27" s="439"/>
      <c r="G27" s="439"/>
      <c r="H27" s="609"/>
    </row>
    <row r="28" spans="1:8" ht="12.95" customHeight="1">
      <c r="A28" s="143" t="s">
        <v>32</v>
      </c>
      <c r="B28" s="231" t="s">
        <v>203</v>
      </c>
      <c r="C28" s="439"/>
      <c r="D28" s="439"/>
      <c r="E28" s="224"/>
      <c r="F28" s="439"/>
      <c r="G28" s="439"/>
      <c r="H28" s="609"/>
    </row>
    <row r="29" spans="1:8" ht="12.95" customHeight="1" thickBot="1">
      <c r="A29" s="144" t="s">
        <v>33</v>
      </c>
      <c r="B29" s="232" t="s">
        <v>204</v>
      </c>
      <c r="C29" s="439"/>
      <c r="D29" s="439"/>
      <c r="E29" s="234"/>
      <c r="F29" s="439"/>
      <c r="G29" s="439"/>
      <c r="H29" s="609"/>
    </row>
    <row r="30" spans="1:8" ht="26.25" thickBot="1">
      <c r="A30" s="145" t="s">
        <v>34</v>
      </c>
      <c r="B30" s="226" t="s">
        <v>391</v>
      </c>
      <c r="C30" s="442">
        <f>+C18+C24</f>
        <v>44471</v>
      </c>
      <c r="D30" s="442">
        <f>+D18+D24</f>
        <v>16906</v>
      </c>
      <c r="E30" s="226" t="s">
        <v>395</v>
      </c>
      <c r="F30" s="442">
        <f>SUM(F18:F29)</f>
        <v>2496</v>
      </c>
      <c r="G30" s="442">
        <f>SUM(G18:G29)</f>
        <v>4167</v>
      </c>
      <c r="H30" s="609"/>
    </row>
    <row r="31" spans="1:8" ht="13.5" thickBot="1">
      <c r="A31" s="145" t="s">
        <v>35</v>
      </c>
      <c r="B31" s="226" t="s">
        <v>396</v>
      </c>
      <c r="C31" s="442">
        <f>+C17+C30</f>
        <v>159035</v>
      </c>
      <c r="D31" s="442">
        <f>+D17+D30</f>
        <v>137192</v>
      </c>
      <c r="E31" s="226" t="s">
        <v>397</v>
      </c>
      <c r="F31" s="442">
        <f>+F17+F30</f>
        <v>159035</v>
      </c>
      <c r="G31" s="442">
        <f>+G17+G30</f>
        <v>137192</v>
      </c>
      <c r="H31" s="609"/>
    </row>
    <row r="32" spans="1:8" ht="13.5" thickBot="1">
      <c r="A32" s="145" t="s">
        <v>36</v>
      </c>
      <c r="B32" s="226" t="s">
        <v>123</v>
      </c>
      <c r="C32" s="442">
        <f>IF(C17-F17&lt;0,F17-C17,"-")</f>
        <v>41975</v>
      </c>
      <c r="D32" s="442">
        <f>IF(D17-G17&lt;0,G17-D17,"-")</f>
        <v>12739</v>
      </c>
      <c r="E32" s="226" t="s">
        <v>124</v>
      </c>
      <c r="F32" s="442" t="str">
        <f>IF(C17-F17&gt;0,C17-F17,"-")</f>
        <v>-</v>
      </c>
      <c r="G32" s="442" t="str">
        <f>IF(D17-G17&gt;0,D17-G17,"-")</f>
        <v>-</v>
      </c>
      <c r="H32" s="609"/>
    </row>
    <row r="33" spans="1:8" ht="13.5" thickBot="1">
      <c r="A33" s="145" t="s">
        <v>37</v>
      </c>
      <c r="B33" s="226" t="s">
        <v>192</v>
      </c>
      <c r="C33" s="442">
        <f>IF(C17+C18-F31&lt;0,F31-(C17+C18),"-")</f>
        <v>25900</v>
      </c>
      <c r="D33" s="442">
        <f>IF(D17+D18-G31&lt;0,G31-(D17+D18),"-")</f>
        <v>16709</v>
      </c>
      <c r="E33" s="226" t="s">
        <v>193</v>
      </c>
      <c r="F33" s="442" t="str">
        <f>IF(C17+C18-F31&gt;0,C17+C18-F31,"-")</f>
        <v>-</v>
      </c>
      <c r="G33" s="442" t="str">
        <f>IF(D17+D18-G31&gt;0,D17+D18-G31,"-")</f>
        <v>-</v>
      </c>
      <c r="H33" s="609"/>
    </row>
  </sheetData>
  <mergeCells count="2">
    <mergeCell ref="A3:A4"/>
    <mergeCell ref="H1:H33"/>
  </mergeCells>
  <phoneticPr fontId="0" type="noConversion"/>
  <printOptions horizontalCentered="1"/>
  <pageMargins left="0.78740157480314965" right="0.78740157480314965" top="0.49" bottom="0.79" header="0.49" footer="0.78740157480314965"/>
  <pageSetup paperSize="9" scale="77" orientation="landscape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92D050"/>
  </sheetPr>
  <dimension ref="A1:G11"/>
  <sheetViews>
    <sheetView view="pageLayout" zoomScaleNormal="100" workbookViewId="0">
      <selection activeCell="F9" sqref="F9"/>
    </sheetView>
  </sheetViews>
  <sheetFormatPr defaultRowHeight="15"/>
  <cols>
    <col min="1" max="1" width="5.6640625" style="47" customWidth="1"/>
    <col min="2" max="2" width="35.6640625" style="47" customWidth="1"/>
    <col min="3" max="6" width="14" style="47" customWidth="1"/>
    <col min="7" max="16384" width="9.33203125" style="47"/>
  </cols>
  <sheetData>
    <row r="1" spans="1:7" ht="33" customHeight="1">
      <c r="A1" s="613" t="s">
        <v>459</v>
      </c>
      <c r="B1" s="613"/>
      <c r="C1" s="613"/>
      <c r="D1" s="613"/>
      <c r="E1" s="613"/>
      <c r="F1" s="613"/>
    </row>
    <row r="2" spans="1:7" ht="15.95" customHeight="1" thickBot="1">
      <c r="A2" s="48"/>
      <c r="B2" s="48"/>
      <c r="C2" s="614"/>
      <c r="D2" s="614"/>
      <c r="E2" s="621" t="s">
        <v>45</v>
      </c>
      <c r="F2" s="621"/>
      <c r="G2" s="55"/>
    </row>
    <row r="3" spans="1:7" ht="63" customHeight="1">
      <c r="A3" s="617" t="s">
        <v>8</v>
      </c>
      <c r="B3" s="619" t="s">
        <v>152</v>
      </c>
      <c r="C3" s="619" t="s">
        <v>213</v>
      </c>
      <c r="D3" s="619"/>
      <c r="E3" s="619"/>
      <c r="F3" s="615" t="s">
        <v>208</v>
      </c>
    </row>
    <row r="4" spans="1:7" ht="15.75" thickBot="1">
      <c r="A4" s="618"/>
      <c r="B4" s="620"/>
      <c r="C4" s="50" t="s">
        <v>206</v>
      </c>
      <c r="D4" s="50" t="s">
        <v>207</v>
      </c>
      <c r="E4" s="50" t="s">
        <v>411</v>
      </c>
      <c r="F4" s="616"/>
    </row>
    <row r="5" spans="1:7" ht="15.75" thickBot="1">
      <c r="A5" s="52">
        <v>1</v>
      </c>
      <c r="B5" s="53">
        <v>2</v>
      </c>
      <c r="C5" s="53">
        <v>3</v>
      </c>
      <c r="D5" s="53">
        <v>4</v>
      </c>
      <c r="E5" s="53">
        <v>5</v>
      </c>
      <c r="F5" s="54">
        <v>6</v>
      </c>
    </row>
    <row r="6" spans="1:7" ht="26.25">
      <c r="A6" s="51" t="s">
        <v>10</v>
      </c>
      <c r="B6" s="216" t="s">
        <v>460</v>
      </c>
      <c r="C6" s="72">
        <v>2799</v>
      </c>
      <c r="D6" s="72">
        <v>2664</v>
      </c>
      <c r="E6" s="72">
        <v>2509</v>
      </c>
      <c r="F6" s="58">
        <f>SUM(C6:E6)</f>
        <v>7972</v>
      </c>
    </row>
    <row r="7" spans="1:7">
      <c r="A7" s="49" t="s">
        <v>11</v>
      </c>
      <c r="B7" s="217"/>
      <c r="C7" s="74"/>
      <c r="D7" s="74"/>
      <c r="E7" s="74"/>
      <c r="F7" s="59"/>
    </row>
    <row r="8" spans="1:7">
      <c r="A8" s="49" t="s">
        <v>12</v>
      </c>
      <c r="B8" s="73"/>
      <c r="C8" s="74"/>
      <c r="D8" s="74"/>
      <c r="E8" s="74"/>
      <c r="F8" s="59">
        <f>SUM(C8:E8)</f>
        <v>0</v>
      </c>
    </row>
    <row r="9" spans="1:7">
      <c r="A9" s="49" t="s">
        <v>13</v>
      </c>
      <c r="B9" s="73"/>
      <c r="C9" s="74"/>
      <c r="D9" s="74"/>
      <c r="E9" s="74"/>
      <c r="F9" s="59">
        <f>SUM(C9:E9)</f>
        <v>0</v>
      </c>
    </row>
    <row r="10" spans="1:7" ht="15.75" thickBot="1">
      <c r="A10" s="56" t="s">
        <v>14</v>
      </c>
      <c r="B10" s="75"/>
      <c r="C10" s="76"/>
      <c r="D10" s="76"/>
      <c r="E10" s="76"/>
      <c r="F10" s="59">
        <f>SUM(C10:E10)</f>
        <v>0</v>
      </c>
    </row>
    <row r="11" spans="1:7" s="206" customFormat="1" thickBot="1">
      <c r="A11" s="203" t="s">
        <v>15</v>
      </c>
      <c r="B11" s="57" t="s">
        <v>154</v>
      </c>
      <c r="C11" s="204">
        <f>SUM(C6:C10)</f>
        <v>2799</v>
      </c>
      <c r="D11" s="204">
        <f>SUM(D6:D10)</f>
        <v>2664</v>
      </c>
      <c r="E11" s="204">
        <f>SUM(E6:E10)</f>
        <v>2509</v>
      </c>
      <c r="F11" s="205">
        <f>SUM(F6:F10)</f>
        <v>7972</v>
      </c>
    </row>
  </sheetData>
  <mergeCells count="7">
    <mergeCell ref="A1:F1"/>
    <mergeCell ref="C2:D2"/>
    <mergeCell ref="F3:F4"/>
    <mergeCell ref="A3:A4"/>
    <mergeCell ref="B3:B4"/>
    <mergeCell ref="C3:E3"/>
    <mergeCell ref="E2:F2"/>
  </mergeCells>
  <phoneticPr fontId="0" type="noConversion"/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>
    <oddHeader>&amp;R&amp;"Times New Roman CE,Félkövér dőlt"&amp;11 3. melléklet a 8/2015. (V.08.) önkormányzati rendelethez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92D050"/>
  </sheetPr>
  <dimension ref="A1:E12"/>
  <sheetViews>
    <sheetView view="pageLayout" zoomScaleNormal="120" workbookViewId="0">
      <selection activeCell="D10" sqref="D10"/>
    </sheetView>
  </sheetViews>
  <sheetFormatPr defaultRowHeight="15"/>
  <cols>
    <col min="1" max="1" width="5.6640625" style="47" customWidth="1"/>
    <col min="2" max="2" width="68.6640625" style="47" customWidth="1"/>
    <col min="3" max="4" width="16.33203125" style="47" customWidth="1"/>
    <col min="5" max="16384" width="9.33203125" style="47"/>
  </cols>
  <sheetData>
    <row r="1" spans="1:5" ht="33" customHeight="1">
      <c r="A1" s="613" t="s">
        <v>461</v>
      </c>
      <c r="B1" s="613"/>
      <c r="C1" s="613"/>
      <c r="D1" s="613"/>
    </row>
    <row r="2" spans="1:5" ht="15.95" customHeight="1" thickBot="1">
      <c r="A2" s="48"/>
      <c r="B2" s="48"/>
      <c r="C2" s="60"/>
      <c r="D2" s="60" t="s">
        <v>45</v>
      </c>
      <c r="E2" s="55"/>
    </row>
    <row r="3" spans="1:5" ht="26.25" customHeight="1" thickBot="1">
      <c r="A3" s="77" t="s">
        <v>8</v>
      </c>
      <c r="B3" s="78" t="s">
        <v>150</v>
      </c>
      <c r="C3" s="79" t="s">
        <v>214</v>
      </c>
      <c r="D3" s="79" t="s">
        <v>474</v>
      </c>
    </row>
    <row r="4" spans="1:5" ht="15.75" thickBot="1">
      <c r="A4" s="80">
        <v>1</v>
      </c>
      <c r="B4" s="81">
        <v>2</v>
      </c>
      <c r="C4" s="82">
        <v>3</v>
      </c>
      <c r="D4" s="82">
        <v>3</v>
      </c>
    </row>
    <row r="5" spans="1:5">
      <c r="A5" s="83" t="s">
        <v>10</v>
      </c>
      <c r="B5" s="149" t="s">
        <v>49</v>
      </c>
      <c r="C5" s="237">
        <v>16700</v>
      </c>
      <c r="D5" s="237">
        <v>16200</v>
      </c>
    </row>
    <row r="6" spans="1:5" ht="24.75">
      <c r="A6" s="84" t="s">
        <v>11</v>
      </c>
      <c r="B6" s="155" t="s">
        <v>209</v>
      </c>
      <c r="C6" s="238"/>
      <c r="D6" s="238"/>
    </row>
    <row r="7" spans="1:5">
      <c r="A7" s="84" t="s">
        <v>12</v>
      </c>
      <c r="B7" s="156" t="s">
        <v>453</v>
      </c>
      <c r="C7" s="238"/>
      <c r="D7" s="238"/>
    </row>
    <row r="8" spans="1:5" ht="24.75">
      <c r="A8" s="84" t="s">
        <v>13</v>
      </c>
      <c r="B8" s="156" t="s">
        <v>211</v>
      </c>
      <c r="C8" s="238"/>
      <c r="D8" s="238"/>
    </row>
    <row r="9" spans="1:5">
      <c r="A9" s="85" t="s">
        <v>14</v>
      </c>
      <c r="B9" s="156" t="s">
        <v>210</v>
      </c>
      <c r="C9" s="239">
        <v>600</v>
      </c>
      <c r="D9" s="239">
        <v>1020</v>
      </c>
    </row>
    <row r="10" spans="1:5" ht="15.75" thickBot="1">
      <c r="A10" s="84" t="s">
        <v>15</v>
      </c>
      <c r="B10" s="157" t="s">
        <v>151</v>
      </c>
      <c r="C10" s="238"/>
      <c r="D10" s="238"/>
    </row>
    <row r="11" spans="1:5" ht="15.75" thickBot="1">
      <c r="A11" s="622" t="s">
        <v>155</v>
      </c>
      <c r="B11" s="623"/>
      <c r="C11" s="240">
        <f>SUM(C5:C10)</f>
        <v>17300</v>
      </c>
      <c r="D11" s="240">
        <f>SUM(D5:D10)</f>
        <v>17220</v>
      </c>
    </row>
    <row r="12" spans="1:5" ht="23.25" customHeight="1">
      <c r="A12" s="624" t="s">
        <v>182</v>
      </c>
      <c r="B12" s="624"/>
      <c r="C12" s="624"/>
      <c r="D12" s="624"/>
    </row>
  </sheetData>
  <mergeCells count="3">
    <mergeCell ref="A1:D1"/>
    <mergeCell ref="A11:B11"/>
    <mergeCell ref="A12:D12"/>
  </mergeCells>
  <phoneticPr fontId="29" type="noConversion"/>
  <printOptions horizontalCentered="1"/>
  <pageMargins left="0.78740157480314965" right="0.78740157480314965" top="1.3779527559055118" bottom="0.98425196850393704" header="0.78740157480314965" footer="0.78740157480314965"/>
  <pageSetup paperSize="9" scale="89" orientation="portrait" r:id="rId1"/>
  <headerFooter alignWithMargins="0">
    <oddHeader>&amp;R&amp;"Times New Roman CE,Félkövér dőlt"&amp;11 4. melléklet a 8/2015. (V.08.)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27</vt:i4>
      </vt:variant>
      <vt:variant>
        <vt:lpstr>Névvel ellátott tartományok</vt:lpstr>
      </vt:variant>
      <vt:variant>
        <vt:i4>17</vt:i4>
      </vt:variant>
    </vt:vector>
  </HeadingPairs>
  <TitlesOfParts>
    <vt:vector size="44" baseType="lpstr">
      <vt:lpstr>ÖSSZEFÜGGÉSEK</vt:lpstr>
      <vt:lpstr>1.1.sz.mell.</vt:lpstr>
      <vt:lpstr>1.2.sz.mell.</vt:lpstr>
      <vt:lpstr>1.3.sz.mell.</vt:lpstr>
      <vt:lpstr>1.4.sz.mell.</vt:lpstr>
      <vt:lpstr>2.1.sz.mell  </vt:lpstr>
      <vt:lpstr>2.2.sz.mell  </vt:lpstr>
      <vt:lpstr>3.sz.mell.  </vt:lpstr>
      <vt:lpstr>4.sz.mell.</vt:lpstr>
      <vt:lpstr>5.sz.mell.</vt:lpstr>
      <vt:lpstr>6.sz.mell.</vt:lpstr>
      <vt:lpstr>7.sz.mell.</vt:lpstr>
      <vt:lpstr>8. sz. mell. </vt:lpstr>
      <vt:lpstr>9.1. sz. mell</vt:lpstr>
      <vt:lpstr>9.1.1. sz. mell </vt:lpstr>
      <vt:lpstr>9.1.2. sz. mell  </vt:lpstr>
      <vt:lpstr>9.1.3. sz. mell   </vt:lpstr>
      <vt:lpstr>9.2. sz. mell</vt:lpstr>
      <vt:lpstr>9.2.1. sz. mell</vt:lpstr>
      <vt:lpstr>9.2.2. sz.  mell</vt:lpstr>
      <vt:lpstr>9.2.3. sz. mell</vt:lpstr>
      <vt:lpstr>9.3. sz. mell</vt:lpstr>
      <vt:lpstr>9.3.1. sz. mell</vt:lpstr>
      <vt:lpstr>9.3.2. sz. mell</vt:lpstr>
      <vt:lpstr>9.3.3. sz. mell</vt:lpstr>
      <vt:lpstr>10.sz.mell</vt:lpstr>
      <vt:lpstr>Munka1</vt:lpstr>
      <vt:lpstr>'9.1. sz. mell'!Nyomtatási_cím</vt:lpstr>
      <vt:lpstr>'9.1.1. sz. mell '!Nyomtatási_cím</vt:lpstr>
      <vt:lpstr>'9.1.2. sz. mell  '!Nyomtatási_cím</vt:lpstr>
      <vt:lpstr>'9.1.3. sz. mell   '!Nyomtatási_cím</vt:lpstr>
      <vt:lpstr>'9.2. sz. mell'!Nyomtatási_cím</vt:lpstr>
      <vt:lpstr>'9.2.1. sz. mell'!Nyomtatási_cím</vt:lpstr>
      <vt:lpstr>'9.2.2. sz.  mell'!Nyomtatási_cím</vt:lpstr>
      <vt:lpstr>'9.2.3. sz. mell'!Nyomtatási_cím</vt:lpstr>
      <vt:lpstr>'9.3. sz. mell'!Nyomtatási_cím</vt:lpstr>
      <vt:lpstr>'9.3.1. sz. mell'!Nyomtatási_cím</vt:lpstr>
      <vt:lpstr>'9.3.2. sz. mell'!Nyomtatási_cím</vt:lpstr>
      <vt:lpstr>'9.3.3. sz. mell'!Nyomtatási_cím</vt:lpstr>
      <vt:lpstr>'1.1.sz.mell.'!Nyomtatási_terület</vt:lpstr>
      <vt:lpstr>'1.2.sz.mell.'!Nyomtatási_terület</vt:lpstr>
      <vt:lpstr>'1.3.sz.mell.'!Nyomtatási_terület</vt:lpstr>
      <vt:lpstr>'1.4.sz.mell.'!Nyomtatási_terület</vt:lpstr>
      <vt:lpstr>'2.1.sz.mell  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Makranczi László</dc:creator>
  <cp:lastModifiedBy>Zoli</cp:lastModifiedBy>
  <cp:lastPrinted>2015-05-19T08:42:36Z</cp:lastPrinted>
  <dcterms:created xsi:type="dcterms:W3CDTF">1999-10-30T10:30:45Z</dcterms:created>
  <dcterms:modified xsi:type="dcterms:W3CDTF">2015-05-19T08:42:38Z</dcterms:modified>
</cp:coreProperties>
</file>