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245" firstSheet="12" activeTab="19"/>
  </bookViews>
  <sheets>
    <sheet name="Címrend" sheetId="20" r:id="rId1"/>
    <sheet name="2.sz.mell." sheetId="19" r:id="rId2"/>
    <sheet name="3.sz.mell." sheetId="2" r:id="rId3"/>
    <sheet name="4.sz.mell." sheetId="3" r:id="rId4"/>
    <sheet name="5.sz.mell." sheetId="4" r:id="rId5"/>
    <sheet name="6.sz.mell." sheetId="18" r:id="rId6"/>
    <sheet name="7.sz.mell." sheetId="5" r:id="rId7"/>
    <sheet name="8.sz.mell." sheetId="6" r:id="rId8"/>
    <sheet name="9.sz.mell." sheetId="7" r:id="rId9"/>
    <sheet name="10.sz.mell." sheetId="8" r:id="rId10"/>
    <sheet name="11.sz.mell." sheetId="10" r:id="rId11"/>
    <sheet name="12.sz.mell" sheetId="11" r:id="rId12"/>
    <sheet name="13.sz.mell." sheetId="12" r:id="rId13"/>
    <sheet name="14.sz.mell." sheetId="13" r:id="rId14"/>
    <sheet name="15. sz.mell." sheetId="14" r:id="rId15"/>
    <sheet name="16.sz.mell." sheetId="15" r:id="rId16"/>
    <sheet name="17.sz.m" sheetId="16" r:id="rId17"/>
    <sheet name="18.sz.m." sheetId="17" r:id="rId18"/>
    <sheet name="19.sz.m." sheetId="21" r:id="rId19"/>
    <sheet name="20.sz.mell" sheetId="22" r:id="rId20"/>
  </sheets>
  <definedNames>
    <definedName name="_xlnm.Print_Area" localSheetId="14">'15. sz.mell.'!$A$1:$N$24</definedName>
    <definedName name="_xlnm.Print_Area" localSheetId="16">'17.sz.m'!$A$1:$D$41</definedName>
    <definedName name="_xlnm.Print_Area" localSheetId="17">'18.sz.m.'!$A$1:$H$36</definedName>
    <definedName name="_xlnm.Print_Area" localSheetId="1">'2.sz.mell.'!$A$1:$E$76</definedName>
    <definedName name="_xlnm.Print_Area" localSheetId="2">'3.sz.mell.'!$A$1:$G$52</definedName>
    <definedName name="_xlnm.Print_Area" localSheetId="3">'4.sz.mell.'!$A$1:$P$27</definedName>
    <definedName name="_xlnm.Print_Area" localSheetId="4">'5.sz.mell.'!$A$1:$U$60</definedName>
    <definedName name="_xlnm.Print_Area" localSheetId="5">'6.sz.mell.'!$A$1:$F$47</definedName>
    <definedName name="_xlnm.Print_Area" localSheetId="7">'8.sz.mell.'!$A$1:$D$19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1"/>
  <c r="D25"/>
  <c r="C25"/>
  <c r="B25"/>
  <c r="E16"/>
  <c r="D16"/>
  <c r="C16"/>
  <c r="B16"/>
  <c r="N22" i="14"/>
  <c r="M22"/>
  <c r="L22"/>
  <c r="L23" s="1"/>
  <c r="K22"/>
  <c r="K23" s="1"/>
  <c r="J22"/>
  <c r="J23" s="1"/>
  <c r="I22"/>
  <c r="I23" s="1"/>
  <c r="H22"/>
  <c r="H23" s="1"/>
  <c r="G22"/>
  <c r="G23" s="1"/>
  <c r="F22"/>
  <c r="F23" s="1"/>
  <c r="E22"/>
  <c r="E23" s="1"/>
  <c r="D22"/>
  <c r="D23" s="1"/>
  <c r="C22"/>
  <c r="C23" s="1"/>
  <c r="B22"/>
  <c r="N12"/>
  <c r="B12"/>
  <c r="B23" s="1"/>
  <c r="G19" i="7"/>
  <c r="F19"/>
  <c r="F17"/>
  <c r="G15"/>
  <c r="F15"/>
  <c r="G13"/>
  <c r="G20" s="1"/>
  <c r="F13"/>
  <c r="F20" s="1"/>
  <c r="C17" i="6"/>
  <c r="C9"/>
  <c r="C21" i="5"/>
  <c r="C17"/>
  <c r="C9"/>
  <c r="C25" s="1"/>
  <c r="P58" i="4"/>
  <c r="R57"/>
  <c r="R58" s="1"/>
  <c r="U54"/>
  <c r="T54"/>
  <c r="H54"/>
  <c r="F54"/>
  <c r="D54"/>
  <c r="R53"/>
  <c r="R54" s="1"/>
  <c r="N52"/>
  <c r="J52"/>
  <c r="F52"/>
  <c r="U51"/>
  <c r="U52" s="1"/>
  <c r="T51"/>
  <c r="H51"/>
  <c r="R50"/>
  <c r="R49"/>
  <c r="R48"/>
  <c r="R47"/>
  <c r="R46"/>
  <c r="R51" s="1"/>
  <c r="U45"/>
  <c r="T45"/>
  <c r="T52" s="1"/>
  <c r="P45"/>
  <c r="P52" s="1"/>
  <c r="N45"/>
  <c r="L45"/>
  <c r="L52" s="1"/>
  <c r="J45"/>
  <c r="H45"/>
  <c r="H52" s="1"/>
  <c r="F45"/>
  <c r="D45"/>
  <c r="D52" s="1"/>
  <c r="R44"/>
  <c r="P43"/>
  <c r="N43"/>
  <c r="L43"/>
  <c r="J43"/>
  <c r="H43"/>
  <c r="F43"/>
  <c r="D43"/>
  <c r="R42"/>
  <c r="R43" s="1"/>
  <c r="U40"/>
  <c r="T40"/>
  <c r="R40"/>
  <c r="P40"/>
  <c r="N40"/>
  <c r="L40"/>
  <c r="J40"/>
  <c r="H40"/>
  <c r="F40"/>
  <c r="D40"/>
  <c r="U34"/>
  <c r="U41" s="1"/>
  <c r="U60" s="1"/>
  <c r="T34"/>
  <c r="T41" s="1"/>
  <c r="T60" s="1"/>
  <c r="P34"/>
  <c r="P41" s="1"/>
  <c r="P60" s="1"/>
  <c r="N34"/>
  <c r="N41" s="1"/>
  <c r="N60" s="1"/>
  <c r="L34"/>
  <c r="L41" s="1"/>
  <c r="L60" s="1"/>
  <c r="J34"/>
  <c r="J41" s="1"/>
  <c r="J60" s="1"/>
  <c r="H34"/>
  <c r="H41" s="1"/>
  <c r="H60" s="1"/>
  <c r="F34"/>
  <c r="F41" s="1"/>
  <c r="F60" s="1"/>
  <c r="D34"/>
  <c r="D41" s="1"/>
  <c r="D60" s="1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34" s="1"/>
  <c r="R41" s="1"/>
  <c r="R60" l="1"/>
  <c r="R45"/>
  <c r="R52" s="1"/>
  <c r="O24" i="3" l="1"/>
  <c r="M24"/>
  <c r="K24"/>
  <c r="I24"/>
  <c r="G24"/>
  <c r="E24"/>
  <c r="C24"/>
  <c r="K11"/>
  <c r="I11"/>
  <c r="G11"/>
  <c r="E11"/>
  <c r="C11"/>
  <c r="M10"/>
  <c r="M9"/>
  <c r="M8"/>
  <c r="M7"/>
  <c r="M11" s="1"/>
  <c r="G48" i="2" l="1"/>
  <c r="F48"/>
  <c r="F51" s="1"/>
  <c r="E48"/>
  <c r="E51" s="1"/>
  <c r="D48"/>
  <c r="D51" s="1"/>
  <c r="G38"/>
  <c r="F38"/>
  <c r="E38"/>
  <c r="D38"/>
  <c r="F23"/>
  <c r="E23"/>
  <c r="D23"/>
  <c r="G15"/>
  <c r="G26" s="1"/>
  <c r="F15"/>
  <c r="F26" s="1"/>
  <c r="E15"/>
  <c r="E26" s="1"/>
  <c r="D15"/>
  <c r="D26" s="1"/>
  <c r="D75" i="19" l="1"/>
  <c r="D73"/>
  <c r="E69"/>
  <c r="D69"/>
  <c r="E66"/>
  <c r="D66"/>
  <c r="E48"/>
  <c r="D48"/>
  <c r="E38"/>
  <c r="D38"/>
  <c r="E32"/>
  <c r="D32"/>
  <c r="D53" s="1"/>
  <c r="E46" i="18" l="1"/>
  <c r="E44"/>
  <c r="E38"/>
  <c r="E23"/>
  <c r="E47" s="1"/>
  <c r="E15"/>
  <c r="E13" i="17" l="1"/>
  <c r="C12" i="16"/>
  <c r="D12" i="15"/>
  <c r="D22" s="1"/>
  <c r="D20"/>
  <c r="F8" i="12"/>
  <c r="U9" i="11"/>
  <c r="T9"/>
  <c r="S9"/>
  <c r="R9"/>
  <c r="Q9"/>
  <c r="P9"/>
  <c r="O9"/>
  <c r="N9"/>
  <c r="M9"/>
  <c r="L9"/>
  <c r="K9"/>
  <c r="J9"/>
  <c r="I9"/>
  <c r="H9"/>
  <c r="G9"/>
  <c r="F9"/>
  <c r="E9"/>
  <c r="D9"/>
  <c r="C9"/>
  <c r="B9"/>
  <c r="C12" i="10"/>
  <c r="E19" i="17" l="1"/>
</calcChain>
</file>

<file path=xl/comments1.xml><?xml version="1.0" encoding="utf-8"?>
<comments xmlns="http://schemas.openxmlformats.org/spreadsheetml/2006/main">
  <authors>
    <author>Kadarkút PM. Hivatal</author>
  </authors>
  <commentList>
    <comment ref="A42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<sst xmlns="http://schemas.openxmlformats.org/spreadsheetml/2006/main" count="661" uniqueCount="524">
  <si>
    <t>Kadarkút Város Önkormányzatának 
összevont mérlege  2013,2014, 2015. években</t>
  </si>
  <si>
    <t>adatok eFt-ban</t>
  </si>
  <si>
    <t xml:space="preserve">Bevételi előirányzatok </t>
  </si>
  <si>
    <t>Kiemelt előirányzatok</t>
  </si>
  <si>
    <t>2013.évi tény.</t>
  </si>
  <si>
    <t>2014. évi eredeti előirányzat</t>
  </si>
  <si>
    <t>2015. évi
 eredeti előirányzat</t>
  </si>
  <si>
    <t>Működési célú saját bevétel</t>
  </si>
  <si>
    <t>Sajátos működési bevétel</t>
  </si>
  <si>
    <t>Működési célú költségvetési támogatás és SZJA</t>
  </si>
  <si>
    <t>Működési célú átvett pénzeszköz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</si>
  <si>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</si>
  <si>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</si>
  <si>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</si>
  <si>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</si>
  <si>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</si>
  <si>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</si>
  <si>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</si>
  <si>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</si>
  <si>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</si>
  <si>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</si>
  <si>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</si>
  <si>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</si>
  <si>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Függő átfutó,kiegyenelítő bevételek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</si>
  <si>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</si>
  <si>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</si>
  <si>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</si>
  <si>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</si>
  <si>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</si>
  <si>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</si>
  <si>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Szociális juttatások</t>
  </si>
  <si>
    <t>Általános tartalék</t>
  </si>
  <si>
    <t>Céltartalék</t>
  </si>
  <si>
    <t>Működési célú kiadások összesen:</t>
  </si>
  <si>
    <t>Felújítás - áfával</t>
  </si>
  <si>
    <t>Fejlesztés - áfával</t>
  </si>
  <si>
    <t>Gépek, berendezések, felszerelések vásárlása</t>
  </si>
  <si>
    <t xml:space="preserve">Felhalmozási célú kölcsönnyújtás </t>
  </si>
  <si>
    <t>Hiteltörlesztés</t>
  </si>
  <si>
    <t>Kamatfizetés</t>
  </si>
  <si>
    <t>Lízingdíjak</t>
  </si>
  <si>
    <t>Lízingdíjak kamata</t>
  </si>
  <si>
    <t>Felhalmozási átadás lakosságnak</t>
  </si>
  <si>
    <t>Felhalmozási célú kiadások összesen:</t>
  </si>
  <si>
    <t>Függő,átfutó,kiegyenlítő kiadások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</si>
  <si>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</si>
  <si>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</si>
  <si>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</si>
  <si>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</si>
  <si>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</si>
  <si>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</si>
  <si>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</si>
  <si>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HITELFELVÉTEL</t>
  </si>
  <si>
    <t>PÉNZ-MARADVÁNY</t>
  </si>
  <si>
    <t>ÖSSZES        BEVÉTEL</t>
  </si>
  <si>
    <t>SZEMÉYLI JUTTATÁS</t>
  </si>
  <si>
    <t>MUNK.TERH.JÁRULÉK</t>
  </si>
  <si>
    <t>DOLOGI</t>
  </si>
  <si>
    <t>EGYÉB MŰKÖDÉSI KIADÁSOK</t>
  </si>
  <si>
    <t>ELLÁTOTTAK PÉNZBENI JUTTATÁSAI</t>
  </si>
  <si>
    <t>TARTALÉK</t>
  </si>
  <si>
    <t>ÖSSZES KIADÁS</t>
  </si>
  <si>
    <t>Cím</t>
  </si>
  <si>
    <t xml:space="preserve">Eredeti ei. </t>
  </si>
  <si>
    <t>I.</t>
  </si>
  <si>
    <t xml:space="preserve"> Helyi Önkormányzat</t>
  </si>
  <si>
    <t>II.</t>
  </si>
  <si>
    <t>Kadarkúti Közös Önkormányzati  Hivatal</t>
  </si>
  <si>
    <t>III.</t>
  </si>
  <si>
    <t>id.Kapoli Antal Művelődési Ház</t>
  </si>
  <si>
    <t>IV.</t>
  </si>
  <si>
    <t>Városi Könyvtár</t>
  </si>
  <si>
    <t>ÖSSZESEN</t>
  </si>
  <si>
    <t>3.sz. melléklet</t>
  </si>
  <si>
    <t>CÍM</t>
  </si>
  <si>
    <t>SZF.</t>
  </si>
  <si>
    <t>MEGNEVEZÉS</t>
  </si>
  <si>
    <t>MŰKÖDÉSI ELŐIRÁNYZAT CSOPORT</t>
  </si>
  <si>
    <t>LÉTSZÁM (FŐ)</t>
  </si>
  <si>
    <t>1. SZEMÉLYI JUTTATÁS</t>
  </si>
  <si>
    <t>2. MUNK. TERH. JÁRULÉK</t>
  </si>
  <si>
    <t>3. DOLOGI     KIADÁS</t>
  </si>
  <si>
    <t>4. MŰKÖDÉSIC. ÁTADOTT PÉNZESZK.</t>
  </si>
  <si>
    <t>5.ELLÁTOTTAK PÉNZBENI PÉNZBENI  JUTTATÁSAI</t>
  </si>
  <si>
    <t>6. TARTALÉK</t>
  </si>
  <si>
    <t>11. FEJLESZTÉS</t>
  </si>
  <si>
    <t>er.ei.</t>
  </si>
  <si>
    <t>Helyi utak karbantartása</t>
  </si>
  <si>
    <t>Saját vagy bérelt ingatlan hasznosítás</t>
  </si>
  <si>
    <t>Város és közsséggazdálkodás</t>
  </si>
  <si>
    <t>KSS-774 busz üzemeltetése</t>
  </si>
  <si>
    <t>Zöldterület gazdálkodásk</t>
  </si>
  <si>
    <t>Rendőrségi gépjármű üzemeltetés</t>
  </si>
  <si>
    <t>Polgárm.önk.képviselők feladatok</t>
  </si>
  <si>
    <t>Közfoglalkoztatás</t>
  </si>
  <si>
    <t>Gyermekétkeztetés</t>
  </si>
  <si>
    <t>Települési vízellátás</t>
  </si>
  <si>
    <t>Köztemető fenntartás</t>
  </si>
  <si>
    <t>Közvilágítás</t>
  </si>
  <si>
    <t>Védőnői szolgálat</t>
  </si>
  <si>
    <t>Háziorvosi szolgálat</t>
  </si>
  <si>
    <t>Települési hulladékkezelés</t>
  </si>
  <si>
    <t>Lakásfenntartási normatív támogatás</t>
  </si>
  <si>
    <t>Rendszeres szociális segély</t>
  </si>
  <si>
    <t>FHT</t>
  </si>
  <si>
    <t>Átmeneti segély</t>
  </si>
  <si>
    <t>Temetési segély</t>
  </si>
  <si>
    <t>Közgyógyellátás</t>
  </si>
  <si>
    <t>Köztemetés</t>
  </si>
  <si>
    <t>Óvodáztatási támogatás</t>
  </si>
  <si>
    <t>Finanszirozás Óvodafennt.Társulás</t>
  </si>
  <si>
    <t>Finanszírozás  Szaszk fenntartó Társulás</t>
  </si>
  <si>
    <t>Gyermekvédelmi kedvezmény</t>
  </si>
  <si>
    <t>KÖTELEZŐ FELADATOK ÖSSZESEN</t>
  </si>
  <si>
    <t>Labor</t>
  </si>
  <si>
    <t>Máshova nem sorolt sporttevékenység</t>
  </si>
  <si>
    <t>Méltányossági(helyi) ápolási díj</t>
  </si>
  <si>
    <t>Kamatmentes szociális kölcsön</t>
  </si>
  <si>
    <t>BURSA</t>
  </si>
  <si>
    <t>NEM KÖTELEZŐ FELADATOK ÖSSZESEN</t>
  </si>
  <si>
    <t>ÖNKORMÁNYZAT</t>
  </si>
  <si>
    <t>Igazgatási tevékenység</t>
  </si>
  <si>
    <t>KÖZÖS ÖNKORMÁNYZATI HIVATAL</t>
  </si>
  <si>
    <t>id.KAPOLI ANTAL VELŐDÉSI HÁZ</t>
  </si>
  <si>
    <t>Nyugdíjas népdalkör</t>
  </si>
  <si>
    <t>Népdalkör</t>
  </si>
  <si>
    <t>Szkanderszakosztály</t>
  </si>
  <si>
    <t>Ifjusági klub</t>
  </si>
  <si>
    <t>TÁMOP 3.2.3-08/1-2009-0034 Élethosszig tanulás (Műv.Ház)</t>
  </si>
  <si>
    <t>MŰV.HÁZ ÖSSZESEN</t>
  </si>
  <si>
    <t>Könyvtár</t>
  </si>
  <si>
    <t>KÖNYVTÁR ÖSSZESEN</t>
  </si>
  <si>
    <t>FEJLESZTÉSEK</t>
  </si>
  <si>
    <t>1.Európai Uniós támogatásokból megvalósuló fejlesztések</t>
  </si>
  <si>
    <t>KEOP-7.1.2.0.-2009 Csatorna</t>
  </si>
  <si>
    <t xml:space="preserve"> FEJLESZTÉSEK ÖSSZESEN</t>
  </si>
  <si>
    <t>MINDÖSSZESEN</t>
  </si>
  <si>
    <t>adatok e Ft-ban</t>
  </si>
  <si>
    <t>Saját bevételek</t>
  </si>
  <si>
    <t>Felhalm. és tőke jellegű bev.( konc.essziós díj)</t>
  </si>
  <si>
    <t>Összesen:</t>
  </si>
  <si>
    <t>Fejlesztési célú átvett pénzeszközök</t>
  </si>
  <si>
    <t>Európai Uniós támogatás</t>
  </si>
  <si>
    <t>KEOP-7.1.2.-0-0009támogatás</t>
  </si>
  <si>
    <t>Nem Európai Uniós támogatás</t>
  </si>
  <si>
    <t>Viziközműtársulattól átvett pénzeszk.csatornához</t>
  </si>
  <si>
    <t>Csatorna forditott áfa bevétel</t>
  </si>
  <si>
    <t>Kölcsönvisszatérítés</t>
  </si>
  <si>
    <t>Lakossági kamatmentes kölcsön</t>
  </si>
  <si>
    <t>Felhalmozási célú központosított előirányzat</t>
  </si>
  <si>
    <t>MINDÖSSZESEN:</t>
  </si>
  <si>
    <t>Felhalmozási kiadások</t>
  </si>
  <si>
    <t>Fejlesztés</t>
  </si>
  <si>
    <t>Európai Uniós forrásból</t>
  </si>
  <si>
    <t>KEOP-7.1.2.-0-2009 Csatornaberuházás</t>
  </si>
  <si>
    <t>Nem Európai Uniós forrásból</t>
  </si>
  <si>
    <t>Vízmű koncessziós díj terhére elvégzendő fejlesztés</t>
  </si>
  <si>
    <t>Védőnői szolgálat kisértékű eszközbeszerzés</t>
  </si>
  <si>
    <t>Közös Hivatal eszközbeszerzés</t>
  </si>
  <si>
    <t>Művelődési Ház kisértékű eszközbeszerzés</t>
  </si>
  <si>
    <t>Könyvtár kisértékű eszközbeszerzés</t>
  </si>
  <si>
    <t>Kadarkút Város Önkormányzatának 
2015. évi felhalmozási kiadásai</t>
  </si>
  <si>
    <t>KIMUTATÁS</t>
  </si>
  <si>
    <t>S.</t>
  </si>
  <si>
    <t>Szakfeladat</t>
  </si>
  <si>
    <t>Megnevezés</t>
  </si>
  <si>
    <t>Város-és közsséggazdálkodás</t>
  </si>
  <si>
    <t>Igazgatás (polgármester)</t>
  </si>
  <si>
    <t>Étkeztetés</t>
  </si>
  <si>
    <t>Önkormányzat összesen:</t>
  </si>
  <si>
    <t>Közös Önkormányzati Hivatal</t>
  </si>
  <si>
    <t>Közös Önkormányzati Hivatal összesen:</t>
  </si>
  <si>
    <t>Művelődési Ház</t>
  </si>
  <si>
    <t>Művelődési Ház összesen:</t>
  </si>
  <si>
    <t>Könyvtár összesen:</t>
  </si>
  <si>
    <t>LÉTSZÁMKERET ÖSSZESEN</t>
  </si>
  <si>
    <t>2015.évi nyitó létszám ( fő)</t>
  </si>
  <si>
    <t>6 fő</t>
  </si>
  <si>
    <t>Téli közfoglalkoztatás(képzés nélkül)</t>
  </si>
  <si>
    <t>2 fő</t>
  </si>
  <si>
    <t>5 fő</t>
  </si>
  <si>
    <t>Téli Közfoglalkoztatás (képzéssel)</t>
  </si>
  <si>
    <t>25 fő</t>
  </si>
  <si>
    <t>2014.12.01-2015.03.31.</t>
  </si>
  <si>
    <t>Start munkaprogram (mezőgazdaság)</t>
  </si>
  <si>
    <t>2014.03.01-2015.02.28</t>
  </si>
  <si>
    <t>Start munkaprogram (kosárfonó)</t>
  </si>
  <si>
    <t>2014.10.05-2015.02.28.</t>
  </si>
  <si>
    <t>18 fő</t>
  </si>
  <si>
    <t>2014.12.01-2015.02.28.</t>
  </si>
  <si>
    <t>Nők 40 éves jogviszonyának megszerzése</t>
  </si>
  <si>
    <t>2014.05.01.-2015.04.30.</t>
  </si>
  <si>
    <t>Kadarkút Város Önkormányzat Európai Uniós támogatással megvalósuló programok, projektek bevételeiről és kiadásairól</t>
  </si>
  <si>
    <t>Projekt megnevezése</t>
  </si>
  <si>
    <t>Előirányzat e Ft-ban</t>
  </si>
  <si>
    <t>Bevétel</t>
  </si>
  <si>
    <t>Kiadás</t>
  </si>
  <si>
    <t>Támogatási igény</t>
  </si>
  <si>
    <t>Önerő</t>
  </si>
  <si>
    <t>Fejl.</t>
  </si>
  <si>
    <t>Műk.</t>
  </si>
  <si>
    <t>KEOP 7.1.2.-0-2009 Csatorna  beruházás</t>
  </si>
  <si>
    <t xml:space="preserve">2015.évben </t>
  </si>
  <si>
    <t>-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</si>
  <si>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</si>
  <si>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</si>
  <si>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</si>
  <si>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</si>
  <si>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</si>
  <si>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</si>
  <si>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</si>
  <si>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</si>
  <si>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</si>
  <si>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</si>
  <si>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</si>
  <si>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</si>
  <si>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</si>
  <si>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</si>
  <si>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</si>
  <si>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</si>
  <si>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</si>
  <si>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</si>
  <si>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</si>
  <si>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</si>
  <si>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</si>
  <si>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</si>
  <si>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</si>
  <si>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Helyi adókból származó bevétel</t>
  </si>
  <si>
    <t>Osztelék, koncessziós díj, hozambevétel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</si>
  <si>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</si>
  <si>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</si>
  <si>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</si>
  <si>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</si>
  <si>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 2015. évi céltartaléka</t>
  </si>
  <si>
    <t>Önkormányzat rendkívüli helyzet esetére</t>
  </si>
  <si>
    <r>
      <t xml:space="preserve">Az Önkormányzat 2015. évi </t>
    </r>
    <r>
      <rPr>
        <b/>
        <sz val="12"/>
        <rFont val="Times New Roman"/>
        <family val="1"/>
        <charset val="238"/>
      </rPr>
      <t>általános tartaléka</t>
    </r>
    <r>
      <rPr>
        <sz val="12"/>
        <rFont val="Times New Roman"/>
        <family val="1"/>
        <charset val="238"/>
      </rPr>
      <t xml:space="preserve"> </t>
    </r>
  </si>
  <si>
    <t>e Ft</t>
  </si>
  <si>
    <t>Kadarkút Város Önkormányzatának 
többéves kihatással járó kiadásairól</t>
  </si>
  <si>
    <t>Nemleges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</si>
  <si>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</si>
  <si>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</si>
  <si>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</si>
  <si>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</si>
  <si>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</si>
  <si>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</si>
  <si>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</si>
  <si>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</si>
  <si>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</si>
  <si>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</si>
  <si>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</si>
  <si>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</si>
  <si>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Felhalmozási tám.Áht belülről</t>
  </si>
  <si>
    <t>Közhatalmi bevételek</t>
  </si>
  <si>
    <t>Működési bevételek</t>
  </si>
  <si>
    <t>Felh.c.átvett pénzeszközök</t>
  </si>
  <si>
    <t>Pénzmaradvány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</si>
  <si>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</si>
  <si>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</si>
  <si>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</si>
  <si>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</si>
  <si>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</si>
  <si>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</si>
  <si>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</si>
  <si>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</si>
  <si>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</si>
  <si>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Kadarkút Város Önkormányzatának előirányzat felhasználási és likviditási ütemterve 2015. évben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</si>
  <si>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</si>
  <si>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</si>
  <si>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</si>
  <si>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</si>
  <si>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</si>
  <si>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Szövetségek,társulások átadás</t>
  </si>
  <si>
    <t>Nem kötelező feladatokhoz támogatás</t>
  </si>
  <si>
    <t>Sportegyesület támogatása</t>
  </si>
  <si>
    <t>Szabadidősport támogatás</t>
  </si>
  <si>
    <t>Zselici lámpások átadás</t>
  </si>
  <si>
    <t>MINDÖSSZESEN :</t>
  </si>
  <si>
    <t>Kadarkút Város Önkormányzat által biztosított közvetlen támogatások 2015. évben</t>
  </si>
  <si>
    <t>Tűzoltóegyesületnek átadás</t>
  </si>
  <si>
    <t>Polgárőrség támogatása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</si>
  <si>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</si>
  <si>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</si>
  <si>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</si>
  <si>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</si>
  <si>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</si>
  <si>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</si>
  <si>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Ilyen kedvezmény nyújtását a 2014. évi költségvetésben nem terveztük.</t>
  </si>
  <si>
    <t>Helyi adónál, gépjárműadónál biztosított kedvezmény, mentesség összege adónemenként:</t>
  </si>
  <si>
    <t>Kommunális adó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</si>
  <si>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</si>
  <si>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</si>
  <si>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</si>
  <si>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</si>
  <si>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</si>
  <si>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</si>
  <si>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</si>
  <si>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</si>
  <si>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</si>
  <si>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</si>
  <si>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</si>
  <si>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Rendszeres gyermekvédelmi kedvezmény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</si>
  <si>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</si>
  <si>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</si>
  <si>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</si>
  <si>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</si>
  <si>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</si>
  <si>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</si>
  <si>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</si>
  <si>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Rendszeres szociális segély (II.28-ig)</t>
  </si>
  <si>
    <t>Foglalkoztatást helyettesítő támogatás (II.28-ig)</t>
  </si>
  <si>
    <t>Lakásfenntartási támogatás (II.28-ig)</t>
  </si>
  <si>
    <t>A jogszabály alapján folyósított támogatásokból visszaigényelhető összeg:</t>
  </si>
  <si>
    <t>9 300 e Ft  x   80% = 7 440 e Ft</t>
  </si>
  <si>
    <t>2 944 e Ft  x   90% = 2 650 e Ft</t>
  </si>
  <si>
    <t>1 476 e Ft  x   90% = 1 328 e Ft</t>
  </si>
  <si>
    <t xml:space="preserve">   340 e Ft  x 100% =    340 e Ft</t>
  </si>
  <si>
    <t>2 592 e Ft  x 100% = 2 592 e Ft</t>
  </si>
  <si>
    <t>BURSA támogatás *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</si>
  <si>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2015.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</si>
  <si>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A helyi önkormányzatok központilag szabályzott bevételei 2015. évben</t>
  </si>
  <si>
    <t>"ÖSSZESÍTŐ"</t>
  </si>
  <si>
    <t>KSH kód:</t>
  </si>
  <si>
    <t>Helyi önkormányzat: Kadarkút</t>
  </si>
  <si>
    <t>Többcélú kistérségi társulás:</t>
  </si>
  <si>
    <t>Lakos 2014.jan.1.</t>
  </si>
  <si>
    <t>A hozzájárulások és támogatások összesítése (aktuális összeg):</t>
  </si>
  <si>
    <t>Jogcím</t>
  </si>
  <si>
    <t>Összeg</t>
  </si>
  <si>
    <t>száma</t>
  </si>
  <si>
    <t>Támogatás (Ft)</t>
  </si>
  <si>
    <t>I.1.a)</t>
  </si>
  <si>
    <t>I.1.a) Önkormányzati hivatal működésének támogatása 15,58 fő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</si>
  <si>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</si>
  <si>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</si>
  <si>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</si>
  <si>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</si>
  <si>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</si>
  <si>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</si>
  <si>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</si>
  <si>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</si>
  <si>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</si>
  <si>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</si>
  <si>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</si>
  <si>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</si>
  <si>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</si>
  <si>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</si>
  <si>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</si>
  <si>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</si>
  <si>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II.1</t>
  </si>
  <si>
    <t>II.Egyes Köznevelési feladatok támogatása</t>
  </si>
  <si>
    <t>Óvodapedagógusok támogatása</t>
  </si>
  <si>
    <t>Óvodapedagógusok 8 havi támogatása 9,1 fő</t>
  </si>
  <si>
    <t>Óvodapedagógusok 4 havi támogatása 8,2 fő</t>
  </si>
  <si>
    <t>Óvodapedagógusok 4 havi támogatása 8,2 fő pótlólagos összeg</t>
  </si>
  <si>
    <t>Segítők támogatása</t>
  </si>
  <si>
    <t>Segítők 8 havi támogatása 5 fő</t>
  </si>
  <si>
    <t>Segítők 4 havi támogatása 5 fő</t>
  </si>
  <si>
    <t>II.2. Óvodaműködtetési támogatás</t>
  </si>
  <si>
    <t>Óvodaműködtetési támogatás - 8 hónap 94 fő</t>
  </si>
  <si>
    <t>Óvodaműködtetési támogatás - 4 hónap 85 fő</t>
  </si>
  <si>
    <t>III.5.a Gyermekétkeztetés támogatása</t>
  </si>
  <si>
    <t>A finanszirozás szemp.elismert dolgozók bertámog. 12,20 fő</t>
  </si>
  <si>
    <t>Gyerekétkeztetés üzemeltetési támogatása</t>
  </si>
  <si>
    <t>II. TELEPÜLÉSI ÖNKORMÁNYZATOK KÖZNEVELÉSI ÉS GYERMEKÉTKEZTETÉSI FELADATAINAK TÁMOGATÁSA ÖSSZESEN</t>
  </si>
  <si>
    <t>III.2. Hozzájárulás a pénzbeli szociális ellátásokhoz- beszámítás összege</t>
  </si>
  <si>
    <t>Szociális és gyermekléti alapszolgáltatások általános feladatai</t>
  </si>
  <si>
    <t>Szociális étkeztetés 120 fő</t>
  </si>
  <si>
    <t>Házi segítségnyújtás  36 fő</t>
  </si>
  <si>
    <t>Időskorúak nappali intézményi ellátása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</si>
  <si>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</si>
  <si>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</si>
  <si>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</si>
  <si>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</si>
  <si>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Helyi önkormányzatok és többcélú kistérségi társulások egyes költségvetési kapcsolatokból számított bevételei összesen)</t>
  </si>
  <si>
    <t>Kadarkút Város Önkormányzat 2015. évi bevételei és kiadásai alakulásáról</t>
  </si>
  <si>
    <t>adatok ezer Ft-ban</t>
  </si>
  <si>
    <t>BEVÉTELEK</t>
  </si>
  <si>
    <t>2015.évi er.ei.</t>
  </si>
  <si>
    <t>Önk. Hivatal Működési támogatása</t>
  </si>
  <si>
    <t>Zöldterület Gazdálkodás</t>
  </si>
  <si>
    <t>Közvilágítási feladatok</t>
  </si>
  <si>
    <t>Közutak fenntartása</t>
  </si>
  <si>
    <t>Egyéb Önkormányzati feladatok támogatása</t>
  </si>
  <si>
    <t>Kiegészítés I. jogcímekhez</t>
  </si>
  <si>
    <t>Köznevelési feladatok támogatása</t>
  </si>
  <si>
    <t>Hozzájárulás pénzbeni szoc.feladatokhoz</t>
  </si>
  <si>
    <t>Szociális és gyerekjóléti feladatok</t>
  </si>
  <si>
    <t>Szociális ágazati pótlék</t>
  </si>
  <si>
    <t>Egyéb működési célú támogatások(jp.visszaigénylés)</t>
  </si>
  <si>
    <t>Gyermekétkeztetési feladatok támogatása</t>
  </si>
  <si>
    <t>Gyermekétkeztetés üzemeltetési támogatása</t>
  </si>
  <si>
    <t>Közművelődési feladatok támogatása</t>
  </si>
  <si>
    <t>Önkormányzatok működési támogatása:</t>
  </si>
  <si>
    <t>Működési bevétel TB alapoktól</t>
  </si>
  <si>
    <t>Működési bevétel Munkaügyi Központtól</t>
  </si>
  <si>
    <t>Működési bevétel helyi Önkormányzatoktól</t>
  </si>
  <si>
    <t>Működési bevétel Megyei Könyvtártól</t>
  </si>
  <si>
    <t>Működési célú támogatás Áht.-n belülről:</t>
  </si>
  <si>
    <t xml:space="preserve">Keop-7.1.2.-0-2009 Csatorna támogatás </t>
  </si>
  <si>
    <t>Felhalmozási c.bevétel Áht.-n belülről összesen:</t>
  </si>
  <si>
    <t>Iparűzési adó</t>
  </si>
  <si>
    <t>Pótlékok és bírságok</t>
  </si>
  <si>
    <t>Gépjárműadó 40%</t>
  </si>
  <si>
    <t>Egyéb közhatalmi bevételek (ig.szolg.-i díj)</t>
  </si>
  <si>
    <t>Közhatalmi bevételek összesen:</t>
  </si>
  <si>
    <t>Készletértékesítés</t>
  </si>
  <si>
    <t>Szolgáltatások bevétele</t>
  </si>
  <si>
    <t>Intézményi ellátási díjak</t>
  </si>
  <si>
    <t>Egyéb működési bevétel</t>
  </si>
  <si>
    <t>Tulajdonosi bevételek</t>
  </si>
  <si>
    <t>Kiszámlázott áfa bevétel</t>
  </si>
  <si>
    <t>Áfa visszatérítése</t>
  </si>
  <si>
    <t>Kamatbevételek</t>
  </si>
  <si>
    <t>Közvetített szolgáltatások bevétele</t>
  </si>
  <si>
    <t>Működési bevételek összesen:</t>
  </si>
  <si>
    <t>Lakossági kölcsöntörlesztés</t>
  </si>
  <si>
    <t>Felhalmozási célú átvett pénzeszközök összesen:</t>
  </si>
  <si>
    <t>Költségvetési maradvány - működési célú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</si>
  <si>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</si>
  <si>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</si>
  <si>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</si>
  <si>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</si>
  <si>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</si>
  <si>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 xml:space="preserve">Műk.célú pénzeszk átadás Áht kivűlre </t>
  </si>
  <si>
    <t xml:space="preserve">Műk.célú pénzeszk átadás Áht belülre </t>
  </si>
  <si>
    <t>Működési kiadások összesen:</t>
  </si>
  <si>
    <t>Tartalékok összesen:</t>
  </si>
  <si>
    <t>Beruházás</t>
  </si>
  <si>
    <t>Beruházás áfaja</t>
  </si>
  <si>
    <t>Felhalmozási kiadások:</t>
  </si>
  <si>
    <t>KIADÁSOK ÖSSZESEN:</t>
  </si>
  <si>
    <t>Kadarkút Város Önkormányzatának címrendje</t>
  </si>
  <si>
    <t>Kadarkút Város Önkormányzata</t>
  </si>
  <si>
    <t>Kadarkti Közös Önkormányzati Hivatal</t>
  </si>
  <si>
    <t>Id.Kapoli Antal Művelődési Központ</t>
  </si>
  <si>
    <t>Kadarkút Város Önkormányzat 2015. évi létszámkerete szakfeladatonkénti bontásban</t>
  </si>
  <si>
    <t>Kadarkút Város Önkormányzata által nyútott közvetett támogatásokról 2015. évben</t>
  </si>
  <si>
    <t>Települési támogatás</t>
  </si>
  <si>
    <t>Kadarkút Város Önkormányzatának költségvetési évet követő 3 évre vonatkozó előirányzatai(e Ft-ban)</t>
  </si>
  <si>
    <t>Önkormányzatok működési támogatása</t>
  </si>
  <si>
    <t>Működési célú támogatások 
ÁHT belülről</t>
  </si>
  <si>
    <t>Felhalmozási célú támogatások
 ÁHT belülről</t>
  </si>
  <si>
    <t>Felhalmozási bevételek</t>
  </si>
  <si>
    <t>Működési célú átvett pénzeszközök</t>
  </si>
  <si>
    <t>Felhalmozási célú átvett pénzeszközök</t>
  </si>
  <si>
    <t>Maradvány igénybevétel</t>
  </si>
  <si>
    <t>Munkáltatót terhelő járulék</t>
  </si>
  <si>
    <t>19. sz. melléklet az 1 /2015. (II.28.) számú rendelethez</t>
  </si>
  <si>
    <t>18. sz. melléklet az 1 /2015. (II.28.) számú rendelethez</t>
  </si>
  <si>
    <t>17. sz. melléklet az 1 /2015.(II.28.) számú rendelethez</t>
  </si>
  <si>
    <t>16. sz. melléklet az 1 /2015.(II.28.) számú rendelethez</t>
  </si>
  <si>
    <t>15. sz. melléklet az 1 /2015.(II.28. ) számú rendelethez</t>
  </si>
  <si>
    <t>14. sz. melléklet az 1 /2015.(II.28.) számú rendelethez</t>
  </si>
  <si>
    <t>13. sz. melléklet az 1 /2015.(II.28.) számú rendelethez</t>
  </si>
  <si>
    <t>12. sz. melléklet az 1 /2015.(II.28.) számú rendelethez</t>
  </si>
  <si>
    <t>11. sz. melléklet az 1 /2015.(II.28.) számú rendelethez</t>
  </si>
  <si>
    <t>10. sz. melléklet az 1 /2015.(II.28. ) számú rendelethez</t>
  </si>
  <si>
    <t>9 sz. melléklet az 1 /2015.(II.28. ) számú rendelethez</t>
  </si>
  <si>
    <t>8. sz. melléklet az 1 /2015.( II.28. ) számú rendelethez</t>
  </si>
  <si>
    <t>7. sz. melléklet az 1 /2015.(II.28.) számú rendelethez</t>
  </si>
  <si>
    <t>6.sz. melléklet az 1/2015. (II.28.)számú rendelethez</t>
  </si>
  <si>
    <t>4. sz. melléklet az 1 /2015. (II.28.) számú rendelethez</t>
  </si>
  <si>
    <t>3. sz. melléklet az 1 /2015.(II.28. ) számú rendelethez</t>
  </si>
  <si>
    <t>2.sz. melléklet az 1/2015. (II.28.)számú rendelethez</t>
  </si>
  <si>
    <t>1.sz. melléklet az 1/2015. (II.28.)számú rendelethez</t>
  </si>
  <si>
    <t>5. sz. melléklet az 1/2015.(II.28.) számú rendelethez</t>
  </si>
  <si>
    <t>2015.évi mod.ei.</t>
  </si>
  <si>
    <t>Mük.c.kvi.tám.és kiegészítő támogatások</t>
  </si>
  <si>
    <t>Működési bevétel kp.kvi.szervtől</t>
  </si>
  <si>
    <t>Felhalm.c.kp.kvi támogatás</t>
  </si>
  <si>
    <t>Kadarkút Város Önkormányzat 2015.évi bevételei és kiadásai alakulásáról</t>
  </si>
  <si>
    <t>Felhalmozási c.pénzeszközátadások</t>
  </si>
  <si>
    <t>Államházt.belüli megel.visszafiz.</t>
  </si>
  <si>
    <t>2015. évi
 mod. előirányzat</t>
  </si>
  <si>
    <t>ÁHT belüli megelőlegezések</t>
  </si>
  <si>
    <t>Áht belüli megel.vfizetése</t>
  </si>
  <si>
    <t>Kadarkút Város Önkormányzatának működési bevételei és kiadásai 2015.évben</t>
  </si>
  <si>
    <t xml:space="preserve">Mod. Ei. </t>
  </si>
  <si>
    <t>Áht belüli megelőlegezések vfizetése</t>
  </si>
  <si>
    <t>Kadarkút Város Önkormányzat 2015.évi kiadásai szakfeladatonkénti bontásban</t>
  </si>
  <si>
    <t>mod.ei.</t>
  </si>
  <si>
    <t>Nyári gyerekétkeztetés</t>
  </si>
  <si>
    <t>Áht belüli megelőlegezés vfizetése</t>
  </si>
  <si>
    <t xml:space="preserve">          Kadarkút Város Önkormányzatának 2015.évi felhalmozási bevételei</t>
  </si>
  <si>
    <t xml:space="preserve">mod. Ei. </t>
  </si>
  <si>
    <t>mod. ei.</t>
  </si>
  <si>
    <t>Közfoglalkoztatás, önk.eszközbeszerzés</t>
  </si>
  <si>
    <t>Felhalmozási c.pénzeszközátadás</t>
  </si>
  <si>
    <t>Kadarkút Város Önkormányzat 2015. évi közfoglalkoztatási létszámkerete</t>
  </si>
  <si>
    <t>2015.03.01.-2016.02.29.</t>
  </si>
  <si>
    <t>8 fő</t>
  </si>
  <si>
    <t>Hosszabb idejű közfoglalkoztatás (út)</t>
  </si>
  <si>
    <t>24 fő</t>
  </si>
  <si>
    <t>2015.03.16.-2015.08.31.</t>
  </si>
  <si>
    <t>Hosszabb idejű közfoglalkoztatás (egysz.mg.)4 fő</t>
  </si>
  <si>
    <t>2015.04.01.-2015.04.30.</t>
  </si>
  <si>
    <t>Hosszabb idejű közfoglalkoztatás(szoc.gond.)3 fő</t>
  </si>
  <si>
    <t>2015.04.01.-2015.08.31.</t>
  </si>
  <si>
    <t>Hosszabb idejű közfoglalkoztatás</t>
  </si>
  <si>
    <t>16 fő</t>
  </si>
  <si>
    <t>2015.04.15.-2015.08.31.</t>
  </si>
  <si>
    <t>2015.04.15.-2015.06.30.(konyha)</t>
  </si>
  <si>
    <t>1 fő</t>
  </si>
  <si>
    <t>Áht belüli megelőlegezés</t>
  </si>
  <si>
    <t>Áht belülimegel.vfizetés</t>
  </si>
  <si>
    <t>Áht belüli megelőlegezés vfiz</t>
  </si>
  <si>
    <t xml:space="preserve">                                                                                Kadarkút Város Önkormányzat</t>
  </si>
  <si>
    <t>Saját bevételek és az adósságot keletkeztető ügyletekből és kezességvállalásokból fenálló kötelezettségek aránya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</si>
  <si>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</si>
  <si>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</si>
  <si>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</si>
  <si>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</si>
  <si>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</si>
  <si>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</si>
  <si>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</si>
  <si>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</si>
  <si>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</si>
  <si>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</si>
  <si>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</si>
  <si>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</si>
  <si>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</si>
  <si>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</si>
  <si>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</si>
  <si>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20.sz melléklet a 1/2015.(II.28.)számú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</si>
</sst>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</numFmts>
  <fonts count="6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b/>
      <i/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27" fillId="0" borderId="0" applyFont="0" applyFill="0" applyBorder="0" applyAlignment="0" applyProtection="0"/>
    <xf numFmtId="0" fontId="37" fillId="0" borderId="0"/>
    <xf numFmtId="9" fontId="1" fillId="0" borderId="0" applyFont="0" applyFill="0" applyBorder="0" applyAlignment="0" applyProtection="0"/>
  </cellStyleXfs>
  <cellXfs count="65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6" fillId="0" borderId="3" xfId="1" applyFont="1" applyFill="1" applyBorder="1"/>
    <xf numFmtId="0" fontId="6" fillId="0" borderId="0" xfId="1" applyFont="1" applyFill="1"/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6" fillId="0" borderId="7" xfId="1" applyFont="1" applyFill="1" applyBorder="1"/>
    <xf numFmtId="0" fontId="6" fillId="0" borderId="8" xfId="1" applyFont="1" applyFill="1" applyBorder="1"/>
    <xf numFmtId="3" fontId="6" fillId="0" borderId="10" xfId="1" applyNumberFormat="1" applyFont="1" applyFill="1" applyBorder="1"/>
    <xf numFmtId="0" fontId="6" fillId="0" borderId="11" xfId="1" applyFont="1" applyFill="1" applyBorder="1"/>
    <xf numFmtId="0" fontId="6" fillId="0" borderId="12" xfId="1" applyFont="1" applyFill="1" applyBorder="1"/>
    <xf numFmtId="3" fontId="6" fillId="0" borderId="14" xfId="1" applyNumberFormat="1" applyFont="1" applyFill="1" applyBorder="1"/>
    <xf numFmtId="0" fontId="6" fillId="0" borderId="15" xfId="1" applyFont="1" applyFill="1" applyBorder="1"/>
    <xf numFmtId="0" fontId="6" fillId="0" borderId="16" xfId="1" applyFont="1" applyFill="1" applyBorder="1"/>
    <xf numFmtId="3" fontId="6" fillId="0" borderId="17" xfId="1" applyNumberFormat="1" applyFont="1" applyFill="1" applyBorder="1"/>
    <xf numFmtId="0" fontId="6" fillId="0" borderId="18" xfId="1" applyFont="1" applyFill="1" applyBorder="1"/>
    <xf numFmtId="0" fontId="6" fillId="0" borderId="19" xfId="1" applyFont="1" applyFill="1" applyBorder="1"/>
    <xf numFmtId="3" fontId="6" fillId="0" borderId="20" xfId="1" applyNumberFormat="1" applyFont="1" applyFill="1" applyBorder="1"/>
    <xf numFmtId="0" fontId="7" fillId="0" borderId="0" xfId="1" applyFont="1" applyFill="1"/>
    <xf numFmtId="0" fontId="7" fillId="0" borderId="22" xfId="1" applyFont="1" applyFill="1" applyBorder="1"/>
    <xf numFmtId="0" fontId="7" fillId="0" borderId="23" xfId="1" applyFont="1" applyFill="1" applyBorder="1"/>
    <xf numFmtId="3" fontId="7" fillId="0" borderId="24" xfId="1" applyNumberFormat="1" applyFont="1" applyFill="1" applyBorder="1"/>
    <xf numFmtId="0" fontId="6" fillId="0" borderId="25" xfId="1" applyFont="1" applyFill="1" applyBorder="1"/>
    <xf numFmtId="0" fontId="6" fillId="0" borderId="26" xfId="1" applyFont="1" applyFill="1" applyBorder="1"/>
    <xf numFmtId="0" fontId="7" fillId="0" borderId="4" xfId="1" applyFont="1" applyFill="1" applyBorder="1"/>
    <xf numFmtId="0" fontId="7" fillId="0" borderId="5" xfId="1" applyFont="1" applyFill="1" applyBorder="1"/>
    <xf numFmtId="3" fontId="7" fillId="0" borderId="28" xfId="1" applyNumberFormat="1" applyFont="1" applyFill="1" applyBorder="1"/>
    <xf numFmtId="0" fontId="6" fillId="0" borderId="7" xfId="1" applyFont="1" applyBorder="1"/>
    <xf numFmtId="0" fontId="6" fillId="0" borderId="30" xfId="1" applyFont="1" applyBorder="1"/>
    <xf numFmtId="3" fontId="6" fillId="0" borderId="31" xfId="1" applyNumberFormat="1" applyFont="1" applyBorder="1"/>
    <xf numFmtId="0" fontId="6" fillId="0" borderId="15" xfId="1" applyFont="1" applyBorder="1"/>
    <xf numFmtId="0" fontId="6" fillId="0" borderId="2" xfId="1" applyFont="1" applyBorder="1"/>
    <xf numFmtId="3" fontId="6" fillId="0" borderId="32" xfId="1" applyNumberFormat="1" applyFont="1" applyBorder="1"/>
    <xf numFmtId="0" fontId="6" fillId="0" borderId="18" xfId="1" applyFont="1" applyBorder="1"/>
    <xf numFmtId="0" fontId="6" fillId="0" borderId="33" xfId="1" applyFont="1" applyBorder="1"/>
    <xf numFmtId="3" fontId="6" fillId="0" borderId="34" xfId="1" applyNumberFormat="1" applyFont="1" applyBorder="1"/>
    <xf numFmtId="3" fontId="6" fillId="0" borderId="35" xfId="1" applyNumberFormat="1" applyFont="1" applyBorder="1"/>
    <xf numFmtId="0" fontId="7" fillId="0" borderId="22" xfId="1" applyFont="1" applyBorder="1"/>
    <xf numFmtId="0" fontId="7" fillId="0" borderId="36" xfId="1" applyFont="1" applyBorder="1"/>
    <xf numFmtId="3" fontId="7" fillId="0" borderId="37" xfId="1" applyNumberFormat="1" applyFont="1" applyBorder="1"/>
    <xf numFmtId="0" fontId="6" fillId="0" borderId="15" xfId="1" applyFont="1" applyBorder="1" applyAlignment="1">
      <alignment wrapText="1"/>
    </xf>
    <xf numFmtId="0" fontId="6" fillId="0" borderId="2" xfId="1" applyFont="1" applyBorder="1" applyAlignment="1">
      <alignment wrapText="1"/>
    </xf>
    <xf numFmtId="0" fontId="6" fillId="0" borderId="18" xfId="1" applyFont="1" applyBorder="1" applyAlignment="1">
      <alignment wrapText="1"/>
    </xf>
    <xf numFmtId="0" fontId="6" fillId="0" borderId="33" xfId="1" applyFont="1" applyBorder="1" applyAlignment="1">
      <alignment wrapText="1"/>
    </xf>
    <xf numFmtId="0" fontId="7" fillId="0" borderId="4" xfId="1" applyFont="1" applyBorder="1"/>
    <xf numFmtId="0" fontId="7" fillId="0" borderId="38" xfId="1" applyFont="1" applyBorder="1"/>
    <xf numFmtId="3" fontId="7" fillId="0" borderId="6" xfId="1" applyNumberFormat="1" applyFont="1" applyBorder="1"/>
    <xf numFmtId="0" fontId="7" fillId="0" borderId="0" xfId="1" applyFont="1"/>
    <xf numFmtId="0" fontId="8" fillId="0" borderId="0" xfId="1" applyFont="1" applyAlignment="1">
      <alignment wrapText="1"/>
    </xf>
    <xf numFmtId="0" fontId="9" fillId="0" borderId="0" xfId="1" applyFont="1"/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/>
    </xf>
    <xf numFmtId="0" fontId="11" fillId="0" borderId="0" xfId="1" applyFont="1" applyFill="1" applyBorder="1" applyAlignment="1"/>
    <xf numFmtId="3" fontId="11" fillId="0" borderId="0" xfId="1" applyNumberFormat="1" applyFont="1" applyFill="1" applyBorder="1" applyAlignment="1"/>
    <xf numFmtId="3" fontId="12" fillId="0" borderId="0" xfId="1" applyNumberFormat="1" applyFont="1"/>
    <xf numFmtId="3" fontId="12" fillId="0" borderId="0" xfId="1" applyNumberFormat="1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vertical="center"/>
    </xf>
    <xf numFmtId="3" fontId="11" fillId="0" borderId="0" xfId="1" applyNumberFormat="1" applyFont="1" applyFill="1" applyBorder="1" applyAlignment="1">
      <alignment horizontal="center" vertical="center" textRotation="90" wrapText="1"/>
    </xf>
    <xf numFmtId="0" fontId="11" fillId="0" borderId="15" xfId="1" applyFont="1" applyFill="1" applyBorder="1" applyAlignment="1">
      <alignment horizontal="center" vertical="center" textRotation="90"/>
    </xf>
    <xf numFmtId="0" fontId="11" fillId="0" borderId="13" xfId="1" applyFont="1" applyFill="1" applyBorder="1" applyAlignment="1">
      <alignment horizontal="left" vertical="center"/>
    </xf>
    <xf numFmtId="3" fontId="12" fillId="0" borderId="13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vertical="center"/>
    </xf>
    <xf numFmtId="0" fontId="12" fillId="0" borderId="13" xfId="1" applyFont="1" applyFill="1" applyBorder="1" applyAlignment="1">
      <alignment horizontal="left" vertical="center"/>
    </xf>
    <xf numFmtId="3" fontId="12" fillId="0" borderId="13" xfId="1" applyNumberFormat="1" applyFont="1" applyFill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3" fontId="12" fillId="0" borderId="0" xfId="1" applyNumberFormat="1" applyFont="1" applyBorder="1"/>
    <xf numFmtId="0" fontId="12" fillId="0" borderId="13" xfId="1" applyFont="1" applyBorder="1" applyAlignment="1">
      <alignment vertical="center"/>
    </xf>
    <xf numFmtId="3" fontId="11" fillId="0" borderId="24" xfId="1" applyNumberFormat="1" applyFont="1" applyFill="1" applyBorder="1" applyAlignment="1">
      <alignment vertical="center" wrapText="1"/>
    </xf>
    <xf numFmtId="3" fontId="11" fillId="0" borderId="46" xfId="1" applyNumberFormat="1" applyFont="1" applyFill="1" applyBorder="1" applyAlignment="1">
      <alignment vertical="center" wrapText="1"/>
    </xf>
    <xf numFmtId="3" fontId="11" fillId="0" borderId="45" xfId="1" applyNumberFormat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vertical="center" wrapText="1"/>
    </xf>
    <xf numFmtId="0" fontId="12" fillId="0" borderId="0" xfId="1" applyFont="1"/>
    <xf numFmtId="0" fontId="7" fillId="0" borderId="28" xfId="1" applyFont="1" applyBorder="1" applyAlignment="1">
      <alignment horizontal="center" vertical="center" wrapText="1"/>
    </xf>
    <xf numFmtId="3" fontId="7" fillId="0" borderId="23" xfId="1" applyNumberFormat="1" applyFont="1" applyFill="1" applyBorder="1"/>
    <xf numFmtId="3" fontId="6" fillId="0" borderId="31" xfId="1" applyNumberFormat="1" applyFont="1" applyFill="1" applyBorder="1"/>
    <xf numFmtId="3" fontId="6" fillId="0" borderId="32" xfId="1" applyNumberFormat="1" applyFont="1" applyFill="1" applyBorder="1"/>
    <xf numFmtId="3" fontId="6" fillId="0" borderId="34" xfId="1" applyNumberFormat="1" applyFont="1" applyFill="1" applyBorder="1"/>
    <xf numFmtId="3" fontId="7" fillId="0" borderId="37" xfId="1" applyNumberFormat="1" applyFont="1" applyFill="1" applyBorder="1"/>
    <xf numFmtId="3" fontId="6" fillId="0" borderId="47" xfId="1" applyNumberFormat="1" applyFont="1" applyFill="1" applyBorder="1"/>
    <xf numFmtId="3" fontId="7" fillId="0" borderId="47" xfId="1" applyNumberFormat="1" applyFont="1" applyFill="1" applyBorder="1"/>
    <xf numFmtId="3" fontId="7" fillId="0" borderId="6" xfId="1" applyNumberFormat="1" applyFont="1" applyFill="1" applyBorder="1"/>
    <xf numFmtId="3" fontId="7" fillId="0" borderId="48" xfId="1" applyNumberFormat="1" applyFont="1" applyFill="1" applyBorder="1"/>
    <xf numFmtId="0" fontId="7" fillId="0" borderId="43" xfId="1" applyFont="1" applyFill="1" applyBorder="1"/>
    <xf numFmtId="3" fontId="7" fillId="0" borderId="36" xfId="1" applyNumberFormat="1" applyFont="1" applyFill="1" applyBorder="1"/>
    <xf numFmtId="3" fontId="7" fillId="0" borderId="45" xfId="1" applyNumberFormat="1" applyFont="1" applyFill="1" applyBorder="1"/>
    <xf numFmtId="3" fontId="7" fillId="0" borderId="38" xfId="1" applyNumberFormat="1" applyFont="1" applyFill="1" applyBorder="1"/>
    <xf numFmtId="0" fontId="6" fillId="0" borderId="3" xfId="1" applyFont="1" applyBorder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/>
    <xf numFmtId="0" fontId="13" fillId="0" borderId="0" xfId="1" applyFont="1" applyAlignment="1">
      <alignment vertical="center"/>
    </xf>
    <xf numFmtId="0" fontId="1" fillId="0" borderId="0" xfId="1" applyAlignment="1">
      <alignment vertical="center"/>
    </xf>
    <xf numFmtId="0" fontId="14" fillId="0" borderId="0" xfId="1" applyFont="1" applyAlignment="1">
      <alignment vertical="center"/>
    </xf>
    <xf numFmtId="3" fontId="14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center" vertical="center"/>
    </xf>
    <xf numFmtId="3" fontId="15" fillId="2" borderId="45" xfId="1" applyNumberFormat="1" applyFont="1" applyFill="1" applyBorder="1" applyAlignment="1">
      <alignment horizontal="right"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horizontal="center" vertical="center"/>
    </xf>
    <xf numFmtId="0" fontId="20" fillId="0" borderId="0" xfId="1" applyFont="1" applyFill="1"/>
    <xf numFmtId="0" fontId="16" fillId="0" borderId="0" xfId="1" applyFont="1" applyFill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20" fillId="0" borderId="0" xfId="1" applyFont="1" applyFill="1" applyAlignment="1">
      <alignment horizontal="left"/>
    </xf>
    <xf numFmtId="0" fontId="10" fillId="0" borderId="13" xfId="1" applyFont="1" applyFill="1" applyBorder="1" applyAlignment="1">
      <alignment horizontal="left"/>
    </xf>
    <xf numFmtId="0" fontId="19" fillId="0" borderId="13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left"/>
    </xf>
    <xf numFmtId="0" fontId="10" fillId="2" borderId="13" xfId="1" applyFont="1" applyFill="1" applyBorder="1" applyAlignment="1">
      <alignment horizontal="left"/>
    </xf>
    <xf numFmtId="0" fontId="19" fillId="0" borderId="13" xfId="1" applyFont="1" applyFill="1" applyBorder="1" applyAlignment="1"/>
    <xf numFmtId="3" fontId="19" fillId="0" borderId="13" xfId="1" applyNumberFormat="1" applyFont="1" applyFill="1" applyBorder="1"/>
    <xf numFmtId="0" fontId="20" fillId="0" borderId="0" xfId="1" applyFont="1" applyFill="1" applyBorder="1"/>
    <xf numFmtId="0" fontId="16" fillId="0" borderId="0" xfId="1" applyFont="1" applyFill="1"/>
    <xf numFmtId="0" fontId="10" fillId="2" borderId="13" xfId="1" applyFont="1" applyFill="1" applyBorder="1" applyAlignment="1"/>
    <xf numFmtId="3" fontId="10" fillId="2" borderId="13" xfId="1" applyNumberFormat="1" applyFont="1" applyFill="1" applyBorder="1" applyAlignment="1">
      <alignment horizontal="right"/>
    </xf>
    <xf numFmtId="3" fontId="19" fillId="0" borderId="13" xfId="1" applyNumberFormat="1" applyFont="1" applyFill="1" applyBorder="1" applyAlignment="1">
      <alignment horizontal="right"/>
    </xf>
    <xf numFmtId="3" fontId="10" fillId="0" borderId="13" xfId="1" applyNumberFormat="1" applyFont="1" applyFill="1" applyBorder="1"/>
    <xf numFmtId="0" fontId="10" fillId="4" borderId="13" xfId="1" applyFont="1" applyFill="1" applyBorder="1" applyAlignment="1">
      <alignment horizontal="left"/>
    </xf>
    <xf numFmtId="3" fontId="10" fillId="4" borderId="13" xfId="1" applyNumberFormat="1" applyFont="1" applyFill="1" applyBorder="1"/>
    <xf numFmtId="0" fontId="10" fillId="0" borderId="13" xfId="1" applyFont="1" applyFill="1" applyBorder="1" applyAlignment="1"/>
    <xf numFmtId="0" fontId="19" fillId="0" borderId="13" xfId="1" applyFont="1" applyFill="1" applyBorder="1" applyAlignment="1">
      <alignment horizontal="left"/>
    </xf>
    <xf numFmtId="0" fontId="22" fillId="0" borderId="0" xfId="1" applyFont="1" applyFill="1"/>
    <xf numFmtId="3" fontId="10" fillId="2" borderId="13" xfId="1" applyNumberFormat="1" applyFont="1" applyFill="1" applyBorder="1"/>
    <xf numFmtId="0" fontId="19" fillId="0" borderId="13" xfId="1" applyFont="1" applyFill="1" applyBorder="1"/>
    <xf numFmtId="0" fontId="10" fillId="2" borderId="13" xfId="1" applyFont="1" applyFill="1" applyBorder="1"/>
    <xf numFmtId="3" fontId="20" fillId="0" borderId="0" xfId="1" applyNumberFormat="1" applyFont="1" applyFill="1" applyAlignment="1">
      <alignment horizontal="right"/>
    </xf>
    <xf numFmtId="0" fontId="10" fillId="0" borderId="0" xfId="1" applyFont="1" applyFill="1" applyAlignment="1">
      <alignment horizontal="center"/>
    </xf>
    <xf numFmtId="0" fontId="19" fillId="0" borderId="0" xfId="1" applyFont="1" applyFill="1" applyAlignment="1">
      <alignment horizontal="right"/>
    </xf>
    <xf numFmtId="0" fontId="19" fillId="0" borderId="65" xfId="1" applyFont="1" applyFill="1" applyBorder="1" applyAlignment="1">
      <alignment horizontal="left" vertical="center"/>
    </xf>
    <xf numFmtId="0" fontId="19" fillId="0" borderId="48" xfId="1" applyFont="1" applyFill="1" applyBorder="1" applyAlignment="1">
      <alignment horizontal="center" vertical="center"/>
    </xf>
    <xf numFmtId="0" fontId="10" fillId="4" borderId="13" xfId="1" applyFont="1" applyFill="1" applyBorder="1"/>
    <xf numFmtId="0" fontId="10" fillId="0" borderId="13" xfId="1" applyFont="1" applyFill="1" applyBorder="1"/>
    <xf numFmtId="3" fontId="10" fillId="0" borderId="13" xfId="1" applyNumberFormat="1" applyFont="1" applyFill="1" applyBorder="1" applyAlignment="1">
      <alignment horizontal="right"/>
    </xf>
    <xf numFmtId="3" fontId="20" fillId="0" borderId="0" xfId="1" applyNumberFormat="1" applyFont="1" applyFill="1"/>
    <xf numFmtId="0" fontId="10" fillId="0" borderId="0" xfId="1" applyFont="1" applyFill="1"/>
    <xf numFmtId="3" fontId="10" fillId="0" borderId="0" xfId="1" applyNumberFormat="1" applyFont="1" applyFill="1"/>
    <xf numFmtId="3" fontId="16" fillId="0" borderId="0" xfId="1" applyNumberFormat="1" applyFont="1" applyFill="1"/>
    <xf numFmtId="0" fontId="19" fillId="0" borderId="0" xfId="1" applyFont="1" applyFill="1"/>
    <xf numFmtId="3" fontId="22" fillId="0" borderId="0" xfId="1" applyNumberFormat="1" applyFont="1" applyFill="1" applyAlignment="1">
      <alignment horizontal="center"/>
    </xf>
    <xf numFmtId="1" fontId="16" fillId="0" borderId="0" xfId="1" applyNumberFormat="1" applyFont="1" applyFill="1"/>
    <xf numFmtId="1" fontId="20" fillId="0" borderId="0" xfId="1" applyNumberFormat="1" applyFont="1" applyFill="1"/>
    <xf numFmtId="0" fontId="19" fillId="0" borderId="0" xfId="1" applyFont="1" applyFill="1" applyAlignment="1"/>
    <xf numFmtId="3" fontId="19" fillId="0" borderId="0" xfId="1" applyNumberFormat="1" applyFont="1" applyFill="1" applyAlignment="1"/>
    <xf numFmtId="3" fontId="16" fillId="0" borderId="0" xfId="1" applyNumberFormat="1" applyFont="1" applyFill="1" applyAlignment="1">
      <alignment horizontal="right"/>
    </xf>
    <xf numFmtId="0" fontId="26" fillId="0" borderId="0" xfId="1" applyFont="1" applyFill="1"/>
    <xf numFmtId="3" fontId="26" fillId="0" borderId="0" xfId="1" applyNumberFormat="1" applyFont="1" applyFill="1" applyAlignment="1">
      <alignment horizontal="right"/>
    </xf>
    <xf numFmtId="3" fontId="10" fillId="0" borderId="0" xfId="1" applyNumberFormat="1" applyFont="1" applyFill="1" applyAlignment="1">
      <alignment horizontal="right"/>
    </xf>
    <xf numFmtId="3" fontId="19" fillId="0" borderId="0" xfId="1" applyNumberFormat="1" applyFont="1" applyFill="1" applyAlignment="1">
      <alignment horizontal="right"/>
    </xf>
    <xf numFmtId="3" fontId="19" fillId="0" borderId="0" xfId="1" applyNumberFormat="1" applyFont="1" applyFill="1"/>
    <xf numFmtId="0" fontId="19" fillId="0" borderId="0" xfId="1" applyFont="1" applyFill="1" applyAlignment="1">
      <alignment horizontal="left"/>
    </xf>
    <xf numFmtId="0" fontId="2" fillId="0" borderId="0" xfId="1" applyFont="1" applyAlignment="1">
      <alignment horizontal="right" vertical="center"/>
    </xf>
    <xf numFmtId="0" fontId="19" fillId="0" borderId="0" xfId="1" applyFont="1" applyAlignment="1"/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0" fillId="0" borderId="0" xfId="1" applyFont="1" applyAlignment="1">
      <alignment wrapText="1"/>
    </xf>
    <xf numFmtId="3" fontId="19" fillId="0" borderId="0" xfId="1" applyNumberFormat="1" applyFont="1" applyAlignment="1">
      <alignment horizontal="center"/>
    </xf>
    <xf numFmtId="3" fontId="19" fillId="0" borderId="0" xfId="1" applyNumberFormat="1" applyFont="1"/>
    <xf numFmtId="0" fontId="19" fillId="0" borderId="0" xfId="1" applyFont="1"/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9" fillId="0" borderId="13" xfId="1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horizontal="center"/>
    </xf>
    <xf numFmtId="0" fontId="19" fillId="0" borderId="13" xfId="1" applyFont="1" applyBorder="1"/>
    <xf numFmtId="0" fontId="19" fillId="0" borderId="1" xfId="1" applyFont="1" applyBorder="1" applyAlignment="1">
      <alignment horizontal="center"/>
    </xf>
    <xf numFmtId="0" fontId="10" fillId="5" borderId="1" xfId="1" applyFont="1" applyFill="1" applyBorder="1" applyAlignment="1">
      <alignment vertical="center"/>
    </xf>
    <xf numFmtId="0" fontId="19" fillId="5" borderId="13" xfId="1" applyFont="1" applyFill="1" applyBorder="1"/>
    <xf numFmtId="0" fontId="10" fillId="5" borderId="13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vertical="center"/>
    </xf>
    <xf numFmtId="0" fontId="10" fillId="2" borderId="16" xfId="1" applyFont="1" applyFill="1" applyBorder="1" applyAlignment="1">
      <alignment vertical="center"/>
    </xf>
    <xf numFmtId="0" fontId="10" fillId="2" borderId="13" xfId="1" applyFont="1" applyFill="1" applyBorder="1" applyAlignment="1">
      <alignment horizontal="center"/>
    </xf>
    <xf numFmtId="0" fontId="21" fillId="2" borderId="1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/>
    <xf numFmtId="0" fontId="20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Alignment="1">
      <alignment vertical="center" wrapText="1"/>
    </xf>
    <xf numFmtId="3" fontId="19" fillId="0" borderId="0" xfId="1" applyNumberFormat="1" applyFont="1" applyAlignment="1">
      <alignment vertical="center"/>
    </xf>
    <xf numFmtId="3" fontId="20" fillId="0" borderId="0" xfId="1" applyNumberFormat="1" applyFont="1" applyAlignment="1">
      <alignment vertical="center"/>
    </xf>
    <xf numFmtId="0" fontId="19" fillId="0" borderId="0" xfId="1" applyFont="1" applyAlignment="1">
      <alignment vertical="center" wrapText="1"/>
    </xf>
    <xf numFmtId="3" fontId="10" fillId="0" borderId="0" xfId="1" applyNumberFormat="1" applyFont="1" applyAlignment="1">
      <alignment horizontal="center" vertical="center"/>
    </xf>
    <xf numFmtId="3" fontId="10" fillId="0" borderId="0" xfId="1" applyNumberFormat="1" applyFont="1" applyAlignment="1">
      <alignment horizontal="right" vertical="center"/>
    </xf>
    <xf numFmtId="0" fontId="32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3" fontId="10" fillId="0" borderId="49" xfId="1" applyNumberFormat="1" applyFont="1" applyBorder="1" applyAlignment="1">
      <alignment horizontal="center" vertical="center" wrapText="1"/>
    </xf>
    <xf numFmtId="3" fontId="10" fillId="0" borderId="35" xfId="1" applyNumberFormat="1" applyFont="1" applyBorder="1" applyAlignment="1">
      <alignment horizontal="center" vertical="center"/>
    </xf>
    <xf numFmtId="3" fontId="10" fillId="0" borderId="51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9" fillId="0" borderId="67" xfId="1" applyFont="1" applyBorder="1" applyAlignment="1">
      <alignment vertical="center" wrapText="1"/>
    </xf>
    <xf numFmtId="3" fontId="19" fillId="0" borderId="27" xfId="1" applyNumberFormat="1" applyFont="1" applyBorder="1" applyAlignment="1">
      <alignment vertical="center" wrapText="1"/>
    </xf>
    <xf numFmtId="0" fontId="16" fillId="0" borderId="0" xfId="1" applyFont="1"/>
    <xf numFmtId="0" fontId="10" fillId="0" borderId="62" xfId="1" applyFont="1" applyBorder="1" applyAlignment="1">
      <alignment vertical="center" wrapText="1"/>
    </xf>
    <xf numFmtId="3" fontId="10" fillId="0" borderId="49" xfId="1" applyNumberFormat="1" applyFont="1" applyBorder="1" applyAlignment="1">
      <alignment horizontal="right" vertical="center"/>
    </xf>
    <xf numFmtId="3" fontId="16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19" fillId="0" borderId="0" xfId="1" applyNumberFormat="1" applyFont="1" applyAlignment="1">
      <alignment horizontal="right" vertical="center"/>
    </xf>
    <xf numFmtId="0" fontId="22" fillId="0" borderId="0" xfId="1" applyFont="1" applyAlignment="1">
      <alignment vertical="center"/>
    </xf>
    <xf numFmtId="3" fontId="25" fillId="0" borderId="0" xfId="1" applyNumberFormat="1" applyFont="1" applyAlignment="1">
      <alignment horizontal="right" vertical="center"/>
    </xf>
    <xf numFmtId="3" fontId="25" fillId="0" borderId="0" xfId="1" applyNumberFormat="1" applyFont="1" applyAlignment="1">
      <alignment vertical="center"/>
    </xf>
    <xf numFmtId="3" fontId="22" fillId="0" borderId="0" xfId="1" applyNumberFormat="1" applyFont="1" applyAlignment="1">
      <alignment vertical="center"/>
    </xf>
    <xf numFmtId="0" fontId="22" fillId="0" borderId="0" xfId="1" applyFont="1"/>
    <xf numFmtId="3" fontId="19" fillId="0" borderId="47" xfId="1" applyNumberFormat="1" applyFont="1" applyBorder="1" applyAlignment="1">
      <alignment horizontal="center" vertical="center" wrapText="1"/>
    </xf>
    <xf numFmtId="3" fontId="19" fillId="0" borderId="68" xfId="1" applyNumberFormat="1" applyFont="1" applyBorder="1" applyAlignment="1">
      <alignment horizontal="center" vertical="center" wrapText="1"/>
    </xf>
    <xf numFmtId="3" fontId="19" fillId="0" borderId="69" xfId="1" applyNumberFormat="1" applyFont="1" applyBorder="1" applyAlignment="1">
      <alignment horizontal="center" vertical="center" wrapText="1"/>
    </xf>
    <xf numFmtId="0" fontId="34" fillId="0" borderId="0" xfId="1" applyFont="1" applyAlignment="1">
      <alignment horizontal="right"/>
    </xf>
    <xf numFmtId="0" fontId="36" fillId="0" borderId="0" xfId="1" applyFont="1"/>
    <xf numFmtId="0" fontId="37" fillId="0" borderId="0" xfId="1" applyFont="1" applyAlignment="1">
      <alignment horizontal="right"/>
    </xf>
    <xf numFmtId="0" fontId="35" fillId="0" borderId="49" xfId="1" applyFont="1" applyBorder="1" applyAlignment="1">
      <alignment horizontal="center"/>
    </xf>
    <xf numFmtId="0" fontId="35" fillId="0" borderId="60" xfId="1" applyFont="1" applyBorder="1" applyAlignment="1">
      <alignment horizontal="center" vertical="center" wrapText="1"/>
    </xf>
    <xf numFmtId="0" fontId="35" fillId="0" borderId="44" xfId="1" applyFont="1" applyBorder="1" applyAlignment="1">
      <alignment horizontal="center" vertical="center" wrapText="1"/>
    </xf>
    <xf numFmtId="0" fontId="35" fillId="0" borderId="70" xfId="1" applyFont="1" applyBorder="1" applyAlignment="1">
      <alignment horizontal="center" vertical="center" wrapText="1"/>
    </xf>
    <xf numFmtId="0" fontId="35" fillId="0" borderId="53" xfId="1" applyFont="1" applyBorder="1" applyAlignment="1">
      <alignment horizontal="center" vertical="center" wrapText="1"/>
    </xf>
    <xf numFmtId="0" fontId="39" fillId="0" borderId="45" xfId="1" applyFont="1" applyBorder="1" applyAlignment="1">
      <alignment horizontal="center" vertical="center" wrapText="1"/>
    </xf>
    <xf numFmtId="0" fontId="35" fillId="0" borderId="41" xfId="1" applyFont="1" applyBorder="1" applyAlignment="1">
      <alignment horizontal="center"/>
    </xf>
    <xf numFmtId="0" fontId="35" fillId="0" borderId="42" xfId="1" applyFont="1" applyBorder="1" applyAlignment="1">
      <alignment horizontal="center"/>
    </xf>
    <xf numFmtId="164" fontId="38" fillId="0" borderId="12" xfId="2" applyNumberFormat="1" applyFont="1" applyBorder="1" applyAlignment="1">
      <alignment horizontal="right" vertical="center" wrapText="1"/>
    </xf>
    <xf numFmtId="164" fontId="38" fillId="0" borderId="27" xfId="2" applyNumberFormat="1" applyFont="1" applyBorder="1" applyAlignment="1">
      <alignment horizontal="right" vertical="center"/>
    </xf>
    <xf numFmtId="164" fontId="38" fillId="0" borderId="9" xfId="2" applyNumberFormat="1" applyFont="1" applyBorder="1" applyAlignment="1">
      <alignment horizontal="right" vertical="center"/>
    </xf>
    <xf numFmtId="164" fontId="38" fillId="0" borderId="52" xfId="2" applyNumberFormat="1" applyFont="1" applyBorder="1" applyAlignment="1">
      <alignment horizontal="right" vertical="center"/>
    </xf>
    <xf numFmtId="164" fontId="35" fillId="0" borderId="60" xfId="2" applyNumberFormat="1" applyFont="1" applyBorder="1" applyAlignment="1">
      <alignment horizontal="right" vertical="center"/>
    </xf>
    <xf numFmtId="164" fontId="38" fillId="0" borderId="13" xfId="2" applyNumberFormat="1" applyFont="1" applyBorder="1" applyAlignment="1">
      <alignment horizontal="right" vertical="center"/>
    </xf>
    <xf numFmtId="164" fontId="38" fillId="0" borderId="29" xfId="2" applyNumberFormat="1" applyFont="1" applyBorder="1" applyAlignment="1">
      <alignment horizontal="right" vertical="center"/>
    </xf>
    <xf numFmtId="164" fontId="35" fillId="0" borderId="26" xfId="2" applyNumberFormat="1" applyFont="1" applyBorder="1" applyAlignment="1">
      <alignment horizontal="right" vertical="center"/>
    </xf>
    <xf numFmtId="164" fontId="35" fillId="0" borderId="53" xfId="2" applyNumberFormat="1" applyFont="1" applyBorder="1" applyAlignment="1">
      <alignment horizontal="right" vertical="center"/>
    </xf>
    <xf numFmtId="164" fontId="35" fillId="0" borderId="24" xfId="2" applyNumberFormat="1" applyFont="1" applyBorder="1" applyAlignment="1">
      <alignment horizontal="right" vertical="center"/>
    </xf>
    <xf numFmtId="164" fontId="35" fillId="0" borderId="37" xfId="2" applyNumberFormat="1" applyFont="1" applyBorder="1" applyAlignment="1">
      <alignment horizontal="right" vertical="center"/>
    </xf>
    <xf numFmtId="0" fontId="42" fillId="0" borderId="0" xfId="1" applyFont="1"/>
    <xf numFmtId="0" fontId="19" fillId="0" borderId="0" xfId="1" applyFont="1" applyAlignment="1">
      <alignment horizontal="right"/>
    </xf>
    <xf numFmtId="0" fontId="19" fillId="0" borderId="0" xfId="1" applyFont="1" applyAlignment="1">
      <alignment vertical="center"/>
    </xf>
    <xf numFmtId="0" fontId="4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13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13" xfId="3" applyFont="1" applyFill="1" applyBorder="1" applyAlignment="1">
      <alignment vertical="center"/>
    </xf>
    <xf numFmtId="3" fontId="19" fillId="0" borderId="13" xfId="3" applyNumberFormat="1" applyFont="1" applyFill="1" applyBorder="1" applyAlignment="1">
      <alignment vertical="center"/>
    </xf>
    <xf numFmtId="3" fontId="10" fillId="0" borderId="13" xfId="3" applyNumberFormat="1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13" xfId="3" applyFont="1" applyFill="1" applyBorder="1" applyAlignment="1">
      <alignment vertical="center"/>
    </xf>
    <xf numFmtId="0" fontId="10" fillId="0" borderId="1" xfId="3" applyFont="1" applyFill="1" applyBorder="1" applyAlignment="1">
      <alignment vertical="center"/>
    </xf>
    <xf numFmtId="3" fontId="10" fillId="0" borderId="2" xfId="3" applyNumberFormat="1" applyFont="1" applyFill="1" applyBorder="1" applyAlignment="1">
      <alignment vertical="center"/>
    </xf>
    <xf numFmtId="3" fontId="10" fillId="0" borderId="16" xfId="3" applyNumberFormat="1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4" fillId="0" borderId="0" xfId="0" applyFont="1" applyAlignment="1">
      <alignment horizontal="right"/>
    </xf>
    <xf numFmtId="0" fontId="25" fillId="0" borderId="0" xfId="1" applyFont="1" applyAlignment="1">
      <alignment vertical="center"/>
    </xf>
    <xf numFmtId="3" fontId="42" fillId="0" borderId="0" xfId="1" applyNumberFormat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3" fontId="19" fillId="0" borderId="13" xfId="1" applyNumberFormat="1" applyFont="1" applyFill="1" applyBorder="1" applyAlignment="1">
      <alignment vertical="center"/>
    </xf>
    <xf numFmtId="0" fontId="10" fillId="2" borderId="13" xfId="1" applyFont="1" applyFill="1" applyBorder="1" applyAlignment="1">
      <alignment horizontal="right" vertical="center"/>
    </xf>
    <xf numFmtId="3" fontId="10" fillId="2" borderId="13" xfId="1" applyNumberFormat="1" applyFont="1" applyFill="1" applyBorder="1" applyAlignment="1">
      <alignment vertical="center"/>
    </xf>
    <xf numFmtId="0" fontId="10" fillId="0" borderId="52" xfId="1" applyFont="1" applyFill="1" applyBorder="1" applyAlignment="1">
      <alignment horizontal="left" vertical="center"/>
    </xf>
    <xf numFmtId="3" fontId="10" fillId="0" borderId="52" xfId="1" applyNumberFormat="1" applyFont="1" applyFill="1" applyBorder="1" applyAlignment="1">
      <alignment vertical="center"/>
    </xf>
    <xf numFmtId="0" fontId="10" fillId="2" borderId="13" xfId="1" applyFont="1" applyFill="1" applyBorder="1" applyAlignment="1">
      <alignment horizontal="left" vertical="center"/>
    </xf>
    <xf numFmtId="3" fontId="19" fillId="2" borderId="13" xfId="1" applyNumberFormat="1" applyFont="1" applyFill="1" applyBorder="1" applyAlignment="1">
      <alignment vertical="center"/>
    </xf>
    <xf numFmtId="0" fontId="19" fillId="0" borderId="13" xfId="1" applyFont="1" applyFill="1" applyBorder="1" applyAlignment="1">
      <alignment vertical="center" wrapText="1"/>
    </xf>
    <xf numFmtId="0" fontId="42" fillId="0" borderId="2" xfId="1" applyFont="1" applyBorder="1" applyAlignment="1">
      <alignment vertical="center"/>
    </xf>
    <xf numFmtId="3" fontId="42" fillId="0" borderId="2" xfId="1" applyNumberFormat="1" applyFont="1" applyBorder="1" applyAlignment="1">
      <alignment vertical="center"/>
    </xf>
    <xf numFmtId="0" fontId="10" fillId="2" borderId="13" xfId="1" applyFont="1" applyFill="1" applyBorder="1" applyAlignment="1">
      <alignment vertical="center" wrapText="1"/>
    </xf>
    <xf numFmtId="3" fontId="19" fillId="0" borderId="0" xfId="1" applyNumberFormat="1" applyFont="1" applyAlignment="1">
      <alignment horizontal="right"/>
    </xf>
    <xf numFmtId="0" fontId="45" fillId="0" borderId="0" xfId="1" applyFont="1" applyAlignment="1">
      <alignment wrapText="1"/>
    </xf>
    <xf numFmtId="0" fontId="45" fillId="0" borderId="0" xfId="1" applyFont="1"/>
    <xf numFmtId="3" fontId="10" fillId="0" borderId="0" xfId="1" applyNumberFormat="1" applyFont="1" applyAlignment="1"/>
    <xf numFmtId="3" fontId="10" fillId="0" borderId="0" xfId="1" applyNumberFormat="1" applyFont="1" applyAlignment="1">
      <alignment horizontal="right"/>
    </xf>
    <xf numFmtId="0" fontId="19" fillId="0" borderId="0" xfId="1" applyFont="1" applyAlignment="1">
      <alignment wrapText="1"/>
    </xf>
    <xf numFmtId="0" fontId="20" fillId="0" borderId="0" xfId="1" applyFont="1" applyAlignment="1"/>
    <xf numFmtId="0" fontId="10" fillId="2" borderId="13" xfId="1" applyFont="1" applyFill="1" applyBorder="1" applyAlignment="1">
      <alignment wrapText="1"/>
    </xf>
    <xf numFmtId="0" fontId="10" fillId="2" borderId="13" xfId="1" applyFont="1" applyFill="1" applyBorder="1" applyAlignment="1">
      <alignment horizontal="right"/>
    </xf>
    <xf numFmtId="0" fontId="10" fillId="0" borderId="0" xfId="1" applyFont="1" applyAlignment="1"/>
    <xf numFmtId="0" fontId="19" fillId="0" borderId="13" xfId="1" applyFont="1" applyBorder="1" applyAlignment="1">
      <alignment vertical="center"/>
    </xf>
    <xf numFmtId="3" fontId="19" fillId="0" borderId="13" xfId="1" applyNumberFormat="1" applyFont="1" applyBorder="1" applyAlignment="1">
      <alignment horizontal="right" vertical="center"/>
    </xf>
    <xf numFmtId="3" fontId="19" fillId="0" borderId="0" xfId="1" applyNumberFormat="1" applyFont="1" applyAlignment="1"/>
    <xf numFmtId="0" fontId="19" fillId="0" borderId="13" xfId="1" applyFont="1" applyBorder="1" applyAlignment="1"/>
    <xf numFmtId="3" fontId="10" fillId="0" borderId="13" xfId="1" applyNumberFormat="1" applyFont="1" applyBorder="1" applyAlignment="1">
      <alignment horizontal="right"/>
    </xf>
    <xf numFmtId="3" fontId="19" fillId="0" borderId="13" xfId="1" applyNumberFormat="1" applyFont="1" applyBorder="1" applyAlignment="1">
      <alignment horizontal="right"/>
    </xf>
    <xf numFmtId="0" fontId="10" fillId="0" borderId="13" xfId="1" applyFont="1" applyBorder="1" applyAlignment="1"/>
    <xf numFmtId="0" fontId="10" fillId="0" borderId="13" xfId="1" applyFont="1" applyBorder="1" applyAlignment="1">
      <alignment horizontal="right"/>
    </xf>
    <xf numFmtId="0" fontId="19" fillId="2" borderId="13" xfId="1" applyFont="1" applyFill="1" applyBorder="1" applyAlignment="1">
      <alignment horizontal="right"/>
    </xf>
    <xf numFmtId="0" fontId="19" fillId="0" borderId="13" xfId="1" applyFont="1" applyBorder="1" applyAlignment="1">
      <alignment horizontal="right"/>
    </xf>
    <xf numFmtId="0" fontId="25" fillId="2" borderId="13" xfId="1" applyFont="1" applyFill="1" applyBorder="1" applyAlignment="1">
      <alignment horizontal="right"/>
    </xf>
    <xf numFmtId="0" fontId="25" fillId="0" borderId="0" xfId="1" applyFont="1" applyAlignment="1"/>
    <xf numFmtId="0" fontId="16" fillId="0" borderId="0" xfId="1" applyFont="1" applyAlignment="1"/>
    <xf numFmtId="3" fontId="19" fillId="0" borderId="0" xfId="1" applyNumberFormat="1" applyFont="1" applyBorder="1" applyAlignment="1"/>
    <xf numFmtId="0" fontId="19" fillId="0" borderId="0" xfId="1" applyFont="1" applyBorder="1" applyAlignment="1"/>
    <xf numFmtId="0" fontId="20" fillId="0" borderId="0" xfId="1" applyFont="1" applyBorder="1" applyAlignment="1"/>
    <xf numFmtId="3" fontId="19" fillId="2" borderId="13" xfId="1" applyNumberFormat="1" applyFont="1" applyFill="1" applyBorder="1" applyAlignment="1">
      <alignment horizontal="right"/>
    </xf>
    <xf numFmtId="0" fontId="22" fillId="0" borderId="0" xfId="1" applyFont="1" applyAlignment="1"/>
    <xf numFmtId="0" fontId="19" fillId="0" borderId="13" xfId="1" applyFont="1" applyBorder="1" applyAlignment="1">
      <alignment wrapText="1"/>
    </xf>
    <xf numFmtId="0" fontId="10" fillId="2" borderId="13" xfId="1" applyFont="1" applyFill="1" applyBorder="1" applyAlignment="1">
      <alignment horizontal="right" wrapText="1"/>
    </xf>
    <xf numFmtId="3" fontId="10" fillId="0" borderId="0" xfId="1" applyNumberFormat="1" applyFont="1"/>
    <xf numFmtId="3" fontId="1" fillId="0" borderId="0" xfId="1" applyNumberFormat="1"/>
    <xf numFmtId="0" fontId="26" fillId="0" borderId="0" xfId="1" applyFont="1" applyAlignment="1">
      <alignment horizontal="right"/>
    </xf>
    <xf numFmtId="3" fontId="20" fillId="6" borderId="0" xfId="1" applyNumberFormat="1" applyFont="1" applyFill="1" applyAlignment="1">
      <alignment horizontal="center"/>
    </xf>
    <xf numFmtId="3" fontId="20" fillId="6" borderId="0" xfId="1" applyNumberFormat="1" applyFont="1" applyFill="1" applyAlignment="1">
      <alignment horizontal="left" wrapText="1"/>
    </xf>
    <xf numFmtId="0" fontId="10" fillId="6" borderId="0" xfId="1" applyFont="1" applyFill="1"/>
    <xf numFmtId="3" fontId="10" fillId="6" borderId="0" xfId="1" applyNumberFormat="1" applyFont="1" applyFill="1"/>
    <xf numFmtId="0" fontId="19" fillId="6" borderId="0" xfId="1" applyFont="1" applyFill="1"/>
    <xf numFmtId="3" fontId="19" fillId="6" borderId="0" xfId="1" applyNumberFormat="1" applyFont="1" applyFill="1" applyAlignment="1">
      <alignment horizontal="right"/>
    </xf>
    <xf numFmtId="3" fontId="10" fillId="6" borderId="0" xfId="1" applyNumberFormat="1" applyFont="1" applyFill="1" applyAlignment="1">
      <alignment horizontal="right"/>
    </xf>
    <xf numFmtId="0" fontId="19" fillId="6" borderId="0" xfId="1" applyFont="1" applyFill="1" applyAlignment="1">
      <alignment horizontal="center"/>
    </xf>
    <xf numFmtId="3" fontId="19" fillId="6" borderId="0" xfId="1" applyNumberFormat="1" applyFont="1" applyFill="1"/>
    <xf numFmtId="0" fontId="49" fillId="0" borderId="0" xfId="1" applyFont="1" applyAlignment="1">
      <alignment horizontal="justify"/>
    </xf>
    <xf numFmtId="0" fontId="49" fillId="0" borderId="0" xfId="1" applyFont="1" applyAlignment="1">
      <alignment horizontal="left"/>
    </xf>
    <xf numFmtId="0" fontId="23" fillId="0" borderId="0" xfId="1" applyFont="1" applyAlignment="1">
      <alignment horizontal="center"/>
    </xf>
    <xf numFmtId="0" fontId="51" fillId="0" borderId="0" xfId="1" applyFont="1" applyAlignment="1">
      <alignment vertical="center"/>
    </xf>
    <xf numFmtId="0" fontId="53" fillId="0" borderId="0" xfId="1" applyFont="1" applyAlignment="1">
      <alignment horizontal="left" vertical="center"/>
    </xf>
    <xf numFmtId="0" fontId="54" fillId="0" borderId="0" xfId="1" applyFont="1" applyAlignment="1">
      <alignment horizontal="center" vertical="center"/>
    </xf>
    <xf numFmtId="0" fontId="54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5" fillId="0" borderId="68" xfId="1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0" fillId="0" borderId="68" xfId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50" fillId="0" borderId="0" xfId="1" applyFont="1" applyAlignment="1">
      <alignment horizontal="center" vertical="center"/>
    </xf>
    <xf numFmtId="0" fontId="50" fillId="0" borderId="0" xfId="1" applyFont="1" applyBorder="1" applyAlignment="1">
      <alignment horizontal="center" vertical="center"/>
    </xf>
    <xf numFmtId="0" fontId="55" fillId="0" borderId="52" xfId="1" applyFont="1" applyBorder="1" applyAlignment="1">
      <alignment horizontal="left" vertical="center"/>
    </xf>
    <xf numFmtId="0" fontId="5" fillId="0" borderId="52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13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3" fontId="6" fillId="0" borderId="16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3" fontId="7" fillId="0" borderId="16" xfId="1" applyNumberFormat="1" applyFont="1" applyFill="1" applyBorder="1" applyAlignment="1">
      <alignment vertical="center"/>
    </xf>
    <xf numFmtId="3" fontId="6" fillId="0" borderId="16" xfId="1" applyNumberFormat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3" fontId="7" fillId="0" borderId="16" xfId="1" applyNumberFormat="1" applyFont="1" applyBorder="1" applyAlignment="1">
      <alignment vertical="center"/>
    </xf>
    <xf numFmtId="3" fontId="56" fillId="0" borderId="16" xfId="1" applyNumberFormat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2" fillId="0" borderId="0" xfId="1" applyFont="1" applyAlignment="1"/>
    <xf numFmtId="0" fontId="58" fillId="0" borderId="0" xfId="1" applyFont="1"/>
    <xf numFmtId="0" fontId="24" fillId="0" borderId="0" xfId="1" applyFont="1" applyBorder="1" applyAlignment="1">
      <alignment vertical="center" wrapText="1"/>
    </xf>
    <xf numFmtId="0" fontId="59" fillId="0" borderId="0" xfId="1" applyFont="1" applyBorder="1" applyAlignment="1">
      <alignment horizontal="center" vertical="center" wrapText="1"/>
    </xf>
    <xf numFmtId="0" fontId="1" fillId="0" borderId="0" xfId="1" applyAlignment="1"/>
    <xf numFmtId="0" fontId="1" fillId="0" borderId="0" xfId="1" applyBorder="1" applyAlignment="1"/>
    <xf numFmtId="3" fontId="16" fillId="0" borderId="31" xfId="1" applyNumberFormat="1" applyFont="1" applyBorder="1" applyAlignment="1">
      <alignment horizontal="center" vertical="center" wrapText="1"/>
    </xf>
    <xf numFmtId="3" fontId="16" fillId="0" borderId="0" xfId="1" applyNumberFormat="1" applyFont="1" applyFill="1" applyBorder="1"/>
    <xf numFmtId="0" fontId="16" fillId="0" borderId="0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left" vertical="center"/>
    </xf>
    <xf numFmtId="3" fontId="20" fillId="0" borderId="32" xfId="1" applyNumberFormat="1" applyFont="1" applyBorder="1" applyAlignment="1">
      <alignment horizontal="right" vertical="center" wrapText="1"/>
    </xf>
    <xf numFmtId="0" fontId="20" fillId="0" borderId="0" xfId="1" applyFont="1" applyBorder="1"/>
    <xf numFmtId="3" fontId="20" fillId="0" borderId="32" xfId="1" applyNumberFormat="1" applyFont="1" applyBorder="1" applyAlignment="1">
      <alignment vertical="center"/>
    </xf>
    <xf numFmtId="3" fontId="20" fillId="0" borderId="34" xfId="1" applyNumberFormat="1" applyFont="1" applyBorder="1" applyAlignment="1">
      <alignment vertical="center"/>
    </xf>
    <xf numFmtId="3" fontId="11" fillId="2" borderId="37" xfId="1" applyNumberFormat="1" applyFont="1" applyFill="1" applyBorder="1" applyAlignment="1">
      <alignment vertical="center"/>
    </xf>
    <xf numFmtId="0" fontId="20" fillId="0" borderId="11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3" fontId="20" fillId="0" borderId="47" xfId="1" applyNumberFormat="1" applyFont="1" applyBorder="1" applyAlignment="1">
      <alignment vertical="center"/>
    </xf>
    <xf numFmtId="3" fontId="16" fillId="0" borderId="0" xfId="1" applyNumberFormat="1" applyFont="1" applyBorder="1"/>
    <xf numFmtId="3" fontId="20" fillId="0" borderId="32" xfId="1" applyNumberFormat="1" applyFont="1" applyBorder="1" applyAlignment="1">
      <alignment horizontal="right" vertical="center"/>
    </xf>
    <xf numFmtId="0" fontId="16" fillId="0" borderId="0" xfId="1" applyFont="1" applyBorder="1"/>
    <xf numFmtId="0" fontId="58" fillId="0" borderId="0" xfId="1" applyFont="1" applyBorder="1"/>
    <xf numFmtId="0" fontId="16" fillId="0" borderId="13" xfId="1" applyFont="1" applyBorder="1" applyAlignment="1">
      <alignment horizontal="left" vertical="center"/>
    </xf>
    <xf numFmtId="0" fontId="16" fillId="0" borderId="21" xfId="1" applyFont="1" applyBorder="1" applyAlignment="1">
      <alignment horizontal="left" vertical="center"/>
    </xf>
    <xf numFmtId="0" fontId="20" fillId="0" borderId="43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3" fontId="20" fillId="0" borderId="69" xfId="1" applyNumberFormat="1" applyFont="1" applyBorder="1" applyAlignment="1">
      <alignment vertical="center"/>
    </xf>
    <xf numFmtId="0" fontId="16" fillId="7" borderId="4" xfId="1" applyFont="1" applyFill="1" applyBorder="1" applyAlignment="1">
      <alignment horizontal="left" vertical="center"/>
    </xf>
    <xf numFmtId="0" fontId="20" fillId="7" borderId="29" xfId="1" applyFont="1" applyFill="1" applyBorder="1" applyAlignment="1">
      <alignment horizontal="left" vertical="center"/>
    </xf>
    <xf numFmtId="3" fontId="10" fillId="7" borderId="6" xfId="1" applyNumberFormat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/>
    </xf>
    <xf numFmtId="0" fontId="26" fillId="0" borderId="0" xfId="1" applyFont="1" applyBorder="1" applyAlignment="1">
      <alignment horizontal="right"/>
    </xf>
    <xf numFmtId="0" fontId="16" fillId="0" borderId="0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right"/>
    </xf>
    <xf numFmtId="9" fontId="20" fillId="0" borderId="0" xfId="4" applyFont="1" applyBorder="1"/>
    <xf numFmtId="3" fontId="20" fillId="0" borderId="34" xfId="1" applyNumberFormat="1" applyFont="1" applyFill="1" applyBorder="1" applyAlignment="1">
      <alignment vertical="center"/>
    </xf>
    <xf numFmtId="3" fontId="20" fillId="0" borderId="32" xfId="1" applyNumberFormat="1" applyFont="1" applyFill="1" applyBorder="1" applyAlignment="1">
      <alignment vertical="center"/>
    </xf>
    <xf numFmtId="3" fontId="20" fillId="0" borderId="32" xfId="1" applyNumberFormat="1" applyFont="1" applyFill="1" applyBorder="1" applyAlignment="1">
      <alignment horizontal="right" vertical="center"/>
    </xf>
    <xf numFmtId="3" fontId="20" fillId="0" borderId="34" xfId="1" applyNumberFormat="1" applyFont="1" applyFill="1" applyBorder="1" applyAlignment="1">
      <alignment horizontal="right" vertical="center"/>
    </xf>
    <xf numFmtId="0" fontId="20" fillId="7" borderId="29" xfId="1" applyFont="1" applyFill="1" applyBorder="1" applyAlignment="1">
      <alignment horizontal="left"/>
    </xf>
    <xf numFmtId="0" fontId="16" fillId="0" borderId="0" xfId="1" applyFont="1" applyBorder="1" applyAlignment="1">
      <alignment horizontal="right"/>
    </xf>
    <xf numFmtId="3" fontId="16" fillId="0" borderId="0" xfId="1" applyNumberFormat="1" applyFont="1"/>
    <xf numFmtId="3" fontId="20" fillId="0" borderId="0" xfId="1" applyNumberFormat="1" applyFont="1"/>
    <xf numFmtId="0" fontId="3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5" fillId="0" borderId="0" xfId="1" applyNumberFormat="1" applyFont="1" applyAlignment="1">
      <alignment horizontal="left" vertical="center"/>
    </xf>
    <xf numFmtId="0" fontId="44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1" fillId="0" borderId="0" xfId="1" applyBorder="1"/>
    <xf numFmtId="3" fontId="1" fillId="0" borderId="0" xfId="1" applyNumberFormat="1" applyBorder="1"/>
    <xf numFmtId="0" fontId="23" fillId="0" borderId="0" xfId="1" applyFont="1" applyBorder="1"/>
    <xf numFmtId="3" fontId="23" fillId="0" borderId="0" xfId="1" applyNumberFormat="1" applyFont="1" applyBorder="1"/>
    <xf numFmtId="0" fontId="0" fillId="0" borderId="45" xfId="0" applyBorder="1" applyAlignment="1">
      <alignment horizontal="center" vertical="center"/>
    </xf>
    <xf numFmtId="0" fontId="0" fillId="0" borderId="7" xfId="0" applyBorder="1"/>
    <xf numFmtId="164" fontId="0" fillId="0" borderId="9" xfId="2" applyNumberFormat="1" applyFont="1" applyBorder="1"/>
    <xf numFmtId="164" fontId="0" fillId="0" borderId="31" xfId="2" applyNumberFormat="1" applyFont="1" applyBorder="1"/>
    <xf numFmtId="0" fontId="0" fillId="0" borderId="15" xfId="0" applyBorder="1" applyAlignment="1">
      <alignment wrapText="1"/>
    </xf>
    <xf numFmtId="164" fontId="0" fillId="0" borderId="13" xfId="2" applyNumberFormat="1" applyFont="1" applyBorder="1"/>
    <xf numFmtId="164" fontId="0" fillId="0" borderId="32" xfId="2" applyNumberFormat="1" applyFont="1" applyBorder="1"/>
    <xf numFmtId="0" fontId="0" fillId="0" borderId="15" xfId="0" applyBorder="1"/>
    <xf numFmtId="0" fontId="0" fillId="0" borderId="62" xfId="0" applyBorder="1"/>
    <xf numFmtId="164" fontId="0" fillId="0" borderId="49" xfId="2" applyNumberFormat="1" applyFont="1" applyBorder="1"/>
    <xf numFmtId="164" fontId="0" fillId="0" borderId="35" xfId="2" applyNumberFormat="1" applyFont="1" applyBorder="1"/>
    <xf numFmtId="0" fontId="0" fillId="0" borderId="22" xfId="0" applyBorder="1"/>
    <xf numFmtId="164" fontId="0" fillId="0" borderId="24" xfId="2" applyNumberFormat="1" applyFont="1" applyBorder="1"/>
    <xf numFmtId="164" fontId="0" fillId="0" borderId="37" xfId="2" applyNumberFormat="1" applyFont="1" applyBorder="1"/>
    <xf numFmtId="0" fontId="2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right" vertical="center"/>
    </xf>
    <xf numFmtId="0" fontId="20" fillId="0" borderId="59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64" xfId="1" applyFont="1" applyBorder="1" applyAlignment="1">
      <alignment horizontal="left" vertical="center"/>
    </xf>
    <xf numFmtId="0" fontId="20" fillId="0" borderId="19" xfId="1" applyFont="1" applyBorder="1" applyAlignment="1">
      <alignment horizontal="left" vertical="center"/>
    </xf>
    <xf numFmtId="0" fontId="24" fillId="0" borderId="0" xfId="1" applyFont="1" applyBorder="1" applyAlignment="1">
      <alignment horizontal="center" vertical="center" wrapText="1"/>
    </xf>
    <xf numFmtId="3" fontId="20" fillId="0" borderId="0" xfId="1" applyNumberFormat="1" applyFont="1" applyBorder="1" applyAlignment="1">
      <alignment horizontal="right"/>
    </xf>
    <xf numFmtId="0" fontId="20" fillId="0" borderId="18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0" fontId="20" fillId="0" borderId="15" xfId="1" applyFont="1" applyBorder="1" applyAlignment="1">
      <alignment horizontal="left" vertical="center"/>
    </xf>
    <xf numFmtId="0" fontId="20" fillId="0" borderId="13" xfId="1" applyFont="1" applyBorder="1" applyAlignment="1">
      <alignment horizontal="left" vertical="center"/>
    </xf>
    <xf numFmtId="0" fontId="3" fillId="0" borderId="0" xfId="1" applyFont="1" applyBorder="1" applyAlignment="1">
      <alignment horizontal="right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24" fillId="0" borderId="0" xfId="1" applyFont="1" applyFill="1" applyAlignment="1">
      <alignment horizontal="center" vertical="center" wrapText="1"/>
    </xf>
    <xf numFmtId="0" fontId="10" fillId="2" borderId="63" xfId="1" applyFont="1" applyFill="1" applyBorder="1" applyAlignment="1">
      <alignment horizontal="left"/>
    </xf>
    <xf numFmtId="0" fontId="10" fillId="0" borderId="66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right" vertical="center"/>
    </xf>
    <xf numFmtId="0" fontId="6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/>
    </xf>
    <xf numFmtId="0" fontId="16" fillId="2" borderId="24" xfId="1" applyFont="1" applyFill="1" applyBorder="1" applyAlignment="1">
      <alignment horizontal="left" vertical="center"/>
    </xf>
    <xf numFmtId="0" fontId="24" fillId="0" borderId="0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20" fillId="0" borderId="15" xfId="1" applyFont="1" applyBorder="1" applyAlignment="1">
      <alignment horizontal="left" vertical="center"/>
    </xf>
    <xf numFmtId="0" fontId="20" fillId="0" borderId="13" xfId="1" applyFont="1" applyBorder="1" applyAlignment="1">
      <alignment horizontal="left" vertical="center"/>
    </xf>
    <xf numFmtId="0" fontId="20" fillId="0" borderId="18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0" fontId="16" fillId="2" borderId="65" xfId="1" applyFont="1" applyFill="1" applyBorder="1" applyAlignment="1">
      <alignment horizontal="left" vertical="center"/>
    </xf>
    <xf numFmtId="0" fontId="16" fillId="2" borderId="23" xfId="1" applyFont="1" applyFill="1" applyBorder="1" applyAlignment="1">
      <alignment horizontal="left" vertical="center"/>
    </xf>
    <xf numFmtId="0" fontId="20" fillId="0" borderId="59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34" fillId="0" borderId="0" xfId="1" applyFont="1" applyAlignment="1">
      <alignment horizontal="right" vertical="center"/>
    </xf>
    <xf numFmtId="0" fontId="20" fillId="0" borderId="64" xfId="1" applyFont="1" applyBorder="1" applyAlignment="1">
      <alignment horizontal="left" vertical="center"/>
    </xf>
    <xf numFmtId="0" fontId="20" fillId="0" borderId="19" xfId="1" applyFont="1" applyBorder="1" applyAlignment="1">
      <alignment horizontal="left" vertical="center"/>
    </xf>
    <xf numFmtId="0" fontId="3" fillId="0" borderId="0" xfId="1" applyFont="1" applyBorder="1" applyAlignment="1">
      <alignment horizontal="right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3" fontId="11" fillId="0" borderId="0" xfId="1" applyNumberFormat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50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right" vertical="top"/>
    </xf>
    <xf numFmtId="0" fontId="21" fillId="0" borderId="0" xfId="1" applyFont="1" applyFill="1" applyBorder="1" applyAlignment="1">
      <alignment horizontal="center" vertical="center" wrapText="1"/>
    </xf>
    <xf numFmtId="0" fontId="24" fillId="0" borderId="0" xfId="1" applyFont="1" applyFill="1" applyAlignment="1">
      <alignment horizontal="center" vertical="center" wrapText="1"/>
    </xf>
    <xf numFmtId="0" fontId="10" fillId="0" borderId="66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/>
    </xf>
    <xf numFmtId="0" fontId="21" fillId="2" borderId="2" xfId="1" applyFont="1" applyFill="1" applyBorder="1" applyAlignment="1">
      <alignment horizontal="left" vertical="center"/>
    </xf>
    <xf numFmtId="0" fontId="21" fillId="2" borderId="16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21" fillId="0" borderId="0" xfId="1" applyFont="1" applyAlignment="1">
      <alignment horizontal="center" vertical="center" wrapText="1"/>
    </xf>
    <xf numFmtId="0" fontId="29" fillId="0" borderId="0" xfId="1" applyFont="1" applyAlignment="1">
      <alignment horizontal="right"/>
    </xf>
    <xf numFmtId="0" fontId="29" fillId="0" borderId="0" xfId="1" applyFont="1" applyAlignment="1">
      <alignment horizontal="right" vertical="center"/>
    </xf>
    <xf numFmtId="0" fontId="30" fillId="0" borderId="0" xfId="1" applyFont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/>
    </xf>
    <xf numFmtId="0" fontId="10" fillId="0" borderId="25" xfId="1" applyFont="1" applyBorder="1" applyAlignment="1">
      <alignment horizontal="center" vertical="center" wrapText="1"/>
    </xf>
    <xf numFmtId="0" fontId="1" fillId="0" borderId="67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0" fillId="0" borderId="63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61" xfId="1" applyFont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3" fontId="10" fillId="0" borderId="33" xfId="1" applyNumberFormat="1" applyFont="1" applyBorder="1" applyAlignment="1">
      <alignment horizontal="center" vertical="center"/>
    </xf>
    <xf numFmtId="3" fontId="10" fillId="0" borderId="20" xfId="1" applyNumberFormat="1" applyFont="1" applyBorder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33" fillId="0" borderId="0" xfId="1" applyFont="1" applyAlignment="1">
      <alignment vertical="center" wrapText="1"/>
    </xf>
    <xf numFmtId="0" fontId="32" fillId="0" borderId="0" xfId="1" applyFont="1" applyAlignment="1">
      <alignment vertical="center" wrapText="1"/>
    </xf>
    <xf numFmtId="0" fontId="61" fillId="0" borderId="0" xfId="1" applyFont="1" applyAlignment="1">
      <alignment horizontal="center" wrapText="1"/>
    </xf>
    <xf numFmtId="0" fontId="35" fillId="0" borderId="53" xfId="1" applyFont="1" applyBorder="1" applyAlignment="1">
      <alignment horizontal="center" vertical="center"/>
    </xf>
    <xf numFmtId="0" fontId="35" fillId="0" borderId="57" xfId="1" applyFont="1" applyBorder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0" borderId="0" xfId="0" applyFont="1" applyAlignment="1">
      <alignment horizontal="right"/>
    </xf>
    <xf numFmtId="0" fontId="44" fillId="0" borderId="0" xfId="0" applyFont="1" applyAlignment="1">
      <alignment horizontal="right" vertical="center"/>
    </xf>
    <xf numFmtId="0" fontId="43" fillId="0" borderId="0" xfId="3" applyFont="1" applyFill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16" xfId="1" applyFont="1" applyFill="1" applyBorder="1" applyAlignment="1">
      <alignment horizontal="left" vertical="center"/>
    </xf>
    <xf numFmtId="0" fontId="16" fillId="6" borderId="0" xfId="1" applyFont="1" applyFill="1" applyAlignment="1">
      <alignment horizontal="center"/>
    </xf>
    <xf numFmtId="0" fontId="46" fillId="0" borderId="0" xfId="1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3" fontId="19" fillId="0" borderId="38" xfId="1" applyNumberFormat="1" applyFont="1" applyBorder="1" applyAlignment="1">
      <alignment horizontal="right"/>
    </xf>
    <xf numFmtId="0" fontId="0" fillId="0" borderId="38" xfId="0" applyBorder="1" applyAlignment="1">
      <alignment horizontal="right"/>
    </xf>
    <xf numFmtId="0" fontId="20" fillId="0" borderId="67" xfId="1" applyFont="1" applyBorder="1" applyAlignment="1">
      <alignment horizontal="left" vertical="center"/>
    </xf>
    <xf numFmtId="0" fontId="20" fillId="0" borderId="66" xfId="1" applyFont="1" applyBorder="1" applyAlignment="1">
      <alignment horizontal="left" vertical="center"/>
    </xf>
    <xf numFmtId="0" fontId="16" fillId="2" borderId="67" xfId="1" applyFont="1" applyFill="1" applyBorder="1" applyAlignment="1">
      <alignment horizontal="left" vertical="center"/>
    </xf>
    <xf numFmtId="0" fontId="16" fillId="2" borderId="66" xfId="1" applyFont="1" applyFill="1" applyBorder="1" applyAlignment="1">
      <alignment horizontal="left" vertical="center"/>
    </xf>
    <xf numFmtId="3" fontId="11" fillId="2" borderId="69" xfId="1" applyNumberFormat="1" applyFont="1" applyFill="1" applyBorder="1" applyAlignment="1">
      <alignment vertical="center"/>
    </xf>
    <xf numFmtId="3" fontId="20" fillId="0" borderId="38" xfId="1" applyNumberFormat="1" applyFont="1" applyBorder="1" applyAlignment="1">
      <alignment horizontal="right"/>
    </xf>
    <xf numFmtId="0" fontId="16" fillId="2" borderId="58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3" fontId="11" fillId="2" borderId="6" xfId="1" applyNumberFormat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7" fillId="0" borderId="69" xfId="1" applyNumberFormat="1" applyFont="1" applyFill="1" applyBorder="1"/>
    <xf numFmtId="0" fontId="7" fillId="0" borderId="0" xfId="1" applyFont="1" applyFill="1" applyBorder="1"/>
    <xf numFmtId="0" fontId="0" fillId="0" borderId="0" xfId="0" applyAlignment="1">
      <alignment horizontal="right"/>
    </xf>
    <xf numFmtId="0" fontId="11" fillId="0" borderId="8" xfId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2" xfId="1" applyNumberFormat="1" applyFont="1" applyFill="1" applyBorder="1" applyAlignment="1">
      <alignment horizontal="center" vertical="center" wrapText="1"/>
    </xf>
    <xf numFmtId="3" fontId="11" fillId="0" borderId="59" xfId="1" applyNumberFormat="1" applyFont="1" applyFill="1" applyBorder="1" applyAlignment="1">
      <alignment horizontal="center" vertical="center" wrapText="1"/>
    </xf>
    <xf numFmtId="3" fontId="11" fillId="0" borderId="17" xfId="1" applyNumberFormat="1" applyFont="1" applyFill="1" applyBorder="1" applyAlignment="1">
      <alignment horizontal="center" vertical="center" wrapText="1"/>
    </xf>
    <xf numFmtId="3" fontId="12" fillId="0" borderId="32" xfId="1" applyNumberFormat="1" applyFont="1" applyFill="1" applyBorder="1" applyAlignment="1">
      <alignment vertical="center"/>
    </xf>
    <xf numFmtId="3" fontId="11" fillId="0" borderId="59" xfId="1" applyNumberFormat="1" applyFont="1" applyFill="1" applyBorder="1" applyAlignment="1">
      <alignment vertical="center"/>
    </xf>
    <xf numFmtId="3" fontId="11" fillId="0" borderId="13" xfId="1" applyNumberFormat="1" applyFont="1" applyFill="1" applyBorder="1" applyAlignment="1">
      <alignment vertical="center"/>
    </xf>
    <xf numFmtId="3" fontId="12" fillId="0" borderId="49" xfId="1" applyNumberFormat="1" applyFont="1" applyFill="1" applyBorder="1" applyAlignment="1">
      <alignment vertical="center"/>
    </xf>
    <xf numFmtId="3" fontId="12" fillId="0" borderId="35" xfId="1" applyNumberFormat="1" applyFont="1" applyFill="1" applyBorder="1" applyAlignment="1">
      <alignment vertical="center"/>
    </xf>
    <xf numFmtId="3" fontId="11" fillId="0" borderId="49" xfId="1" applyNumberFormat="1" applyFont="1" applyFill="1" applyBorder="1" applyAlignment="1">
      <alignment vertical="center" wrapText="1"/>
    </xf>
    <xf numFmtId="0" fontId="11" fillId="0" borderId="65" xfId="1" applyFont="1" applyFill="1" applyBorder="1" applyAlignment="1">
      <alignment horizontal="center" vertical="center"/>
    </xf>
    <xf numFmtId="0" fontId="11" fillId="0" borderId="36" xfId="1" applyFont="1" applyFill="1" applyBorder="1" applyAlignment="1">
      <alignment horizontal="center" vertical="center"/>
    </xf>
    <xf numFmtId="0" fontId="11" fillId="0" borderId="48" xfId="1" applyFont="1" applyFill="1" applyBorder="1" applyAlignment="1">
      <alignment horizontal="center" vertical="center"/>
    </xf>
    <xf numFmtId="0" fontId="11" fillId="0" borderId="45" xfId="1" applyFont="1" applyFill="1" applyBorder="1" applyAlignment="1">
      <alignment horizontal="center" vertical="center" wrapText="1"/>
    </xf>
    <xf numFmtId="3" fontId="11" fillId="0" borderId="45" xfId="1" applyNumberFormat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center" vertical="center" textRotation="90"/>
    </xf>
    <xf numFmtId="0" fontId="11" fillId="0" borderId="45" xfId="1" applyFont="1" applyFill="1" applyBorder="1" applyAlignment="1">
      <alignment horizontal="left" vertical="center"/>
    </xf>
    <xf numFmtId="3" fontId="12" fillId="0" borderId="45" xfId="1" applyNumberFormat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vertical="center"/>
    </xf>
    <xf numFmtId="0" fontId="12" fillId="0" borderId="45" xfId="1" applyFont="1" applyFill="1" applyBorder="1" applyAlignment="1">
      <alignment horizontal="left" vertical="center"/>
    </xf>
    <xf numFmtId="3" fontId="12" fillId="0" borderId="45" xfId="1" applyNumberFormat="1" applyFont="1" applyFill="1" applyBorder="1" applyAlignment="1">
      <alignment vertical="center"/>
    </xf>
    <xf numFmtId="3" fontId="12" fillId="0" borderId="45" xfId="1" applyNumberFormat="1" applyFont="1" applyBorder="1"/>
    <xf numFmtId="0" fontId="12" fillId="0" borderId="45" xfId="1" applyFont="1" applyBorder="1" applyAlignment="1">
      <alignment vertical="center"/>
    </xf>
    <xf numFmtId="0" fontId="11" fillId="0" borderId="45" xfId="1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3" fontId="15" fillId="0" borderId="40" xfId="1" applyNumberFormat="1" applyFont="1" applyBorder="1" applyAlignment="1">
      <alignment horizontal="center" vertical="center"/>
    </xf>
    <xf numFmtId="3" fontId="15" fillId="0" borderId="41" xfId="1" applyNumberFormat="1" applyFont="1" applyBorder="1" applyAlignment="1">
      <alignment horizontal="center" vertical="center"/>
    </xf>
    <xf numFmtId="3" fontId="17" fillId="2" borderId="40" xfId="1" applyNumberFormat="1" applyFont="1" applyFill="1" applyBorder="1" applyAlignment="1">
      <alignment horizontal="center" vertical="center" wrapText="1"/>
    </xf>
    <xf numFmtId="3" fontId="17" fillId="2" borderId="41" xfId="1" applyNumberFormat="1" applyFont="1" applyFill="1" applyBorder="1" applyAlignment="1">
      <alignment horizontal="center" vertical="center" wrapText="1"/>
    </xf>
    <xf numFmtId="3" fontId="17" fillId="0" borderId="40" xfId="1" applyNumberFormat="1" applyFont="1" applyBorder="1" applyAlignment="1">
      <alignment horizontal="center" vertical="center" wrapText="1"/>
    </xf>
    <xf numFmtId="3" fontId="17" fillId="0" borderId="41" xfId="1" applyNumberFormat="1" applyFont="1" applyBorder="1" applyAlignment="1">
      <alignment horizontal="center" vertical="center" wrapText="1"/>
    </xf>
    <xf numFmtId="3" fontId="17" fillId="0" borderId="56" xfId="1" applyNumberFormat="1" applyFont="1" applyBorder="1" applyAlignment="1">
      <alignment horizontal="center" vertical="center" wrapText="1"/>
    </xf>
    <xf numFmtId="3" fontId="17" fillId="0" borderId="50" xfId="1" applyNumberFormat="1" applyFont="1" applyBorder="1" applyAlignment="1">
      <alignment horizontal="center" vertical="center" wrapText="1"/>
    </xf>
    <xf numFmtId="3" fontId="17" fillId="0" borderId="65" xfId="1" applyNumberFormat="1" applyFont="1" applyBorder="1" applyAlignment="1">
      <alignment horizontal="center" vertical="center" wrapText="1"/>
    </xf>
    <xf numFmtId="3" fontId="17" fillId="0" borderId="36" xfId="1" applyNumberFormat="1" applyFont="1" applyBorder="1" applyAlignment="1">
      <alignment horizontal="center" vertical="center" wrapText="1"/>
    </xf>
    <xf numFmtId="3" fontId="17" fillId="2" borderId="58" xfId="1" applyNumberFormat="1" applyFont="1" applyFill="1" applyBorder="1" applyAlignment="1">
      <alignment horizontal="center" vertical="center" wrapText="1"/>
    </xf>
    <xf numFmtId="3" fontId="17" fillId="2" borderId="38" xfId="1" applyNumberFormat="1" applyFont="1" applyFill="1" applyBorder="1" applyAlignment="1">
      <alignment horizontal="center" vertical="center" wrapText="1"/>
    </xf>
    <xf numFmtId="3" fontId="17" fillId="0" borderId="58" xfId="1" applyNumberFormat="1" applyFont="1" applyBorder="1" applyAlignment="1">
      <alignment horizontal="center" vertical="center" wrapText="1"/>
    </xf>
    <xf numFmtId="3" fontId="17" fillId="0" borderId="38" xfId="1" applyNumberFormat="1" applyFont="1" applyBorder="1" applyAlignment="1">
      <alignment horizontal="center" vertical="center" wrapText="1"/>
    </xf>
    <xf numFmtId="0" fontId="16" fillId="0" borderId="61" xfId="1" applyFont="1" applyBorder="1" applyAlignment="1">
      <alignment horizontal="center" vertical="center"/>
    </xf>
    <xf numFmtId="0" fontId="17" fillId="0" borderId="64" xfId="1" applyFont="1" applyBorder="1" applyAlignment="1">
      <alignment horizontal="center" vertical="center"/>
    </xf>
    <xf numFmtId="3" fontId="17" fillId="0" borderId="25" xfId="1" applyNumberFormat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/>
    </xf>
    <xf numFmtId="0" fontId="14" fillId="0" borderId="45" xfId="1" applyFont="1" applyBorder="1" applyAlignment="1">
      <alignment vertical="center"/>
    </xf>
    <xf numFmtId="3" fontId="14" fillId="0" borderId="45" xfId="1" applyNumberFormat="1" applyFont="1" applyBorder="1" applyAlignment="1">
      <alignment horizontal="right" vertical="center"/>
    </xf>
    <xf numFmtId="3" fontId="14" fillId="0" borderId="45" xfId="1" applyNumberFormat="1" applyFont="1" applyBorder="1" applyAlignment="1">
      <alignment horizontal="center"/>
    </xf>
    <xf numFmtId="0" fontId="14" fillId="0" borderId="45" xfId="1" applyFont="1" applyBorder="1" applyAlignment="1">
      <alignment horizontal="center" vertical="center"/>
    </xf>
    <xf numFmtId="0" fontId="14" fillId="0" borderId="45" xfId="1" applyFont="1" applyBorder="1" applyAlignment="1">
      <alignment horizontal="left" vertical="center"/>
    </xf>
    <xf numFmtId="0" fontId="14" fillId="0" borderId="45" xfId="1" applyFont="1" applyBorder="1" applyAlignment="1">
      <alignment horizontal="center" vertical="center"/>
    </xf>
    <xf numFmtId="0" fontId="14" fillId="0" borderId="45" xfId="1" applyFont="1" applyBorder="1" applyAlignment="1">
      <alignment horizontal="right" vertical="center"/>
    </xf>
    <xf numFmtId="0" fontId="10" fillId="2" borderId="45" xfId="1" applyFont="1" applyFill="1" applyBorder="1" applyAlignment="1">
      <alignment vertical="center"/>
    </xf>
    <xf numFmtId="3" fontId="15" fillId="2" borderId="45" xfId="1" applyNumberFormat="1" applyFont="1" applyFill="1" applyBorder="1" applyAlignment="1">
      <alignment horizontal="center"/>
    </xf>
    <xf numFmtId="3" fontId="14" fillId="0" borderId="45" xfId="1" applyNumberFormat="1" applyFont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3" fontId="15" fillId="2" borderId="45" xfId="1" applyNumberFormat="1" applyFont="1" applyFill="1" applyBorder="1" applyAlignment="1">
      <alignment horizontal="center" vertical="center"/>
    </xf>
    <xf numFmtId="3" fontId="10" fillId="2" borderId="45" xfId="1" applyNumberFormat="1" applyFont="1" applyFill="1" applyBorder="1" applyAlignment="1">
      <alignment horizontal="right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left" vertical="center"/>
    </xf>
    <xf numFmtId="3" fontId="15" fillId="3" borderId="45" xfId="1" applyNumberFormat="1" applyFont="1" applyFill="1" applyBorder="1" applyAlignment="1">
      <alignment horizontal="right" vertical="center"/>
    </xf>
    <xf numFmtId="3" fontId="15" fillId="3" borderId="45" xfId="1" applyNumberFormat="1" applyFont="1" applyFill="1" applyBorder="1" applyAlignment="1">
      <alignment horizontal="center" vertical="center"/>
    </xf>
    <xf numFmtId="3" fontId="15" fillId="0" borderId="45" xfId="1" applyNumberFormat="1" applyFont="1" applyBorder="1" applyAlignment="1">
      <alignment horizontal="right" vertical="center"/>
    </xf>
    <xf numFmtId="0" fontId="14" fillId="0" borderId="45" xfId="1" applyFont="1" applyBorder="1" applyAlignment="1">
      <alignment vertical="center" wrapText="1"/>
    </xf>
    <xf numFmtId="0" fontId="18" fillId="0" borderId="45" xfId="1" applyFont="1" applyFill="1" applyBorder="1" applyAlignment="1">
      <alignment horizontal="center" vertical="center"/>
    </xf>
    <xf numFmtId="0" fontId="19" fillId="0" borderId="45" xfId="1" applyFont="1" applyFill="1" applyBorder="1" applyAlignment="1">
      <alignment horizontal="left" vertical="center"/>
    </xf>
    <xf numFmtId="3" fontId="14" fillId="0" borderId="45" xfId="1" applyNumberFormat="1" applyFont="1" applyFill="1" applyBorder="1" applyAlignment="1">
      <alignment horizontal="right" vertical="center"/>
    </xf>
    <xf numFmtId="3" fontId="15" fillId="0" borderId="45" xfId="1" applyNumberFormat="1" applyFont="1" applyFill="1" applyBorder="1" applyAlignment="1">
      <alignment horizontal="right" vertical="center"/>
    </xf>
    <xf numFmtId="3" fontId="15" fillId="0" borderId="45" xfId="1" applyNumberFormat="1" applyFont="1" applyFill="1" applyBorder="1" applyAlignment="1">
      <alignment horizontal="center" vertical="center"/>
    </xf>
    <xf numFmtId="0" fontId="18" fillId="0" borderId="45" xfId="1" applyFont="1" applyFill="1" applyBorder="1" applyAlignment="1">
      <alignment horizontal="center" vertical="center"/>
    </xf>
    <xf numFmtId="0" fontId="10" fillId="2" borderId="45" xfId="1" applyFont="1" applyFill="1" applyBorder="1" applyAlignment="1">
      <alignment horizontal="left" vertical="center"/>
    </xf>
    <xf numFmtId="0" fontId="10" fillId="2" borderId="9" xfId="1" applyFont="1" applyFill="1" applyBorder="1" applyAlignment="1">
      <alignment horizontal="left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0" fillId="0" borderId="4" xfId="0" applyBorder="1"/>
    <xf numFmtId="164" fontId="0" fillId="0" borderId="29" xfId="2" applyNumberFormat="1" applyFont="1" applyBorder="1"/>
    <xf numFmtId="164" fontId="0" fillId="0" borderId="6" xfId="2" applyNumberFormat="1" applyFont="1" applyBorder="1"/>
    <xf numFmtId="0" fontId="28" fillId="0" borderId="0" xfId="0" applyFont="1"/>
    <xf numFmtId="0" fontId="0" fillId="0" borderId="13" xfId="0" applyBorder="1"/>
    <xf numFmtId="0" fontId="28" fillId="0" borderId="13" xfId="0" applyFont="1" applyBorder="1"/>
    <xf numFmtId="0" fontId="0" fillId="0" borderId="13" xfId="0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64" fillId="0" borderId="0" xfId="0" applyFont="1" applyAlignment="1">
      <alignment horizontal="right"/>
    </xf>
  </cellXfs>
  <cellStyles count="5">
    <cellStyle name="Ezres" xfId="2" builtinId="3"/>
    <cellStyle name="Normál" xfId="0" builtinId="0"/>
    <cellStyle name="Normál 2" xfId="1"/>
    <cellStyle name="Normál_Munkafüzet1" xfId="3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F9" sqref="F9"/>
    </sheetView>
  </sheetViews>
  <sheetFormatPr defaultColWidth="9.140625" defaultRowHeight="15.75"/>
  <cols>
    <col min="1" max="1" width="9.140625" style="182" customWidth="1"/>
    <col min="2" max="2" width="5.42578125" style="167" customWidth="1"/>
    <col min="3" max="3" width="42.42578125" style="236" bestFit="1" customWidth="1"/>
    <col min="4" max="5" width="9.140625" style="182"/>
    <col min="6" max="6" width="12.7109375" style="183" customWidth="1"/>
    <col min="7" max="16384" width="9.140625" style="183"/>
  </cols>
  <sheetData>
    <row r="1" spans="1:10" ht="23.25" customHeight="1">
      <c r="A1" s="461" t="s">
        <v>464</v>
      </c>
      <c r="B1" s="461"/>
      <c r="C1" s="461"/>
      <c r="D1" s="461"/>
      <c r="E1" s="461"/>
      <c r="J1" s="198"/>
    </row>
    <row r="2" spans="1:10" ht="23.25" customHeight="1">
      <c r="A2" s="155"/>
      <c r="B2" s="155"/>
      <c r="C2" s="155"/>
      <c r="D2" s="155"/>
      <c r="E2" s="155"/>
      <c r="F2" s="409"/>
      <c r="J2" s="198"/>
    </row>
    <row r="3" spans="1:10" ht="31.5" customHeight="1">
      <c r="A3" s="462" t="s">
        <v>431</v>
      </c>
      <c r="B3" s="462"/>
      <c r="C3" s="462"/>
      <c r="D3" s="462"/>
      <c r="E3" s="462"/>
      <c r="F3" s="288"/>
      <c r="G3" s="288"/>
    </row>
    <row r="4" spans="1:10">
      <c r="B4" s="410"/>
      <c r="C4" s="411"/>
      <c r="D4" s="343"/>
      <c r="E4" s="343"/>
    </row>
    <row r="5" spans="1:10" ht="27.75" customHeight="1">
      <c r="B5" s="410"/>
      <c r="C5" s="411"/>
      <c r="D5" s="343"/>
      <c r="E5" s="343"/>
    </row>
    <row r="6" spans="1:10" ht="25.5" customHeight="1">
      <c r="B6" s="410" t="s">
        <v>62</v>
      </c>
      <c r="C6" s="334"/>
      <c r="D6" s="343"/>
      <c r="E6" s="343"/>
    </row>
    <row r="7" spans="1:10" ht="30" customHeight="1">
      <c r="B7" s="410" t="s">
        <v>64</v>
      </c>
      <c r="C7" s="334" t="s">
        <v>432</v>
      </c>
      <c r="D7" s="412"/>
      <c r="E7" s="412"/>
    </row>
    <row r="8" spans="1:10" ht="30" customHeight="1">
      <c r="B8" s="410" t="s">
        <v>66</v>
      </c>
      <c r="C8" s="334" t="s">
        <v>433</v>
      </c>
      <c r="D8" s="412"/>
      <c r="E8" s="412"/>
    </row>
    <row r="9" spans="1:10" ht="30" customHeight="1">
      <c r="B9" s="410" t="s">
        <v>68</v>
      </c>
      <c r="C9" s="463" t="s">
        <v>434</v>
      </c>
      <c r="D9" s="463"/>
      <c r="E9" s="463"/>
    </row>
    <row r="10" spans="1:10" ht="30" customHeight="1">
      <c r="B10" s="410" t="s">
        <v>70</v>
      </c>
      <c r="C10" s="413" t="s">
        <v>71</v>
      </c>
      <c r="D10" s="414"/>
      <c r="E10" s="414"/>
    </row>
    <row r="11" spans="1:10" ht="30" customHeight="1">
      <c r="B11" s="410"/>
      <c r="C11" s="334"/>
      <c r="D11" s="412"/>
      <c r="E11" s="412"/>
    </row>
    <row r="12" spans="1:10" ht="30" customHeight="1">
      <c r="B12" s="410"/>
      <c r="C12" s="415"/>
      <c r="D12" s="412"/>
      <c r="E12" s="412"/>
    </row>
    <row r="13" spans="1:10" ht="30" customHeight="1">
      <c r="B13" s="343"/>
      <c r="C13" s="343"/>
      <c r="D13" s="183"/>
      <c r="E13" s="183"/>
    </row>
    <row r="14" spans="1:10" ht="30" customHeight="1">
      <c r="B14" s="343"/>
      <c r="C14" s="343"/>
      <c r="D14" s="183"/>
      <c r="E14" s="183"/>
    </row>
    <row r="15" spans="1:10" ht="30" customHeight="1">
      <c r="B15" s="343"/>
      <c r="C15" s="343"/>
      <c r="D15" s="183"/>
      <c r="E15" s="183"/>
    </row>
    <row r="16" spans="1:10" ht="30" customHeight="1">
      <c r="B16" s="343"/>
      <c r="C16" s="343"/>
      <c r="D16" s="183"/>
      <c r="E16" s="183"/>
    </row>
    <row r="17" spans="2:5" ht="30" customHeight="1">
      <c r="B17" s="343"/>
      <c r="C17" s="343"/>
      <c r="D17" s="183"/>
      <c r="E17" s="183"/>
    </row>
    <row r="18" spans="2:5" ht="30" customHeight="1">
      <c r="B18" s="343"/>
      <c r="C18" s="343"/>
      <c r="D18" s="183"/>
      <c r="E18" s="183"/>
    </row>
    <row r="19" spans="2:5" ht="30" customHeight="1">
      <c r="B19" s="343"/>
      <c r="C19" s="343"/>
      <c r="D19" s="183"/>
      <c r="E19" s="183"/>
    </row>
    <row r="20" spans="2:5" ht="30" customHeight="1">
      <c r="B20" s="343"/>
      <c r="C20" s="343"/>
      <c r="D20" s="183"/>
      <c r="E20" s="183"/>
    </row>
    <row r="21" spans="2:5" ht="30" customHeight="1">
      <c r="B21" s="343"/>
      <c r="C21" s="343"/>
      <c r="D21" s="183"/>
      <c r="E21" s="183"/>
    </row>
    <row r="22" spans="2:5" ht="30" customHeight="1">
      <c r="B22" s="343"/>
      <c r="C22" s="343"/>
      <c r="D22" s="183"/>
      <c r="E22" s="183"/>
    </row>
    <row r="23" spans="2:5" ht="30" customHeight="1">
      <c r="B23" s="410"/>
      <c r="C23" s="411"/>
      <c r="D23" s="343"/>
      <c r="E23" s="343"/>
    </row>
    <row r="24" spans="2:5" ht="30" customHeight="1">
      <c r="B24" s="410"/>
      <c r="C24" s="334"/>
      <c r="D24" s="343"/>
      <c r="E24" s="343"/>
    </row>
    <row r="25" spans="2:5">
      <c r="B25" s="410"/>
      <c r="C25" s="411"/>
      <c r="D25" s="343"/>
      <c r="E25" s="343"/>
    </row>
    <row r="26" spans="2:5">
      <c r="B26" s="410"/>
      <c r="C26" s="411"/>
      <c r="D26" s="343"/>
      <c r="E26" s="343"/>
    </row>
    <row r="27" spans="2:5">
      <c r="B27" s="410"/>
      <c r="C27" s="411"/>
      <c r="D27" s="343"/>
      <c r="E27" s="343"/>
    </row>
    <row r="28" spans="2:5">
      <c r="B28" s="410"/>
      <c r="C28" s="411"/>
      <c r="D28" s="343"/>
      <c r="E28" s="343"/>
    </row>
    <row r="29" spans="2:5">
      <c r="B29" s="410"/>
      <c r="C29" s="411"/>
      <c r="D29" s="343"/>
      <c r="E29" s="343"/>
    </row>
    <row r="30" spans="2:5">
      <c r="B30" s="410"/>
      <c r="C30" s="411"/>
      <c r="D30" s="343"/>
      <c r="E30" s="343"/>
    </row>
    <row r="31" spans="2:5">
      <c r="B31" s="410"/>
      <c r="C31" s="411"/>
      <c r="D31" s="343"/>
      <c r="E31" s="343"/>
    </row>
    <row r="32" spans="2:5">
      <c r="B32" s="410"/>
      <c r="C32" s="411"/>
      <c r="D32" s="343"/>
      <c r="E32" s="343"/>
    </row>
    <row r="33" spans="2:5">
      <c r="B33" s="410"/>
      <c r="C33" s="411"/>
      <c r="D33" s="343"/>
      <c r="E33" s="343"/>
    </row>
    <row r="34" spans="2:5">
      <c r="B34" s="410"/>
      <c r="C34" s="411"/>
      <c r="D34" s="343"/>
      <c r="E34" s="343"/>
    </row>
    <row r="35" spans="2:5">
      <c r="B35" s="410"/>
      <c r="C35" s="411"/>
      <c r="D35" s="343"/>
      <c r="E35" s="343"/>
    </row>
    <row r="36" spans="2:5">
      <c r="B36" s="410"/>
      <c r="C36" s="411"/>
      <c r="D36" s="343"/>
      <c r="E36" s="343"/>
    </row>
    <row r="37" spans="2:5">
      <c r="B37" s="410"/>
      <c r="C37" s="411"/>
      <c r="D37" s="343"/>
      <c r="E37" s="343"/>
    </row>
    <row r="38" spans="2:5">
      <c r="B38" s="410"/>
      <c r="C38" s="411"/>
      <c r="D38" s="343"/>
      <c r="E38" s="343"/>
    </row>
    <row r="39" spans="2:5">
      <c r="B39" s="410"/>
      <c r="C39" s="411"/>
      <c r="D39" s="343"/>
      <c r="E39" s="343"/>
    </row>
    <row r="40" spans="2:5">
      <c r="B40" s="410"/>
      <c r="C40" s="411"/>
      <c r="D40" s="343"/>
      <c r="E40" s="343"/>
    </row>
    <row r="41" spans="2:5">
      <c r="B41" s="410"/>
      <c r="C41" s="411"/>
      <c r="D41" s="343"/>
      <c r="E41" s="343"/>
    </row>
    <row r="42" spans="2:5">
      <c r="B42" s="410"/>
      <c r="C42" s="411"/>
      <c r="D42" s="343"/>
      <c r="E42" s="343"/>
    </row>
    <row r="43" spans="2:5">
      <c r="B43" s="410"/>
      <c r="C43" s="411"/>
      <c r="D43" s="343"/>
      <c r="E43" s="343"/>
    </row>
    <row r="44" spans="2:5">
      <c r="B44" s="410"/>
      <c r="C44" s="411"/>
      <c r="D44" s="343"/>
      <c r="E44" s="343"/>
    </row>
    <row r="45" spans="2:5">
      <c r="B45" s="410"/>
      <c r="C45" s="411"/>
      <c r="D45" s="343"/>
      <c r="E45" s="343"/>
    </row>
    <row r="46" spans="2:5">
      <c r="B46" s="410"/>
      <c r="C46" s="411"/>
      <c r="D46" s="343"/>
      <c r="E46" s="343"/>
    </row>
    <row r="47" spans="2:5">
      <c r="B47" s="410"/>
      <c r="C47" s="411"/>
      <c r="D47" s="343"/>
      <c r="E47" s="343"/>
    </row>
    <row r="48" spans="2:5">
      <c r="B48" s="410"/>
      <c r="C48" s="411"/>
      <c r="D48" s="343"/>
      <c r="E48" s="343"/>
    </row>
    <row r="49" spans="2:5">
      <c r="B49" s="410"/>
      <c r="C49" s="411"/>
      <c r="D49" s="343"/>
      <c r="E49" s="343"/>
    </row>
    <row r="50" spans="2:5">
      <c r="B50" s="410"/>
      <c r="C50" s="411"/>
      <c r="D50" s="343"/>
      <c r="E50" s="343"/>
    </row>
    <row r="51" spans="2:5">
      <c r="B51" s="410"/>
      <c r="C51" s="411"/>
      <c r="D51" s="343"/>
      <c r="E51" s="343"/>
    </row>
    <row r="52" spans="2:5">
      <c r="B52" s="410"/>
      <c r="C52" s="411"/>
      <c r="D52" s="343"/>
      <c r="E52" s="343"/>
    </row>
    <row r="53" spans="2:5">
      <c r="B53" s="410"/>
      <c r="C53" s="411"/>
      <c r="D53" s="343"/>
      <c r="E53" s="343"/>
    </row>
    <row r="54" spans="2:5">
      <c r="B54" s="410"/>
      <c r="C54" s="411"/>
      <c r="D54" s="343"/>
      <c r="E54" s="343"/>
    </row>
    <row r="55" spans="2:5">
      <c r="B55" s="410"/>
      <c r="C55" s="411"/>
      <c r="D55" s="343"/>
      <c r="E55" s="343"/>
    </row>
    <row r="56" spans="2:5">
      <c r="B56" s="410"/>
      <c r="C56" s="411"/>
      <c r="D56" s="343"/>
      <c r="E56" s="343"/>
    </row>
    <row r="57" spans="2:5">
      <c r="B57" s="410"/>
      <c r="C57" s="411"/>
      <c r="D57" s="343"/>
      <c r="E57" s="343"/>
    </row>
    <row r="58" spans="2:5">
      <c r="B58" s="410"/>
      <c r="C58" s="411"/>
      <c r="D58" s="343"/>
      <c r="E58" s="343"/>
    </row>
    <row r="59" spans="2:5">
      <c r="B59" s="410"/>
      <c r="C59" s="411"/>
      <c r="D59" s="343"/>
      <c r="E59" s="343"/>
    </row>
    <row r="60" spans="2:5">
      <c r="B60" s="410"/>
      <c r="C60" s="411"/>
      <c r="D60" s="343"/>
      <c r="E60" s="343"/>
    </row>
    <row r="61" spans="2:5">
      <c r="B61" s="410"/>
      <c r="C61" s="411"/>
      <c r="D61" s="343"/>
      <c r="E61" s="343"/>
    </row>
    <row r="62" spans="2:5">
      <c r="B62" s="410"/>
      <c r="C62" s="411"/>
      <c r="D62" s="343"/>
      <c r="E62" s="343"/>
    </row>
    <row r="63" spans="2:5">
      <c r="B63" s="410"/>
      <c r="C63" s="411"/>
      <c r="D63" s="343"/>
      <c r="E63" s="343"/>
    </row>
    <row r="64" spans="2:5">
      <c r="B64" s="410"/>
      <c r="C64" s="411"/>
      <c r="D64" s="343"/>
      <c r="E64" s="343"/>
    </row>
    <row r="65" spans="2:5">
      <c r="B65" s="410"/>
      <c r="C65" s="411"/>
      <c r="D65" s="343"/>
      <c r="E65" s="343"/>
    </row>
    <row r="66" spans="2:5">
      <c r="B66" s="410"/>
      <c r="C66" s="411"/>
      <c r="D66" s="343"/>
      <c r="E66" s="343"/>
    </row>
    <row r="67" spans="2:5">
      <c r="B67" s="410"/>
      <c r="C67" s="411"/>
      <c r="D67" s="343"/>
      <c r="E67" s="343"/>
    </row>
  </sheetData>
  <mergeCells count="3">
    <mergeCell ref="A1:E1"/>
    <mergeCell ref="A3:E3"/>
    <mergeCell ref="C9:E9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2"/>
  <sheetViews>
    <sheetView view="pageBreakPreview" zoomScale="60" workbookViewId="0">
      <selection activeCell="A3" sqref="A3:XFD32"/>
    </sheetView>
  </sheetViews>
  <sheetFormatPr defaultColWidth="8.85546875" defaultRowHeight="15.75"/>
  <cols>
    <col min="1" max="2" width="8.85546875" style="96"/>
    <col min="3" max="3" width="8.85546875" style="162"/>
    <col min="4" max="4" width="30.42578125" style="162" customWidth="1"/>
    <col min="5" max="5" width="9.140625" style="158" hidden="1" customWidth="1"/>
    <col min="6" max="6" width="9.140625" style="162" hidden="1" customWidth="1"/>
    <col min="7" max="12" width="8.85546875" style="162"/>
    <col min="13" max="16384" width="8.85546875" style="96"/>
  </cols>
  <sheetData>
    <row r="1" spans="1:9">
      <c r="A1" s="516" t="s">
        <v>456</v>
      </c>
      <c r="B1" s="516"/>
      <c r="C1" s="516"/>
      <c r="D1" s="516"/>
      <c r="E1" s="516"/>
      <c r="F1" s="516"/>
      <c r="G1" s="516"/>
      <c r="H1" s="516"/>
      <c r="I1" s="516"/>
    </row>
    <row r="4" spans="1:9" ht="37.5" customHeight="1">
      <c r="B4" s="515" t="s">
        <v>488</v>
      </c>
      <c r="C4" s="515"/>
      <c r="D4" s="515"/>
      <c r="E4" s="515"/>
      <c r="F4" s="515"/>
      <c r="G4" s="515"/>
      <c r="H4" s="515"/>
      <c r="I4" s="515"/>
    </row>
    <row r="6" spans="1:9">
      <c r="C6" s="162" t="s">
        <v>181</v>
      </c>
      <c r="G6" s="162" t="s">
        <v>182</v>
      </c>
    </row>
    <row r="7" spans="1:9">
      <c r="C7" s="162" t="s">
        <v>183</v>
      </c>
    </row>
    <row r="9" spans="1:9">
      <c r="C9" s="162" t="s">
        <v>184</v>
      </c>
      <c r="G9" s="162" t="s">
        <v>177</v>
      </c>
    </row>
    <row r="10" spans="1:9" s="162" customFormat="1">
      <c r="A10" s="96"/>
      <c r="B10" s="96"/>
      <c r="C10" s="162" t="s">
        <v>185</v>
      </c>
      <c r="E10" s="158"/>
    </row>
    <row r="11" spans="1:9" s="162" customFormat="1">
      <c r="A11" s="96"/>
      <c r="B11" s="96"/>
      <c r="C11" s="162" t="s">
        <v>489</v>
      </c>
      <c r="E11" s="158"/>
      <c r="G11" s="162" t="s">
        <v>490</v>
      </c>
    </row>
    <row r="12" spans="1:9" s="162" customFormat="1">
      <c r="A12" s="96"/>
      <c r="B12" s="96"/>
      <c r="C12" s="162" t="s">
        <v>186</v>
      </c>
      <c r="E12" s="158"/>
      <c r="G12" s="162" t="s">
        <v>180</v>
      </c>
    </row>
    <row r="13" spans="1:9" s="162" customFormat="1">
      <c r="A13" s="96"/>
      <c r="B13" s="96"/>
      <c r="C13" s="162" t="s">
        <v>187</v>
      </c>
      <c r="E13" s="158"/>
    </row>
    <row r="14" spans="1:9" s="162" customFormat="1">
      <c r="A14" s="96"/>
      <c r="B14" s="96"/>
      <c r="C14" s="162" t="s">
        <v>489</v>
      </c>
      <c r="E14" s="158"/>
    </row>
    <row r="15" spans="1:9" s="162" customFormat="1" ht="13.5" customHeight="1">
      <c r="A15" s="96"/>
      <c r="B15" s="96"/>
      <c r="C15" s="162" t="s">
        <v>178</v>
      </c>
      <c r="E15" s="158"/>
      <c r="G15" s="162" t="s">
        <v>188</v>
      </c>
    </row>
    <row r="16" spans="1:9" s="162" customFormat="1">
      <c r="A16" s="96"/>
      <c r="B16" s="96"/>
      <c r="C16" s="162" t="s">
        <v>189</v>
      </c>
      <c r="E16" s="158"/>
    </row>
    <row r="18" spans="1:7" s="162" customFormat="1" ht="33" customHeight="1">
      <c r="A18" s="96"/>
      <c r="B18" s="96"/>
      <c r="C18" s="162" t="s">
        <v>190</v>
      </c>
      <c r="E18" s="158"/>
      <c r="G18" s="162" t="s">
        <v>179</v>
      </c>
    </row>
    <row r="19" spans="1:7" s="162" customFormat="1" ht="21" customHeight="1">
      <c r="A19" s="96"/>
      <c r="B19" s="96"/>
      <c r="C19" s="162" t="s">
        <v>191</v>
      </c>
      <c r="E19" s="158"/>
    </row>
    <row r="21" spans="1:7" s="162" customFormat="1">
      <c r="A21" s="96"/>
      <c r="B21" s="96"/>
      <c r="C21" s="162" t="s">
        <v>491</v>
      </c>
      <c r="E21" s="158"/>
      <c r="G21" s="162" t="s">
        <v>492</v>
      </c>
    </row>
    <row r="22" spans="1:7" s="162" customFormat="1">
      <c r="A22" s="96"/>
      <c r="B22" s="96"/>
      <c r="C22" s="162" t="s">
        <v>493</v>
      </c>
      <c r="E22" s="158"/>
    </row>
    <row r="24" spans="1:7" s="162" customFormat="1">
      <c r="A24" s="96"/>
      <c r="B24" s="96"/>
      <c r="C24" s="162" t="s">
        <v>494</v>
      </c>
      <c r="E24" s="158"/>
    </row>
    <row r="25" spans="1:7" s="162" customFormat="1">
      <c r="A25" s="96"/>
      <c r="B25" s="96"/>
      <c r="C25" s="162" t="s">
        <v>495</v>
      </c>
      <c r="E25" s="158"/>
    </row>
    <row r="27" spans="1:7" s="162" customFormat="1">
      <c r="A27" s="96"/>
      <c r="B27" s="96"/>
      <c r="C27" s="162" t="s">
        <v>496</v>
      </c>
      <c r="E27" s="158"/>
    </row>
    <row r="28" spans="1:7" s="162" customFormat="1">
      <c r="A28" s="96"/>
      <c r="B28" s="96"/>
      <c r="C28" s="162" t="s">
        <v>497</v>
      </c>
      <c r="E28" s="158"/>
    </row>
    <row r="30" spans="1:7" s="162" customFormat="1">
      <c r="A30" s="96"/>
      <c r="B30" s="96"/>
      <c r="C30" s="162" t="s">
        <v>498</v>
      </c>
      <c r="E30" s="158"/>
      <c r="G30" s="162" t="s">
        <v>499</v>
      </c>
    </row>
    <row r="31" spans="1:7" s="162" customFormat="1">
      <c r="A31" s="96"/>
      <c r="B31" s="96"/>
      <c r="C31" s="162" t="s">
        <v>500</v>
      </c>
      <c r="E31" s="158"/>
    </row>
    <row r="32" spans="1:7">
      <c r="C32" s="162" t="s">
        <v>501</v>
      </c>
      <c r="G32" s="162" t="s">
        <v>502</v>
      </c>
    </row>
  </sheetData>
  <mergeCells count="2">
    <mergeCell ref="A1:I1"/>
    <mergeCell ref="B4:I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6"/>
  <sheetViews>
    <sheetView zoomScaleSheetLayoutView="100" workbookViewId="0">
      <selection sqref="A1:G1"/>
    </sheetView>
  </sheetViews>
  <sheetFormatPr defaultColWidth="9.140625" defaultRowHeight="15.75"/>
  <cols>
    <col min="1" max="1" width="13.28515625" style="182" customWidth="1"/>
    <col min="2" max="2" width="19.85546875" style="187" customWidth="1"/>
    <col min="3" max="3" width="11.85546875" style="185" customWidth="1"/>
    <col min="4" max="5" width="12.5703125" style="185" customWidth="1"/>
    <col min="6" max="6" width="10.85546875" style="185" customWidth="1"/>
    <col min="7" max="7" width="10.42578125" style="186" bestFit="1" customWidth="1"/>
    <col min="8" max="16384" width="9.140625" style="183"/>
  </cols>
  <sheetData>
    <row r="1" spans="1:7" ht="21" customHeight="1">
      <c r="A1" s="517" t="s">
        <v>455</v>
      </c>
      <c r="B1" s="517"/>
      <c r="C1" s="517"/>
      <c r="D1" s="517"/>
      <c r="E1" s="517"/>
      <c r="F1" s="517"/>
      <c r="G1" s="517"/>
    </row>
    <row r="2" spans="1:7">
      <c r="B2" s="184"/>
    </row>
    <row r="3" spans="1:7" ht="27.75" customHeight="1">
      <c r="A3" s="518" t="s">
        <v>162</v>
      </c>
      <c r="B3" s="518"/>
      <c r="C3" s="518"/>
      <c r="D3" s="518"/>
      <c r="E3" s="518"/>
      <c r="F3" s="518"/>
      <c r="G3" s="518"/>
    </row>
    <row r="4" spans="1:7" ht="42.75" customHeight="1">
      <c r="A4" s="481" t="s">
        <v>192</v>
      </c>
      <c r="B4" s="481"/>
      <c r="C4" s="481"/>
      <c r="D4" s="481"/>
      <c r="E4" s="481"/>
      <c r="F4" s="481"/>
      <c r="G4" s="481"/>
    </row>
    <row r="5" spans="1:7" ht="30" customHeight="1">
      <c r="A5" s="519" t="s">
        <v>202</v>
      </c>
      <c r="B5" s="519"/>
      <c r="C5" s="519"/>
      <c r="D5" s="519"/>
      <c r="E5" s="519"/>
      <c r="F5" s="519"/>
      <c r="G5" s="519"/>
    </row>
    <row r="6" spans="1:7">
      <c r="C6" s="188"/>
      <c r="D6" s="188"/>
      <c r="E6" s="188"/>
      <c r="F6" s="189"/>
    </row>
    <row r="7" spans="1:7" ht="21" customHeight="1" thickBot="1">
      <c r="B7" s="184"/>
      <c r="C7" s="184"/>
      <c r="D7" s="184"/>
      <c r="E7" s="184"/>
      <c r="F7" s="184"/>
      <c r="G7" s="190"/>
    </row>
    <row r="8" spans="1:7" ht="25.5" customHeight="1">
      <c r="B8" s="520" t="s">
        <v>193</v>
      </c>
      <c r="C8" s="523" t="s">
        <v>194</v>
      </c>
      <c r="D8" s="524"/>
      <c r="E8" s="524"/>
      <c r="F8" s="525"/>
      <c r="G8" s="191"/>
    </row>
    <row r="9" spans="1:7" ht="22.5" customHeight="1">
      <c r="B9" s="521"/>
      <c r="C9" s="526" t="s">
        <v>195</v>
      </c>
      <c r="D9" s="527"/>
      <c r="E9" s="528" t="s">
        <v>196</v>
      </c>
      <c r="F9" s="529"/>
      <c r="G9" s="191"/>
    </row>
    <row r="10" spans="1:7" ht="38.25" customHeight="1" thickBot="1">
      <c r="B10" s="522"/>
      <c r="C10" s="192" t="s">
        <v>197</v>
      </c>
      <c r="D10" s="193" t="s">
        <v>198</v>
      </c>
      <c r="E10" s="194" t="s">
        <v>199</v>
      </c>
      <c r="F10" s="193" t="s">
        <v>200</v>
      </c>
    </row>
    <row r="11" spans="1:7" s="198" customFormat="1" ht="50.1" customHeight="1">
      <c r="A11" s="195"/>
      <c r="B11" s="196" t="s">
        <v>201</v>
      </c>
      <c r="C11" s="197">
        <v>40079</v>
      </c>
      <c r="D11" s="209" t="s">
        <v>203</v>
      </c>
      <c r="E11" s="210" t="s">
        <v>203</v>
      </c>
      <c r="F11" s="211" t="s">
        <v>203</v>
      </c>
      <c r="G11" s="190"/>
    </row>
    <row r="12" spans="1:7" s="198" customFormat="1" ht="50.1" customHeight="1" thickBot="1">
      <c r="A12" s="195"/>
      <c r="B12" s="199" t="s">
        <v>72</v>
      </c>
      <c r="C12" s="200">
        <f>SUM(C11:C11)</f>
        <v>40079</v>
      </c>
      <c r="D12" s="193" t="s">
        <v>203</v>
      </c>
      <c r="E12" s="194" t="s">
        <v>203</v>
      </c>
      <c r="F12" s="193" t="s">
        <v>203</v>
      </c>
      <c r="G12" s="201"/>
    </row>
    <row r="13" spans="1:7" s="198" customFormat="1">
      <c r="A13" s="195"/>
      <c r="B13" s="163"/>
      <c r="C13" s="189"/>
      <c r="D13" s="189"/>
      <c r="E13" s="189"/>
      <c r="F13" s="202"/>
      <c r="G13" s="201"/>
    </row>
    <row r="14" spans="1:7" ht="9.75" customHeight="1">
      <c r="C14" s="203"/>
      <c r="D14" s="203"/>
      <c r="E14" s="203"/>
    </row>
    <row r="15" spans="1:7">
      <c r="B15" s="163"/>
      <c r="C15" s="203"/>
      <c r="D15" s="203"/>
      <c r="E15" s="203"/>
    </row>
    <row r="16" spans="1:7">
      <c r="B16" s="530"/>
      <c r="C16" s="533"/>
      <c r="D16" s="533"/>
      <c r="E16" s="533"/>
      <c r="F16" s="533"/>
    </row>
    <row r="17" spans="1:7">
      <c r="C17" s="203"/>
      <c r="D17" s="203"/>
      <c r="E17" s="203"/>
    </row>
    <row r="18" spans="1:7" s="208" customFormat="1">
      <c r="A18" s="204"/>
      <c r="B18" s="163"/>
      <c r="C18" s="205"/>
      <c r="D18" s="205"/>
      <c r="E18" s="205"/>
      <c r="F18" s="206"/>
      <c r="G18" s="207"/>
    </row>
    <row r="20" spans="1:7">
      <c r="B20" s="531"/>
      <c r="C20" s="531"/>
      <c r="F20" s="206"/>
    </row>
    <row r="22" spans="1:7">
      <c r="B22" s="184"/>
      <c r="C22" s="187"/>
      <c r="D22" s="187"/>
      <c r="E22" s="187"/>
      <c r="F22" s="187"/>
      <c r="G22" s="191"/>
    </row>
    <row r="23" spans="1:7" ht="27" customHeight="1">
      <c r="B23" s="530"/>
      <c r="C23" s="530"/>
      <c r="D23" s="187"/>
    </row>
    <row r="24" spans="1:7">
      <c r="B24" s="530"/>
      <c r="C24" s="530"/>
      <c r="D24" s="530"/>
      <c r="E24" s="530"/>
    </row>
    <row r="26" spans="1:7">
      <c r="B26" s="531"/>
      <c r="C26" s="531"/>
      <c r="F26" s="206"/>
    </row>
    <row r="28" spans="1:7" ht="13.5">
      <c r="B28" s="534"/>
      <c r="C28" s="535"/>
      <c r="D28" s="535"/>
      <c r="E28" s="535"/>
      <c r="F28" s="535"/>
      <c r="G28" s="535"/>
    </row>
    <row r="29" spans="1:7">
      <c r="B29" s="530"/>
      <c r="C29" s="530"/>
      <c r="D29" s="187"/>
    </row>
    <row r="30" spans="1:7">
      <c r="C30" s="203"/>
      <c r="D30" s="203"/>
      <c r="E30" s="203"/>
    </row>
    <row r="31" spans="1:7" s="208" customFormat="1">
      <c r="A31" s="204"/>
      <c r="B31" s="163"/>
      <c r="C31" s="205"/>
      <c r="D31" s="205"/>
      <c r="E31" s="205"/>
      <c r="F31" s="202"/>
      <c r="G31" s="207"/>
    </row>
    <row r="33" spans="1:7">
      <c r="B33" s="531"/>
      <c r="C33" s="531"/>
      <c r="F33" s="206"/>
    </row>
    <row r="36" spans="1:7" s="198" customFormat="1">
      <c r="A36" s="195"/>
      <c r="B36" s="532"/>
      <c r="C36" s="532"/>
      <c r="D36" s="163"/>
      <c r="E36" s="202"/>
      <c r="F36" s="202"/>
      <c r="G36" s="201"/>
    </row>
  </sheetData>
  <mergeCells count="17">
    <mergeCell ref="B29:C29"/>
    <mergeCell ref="B33:C33"/>
    <mergeCell ref="B36:C36"/>
    <mergeCell ref="B16:F16"/>
    <mergeCell ref="B20:C20"/>
    <mergeCell ref="B23:C23"/>
    <mergeCell ref="B24:E24"/>
    <mergeCell ref="B26:C26"/>
    <mergeCell ref="B28:G28"/>
    <mergeCell ref="A1:G1"/>
    <mergeCell ref="A3:G3"/>
    <mergeCell ref="A4:G4"/>
    <mergeCell ref="A5:G5"/>
    <mergeCell ref="B8:B10"/>
    <mergeCell ref="C8:F8"/>
    <mergeCell ref="C9:D9"/>
    <mergeCell ref="E9:F9"/>
  </mergeCells>
  <printOptions horizontalCentered="1"/>
  <pageMargins left="0.27559055118110237" right="0.15748031496062992" top="0.39370078740157483" bottom="0.43307086614173229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10"/>
  <sheetViews>
    <sheetView workbookViewId="0">
      <selection sqref="A1:V1"/>
    </sheetView>
  </sheetViews>
  <sheetFormatPr defaultColWidth="8.85546875" defaultRowHeight="12.75"/>
  <cols>
    <col min="1" max="1" width="29.28515625" style="96" customWidth="1"/>
    <col min="2" max="21" width="14.140625" style="96" bestFit="1" customWidth="1"/>
    <col min="22" max="22" width="19.28515625" style="96" bestFit="1" customWidth="1"/>
    <col min="23" max="23" width="10.42578125" style="96" customWidth="1"/>
    <col min="24" max="16384" width="8.85546875" style="96"/>
  </cols>
  <sheetData>
    <row r="1" spans="1:23" ht="15.75">
      <c r="A1" s="517" t="s">
        <v>454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212"/>
    </row>
    <row r="2" spans="1:23" ht="20.25">
      <c r="A2" s="536" t="s">
        <v>204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</row>
    <row r="3" spans="1:23" ht="15.75" thickBot="1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3"/>
    </row>
    <row r="4" spans="1:23" ht="18">
      <c r="A4" s="537" t="s">
        <v>205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2"/>
      <c r="V4" s="537" t="s">
        <v>206</v>
      </c>
    </row>
    <row r="5" spans="1:23" ht="18.75" thickBot="1">
      <c r="A5" s="538"/>
      <c r="B5" s="215" t="s">
        <v>207</v>
      </c>
      <c r="C5" s="215" t="s">
        <v>208</v>
      </c>
      <c r="D5" s="215" t="s">
        <v>209</v>
      </c>
      <c r="E5" s="215" t="s">
        <v>210</v>
      </c>
      <c r="F5" s="215" t="s">
        <v>211</v>
      </c>
      <c r="G5" s="215" t="s">
        <v>212</v>
      </c>
      <c r="H5" s="215" t="s">
        <v>213</v>
      </c>
      <c r="I5" s="215" t="s">
        <v>214</v>
      </c>
      <c r="J5" s="215" t="s">
        <v>215</v>
      </c>
      <c r="K5" s="215" t="s">
        <v>216</v>
      </c>
      <c r="L5" s="215" t="s">
        <v>217</v>
      </c>
      <c r="M5" s="215" t="s">
        <v>218</v>
      </c>
      <c r="N5" s="215" t="s">
        <v>219</v>
      </c>
      <c r="O5" s="215" t="s">
        <v>220</v>
      </c>
      <c r="P5" s="215" t="s">
        <v>221</v>
      </c>
      <c r="Q5" s="215" t="s">
        <v>222</v>
      </c>
      <c r="R5" s="215" t="s">
        <v>223</v>
      </c>
      <c r="S5" s="215" t="s">
        <v>224</v>
      </c>
      <c r="T5" s="215" t="s">
        <v>225</v>
      </c>
      <c r="U5" s="215" t="s">
        <v>226</v>
      </c>
      <c r="V5" s="538"/>
    </row>
    <row r="6" spans="1:23" ht="36">
      <c r="A6" s="216" t="s">
        <v>227</v>
      </c>
      <c r="B6" s="223">
        <v>21000</v>
      </c>
      <c r="C6" s="224">
        <v>29000</v>
      </c>
      <c r="D6" s="224">
        <v>29000</v>
      </c>
      <c r="E6" s="224">
        <v>29000</v>
      </c>
      <c r="F6" s="224">
        <v>29000</v>
      </c>
      <c r="G6" s="224">
        <v>30000</v>
      </c>
      <c r="H6" s="224">
        <v>30000</v>
      </c>
      <c r="I6" s="224">
        <v>30000</v>
      </c>
      <c r="J6" s="224">
        <v>30000</v>
      </c>
      <c r="K6" s="224">
        <v>31000</v>
      </c>
      <c r="L6" s="224">
        <v>31000</v>
      </c>
      <c r="M6" s="224">
        <v>31000</v>
      </c>
      <c r="N6" s="224">
        <v>32000</v>
      </c>
      <c r="O6" s="225">
        <v>32000</v>
      </c>
      <c r="P6" s="225">
        <v>32000</v>
      </c>
      <c r="Q6" s="225">
        <v>32000</v>
      </c>
      <c r="R6" s="225">
        <v>33000</v>
      </c>
      <c r="S6" s="225">
        <v>33000</v>
      </c>
      <c r="T6" s="225">
        <v>33000</v>
      </c>
      <c r="U6" s="226">
        <v>34000</v>
      </c>
      <c r="V6" s="227">
        <v>645300</v>
      </c>
    </row>
    <row r="7" spans="1:23" ht="54">
      <c r="A7" s="217" t="s">
        <v>228</v>
      </c>
      <c r="B7" s="223">
        <v>5080</v>
      </c>
      <c r="C7" s="228">
        <v>5080</v>
      </c>
      <c r="D7" s="224">
        <v>5080</v>
      </c>
      <c r="E7" s="224">
        <v>5080</v>
      </c>
      <c r="F7" s="224">
        <v>5080</v>
      </c>
      <c r="G7" s="224">
        <v>5080</v>
      </c>
      <c r="H7" s="224">
        <v>5080</v>
      </c>
      <c r="I7" s="224">
        <v>5080</v>
      </c>
      <c r="J7" s="224">
        <v>5200</v>
      </c>
      <c r="K7" s="224">
        <v>5200</v>
      </c>
      <c r="L7" s="224">
        <v>5200</v>
      </c>
      <c r="M7" s="224">
        <v>5200</v>
      </c>
      <c r="N7" s="224">
        <v>5200</v>
      </c>
      <c r="O7" s="224">
        <v>5400</v>
      </c>
      <c r="P7" s="224">
        <v>5400</v>
      </c>
      <c r="Q7" s="224">
        <v>5400</v>
      </c>
      <c r="R7" s="224">
        <v>5400</v>
      </c>
      <c r="S7" s="224">
        <v>5500</v>
      </c>
      <c r="T7" s="224">
        <v>5500</v>
      </c>
      <c r="U7" s="226">
        <v>5500</v>
      </c>
      <c r="V7" s="227">
        <v>114820</v>
      </c>
    </row>
    <row r="8" spans="1:23" ht="36.75" thickBot="1">
      <c r="A8" s="218" t="s">
        <v>229</v>
      </c>
      <c r="B8" s="229">
        <v>300</v>
      </c>
      <c r="C8" s="229">
        <v>700</v>
      </c>
      <c r="D8" s="229">
        <v>700</v>
      </c>
      <c r="E8" s="229">
        <v>700</v>
      </c>
      <c r="F8" s="229">
        <v>700</v>
      </c>
      <c r="G8" s="229">
        <v>700</v>
      </c>
      <c r="H8" s="229">
        <v>700</v>
      </c>
      <c r="I8" s="229">
        <v>700</v>
      </c>
      <c r="J8" s="229">
        <v>700</v>
      </c>
      <c r="K8" s="229">
        <v>600</v>
      </c>
      <c r="L8" s="229">
        <v>600</v>
      </c>
      <c r="M8" s="229">
        <v>600</v>
      </c>
      <c r="N8" s="229">
        <v>600</v>
      </c>
      <c r="O8" s="229">
        <v>500</v>
      </c>
      <c r="P8" s="229">
        <v>500</v>
      </c>
      <c r="Q8" s="229">
        <v>500</v>
      </c>
      <c r="R8" s="229">
        <v>500</v>
      </c>
      <c r="S8" s="229">
        <v>500</v>
      </c>
      <c r="T8" s="229">
        <v>500</v>
      </c>
      <c r="U8" s="226">
        <v>500</v>
      </c>
      <c r="V8" s="227">
        <v>13400</v>
      </c>
    </row>
    <row r="9" spans="1:23" ht="18.75" thickBot="1">
      <c r="A9" s="219" t="s">
        <v>230</v>
      </c>
      <c r="B9" s="230">
        <f t="shared" ref="B9:U9" si="0">SUM(B6:B8)</f>
        <v>26380</v>
      </c>
      <c r="C9" s="230">
        <f t="shared" si="0"/>
        <v>34780</v>
      </c>
      <c r="D9" s="230">
        <f t="shared" si="0"/>
        <v>34780</v>
      </c>
      <c r="E9" s="230">
        <f t="shared" si="0"/>
        <v>34780</v>
      </c>
      <c r="F9" s="230">
        <f t="shared" si="0"/>
        <v>34780</v>
      </c>
      <c r="G9" s="230">
        <f t="shared" si="0"/>
        <v>35780</v>
      </c>
      <c r="H9" s="230">
        <f t="shared" si="0"/>
        <v>35780</v>
      </c>
      <c r="I9" s="230">
        <f t="shared" si="0"/>
        <v>35780</v>
      </c>
      <c r="J9" s="230">
        <f t="shared" si="0"/>
        <v>35900</v>
      </c>
      <c r="K9" s="230">
        <f t="shared" si="0"/>
        <v>36800</v>
      </c>
      <c r="L9" s="230">
        <f t="shared" si="0"/>
        <v>36800</v>
      </c>
      <c r="M9" s="230">
        <f t="shared" si="0"/>
        <v>36800</v>
      </c>
      <c r="N9" s="230">
        <f t="shared" si="0"/>
        <v>37800</v>
      </c>
      <c r="O9" s="230">
        <f t="shared" si="0"/>
        <v>37900</v>
      </c>
      <c r="P9" s="230">
        <f t="shared" si="0"/>
        <v>37900</v>
      </c>
      <c r="Q9" s="230">
        <f t="shared" si="0"/>
        <v>37900</v>
      </c>
      <c r="R9" s="230">
        <f t="shared" si="0"/>
        <v>38900</v>
      </c>
      <c r="S9" s="230">
        <f t="shared" si="0"/>
        <v>39000</v>
      </c>
      <c r="T9" s="230">
        <f t="shared" si="0"/>
        <v>39000</v>
      </c>
      <c r="U9" s="230">
        <f t="shared" si="0"/>
        <v>40000</v>
      </c>
      <c r="V9" s="231">
        <v>773520</v>
      </c>
    </row>
    <row r="10" spans="1:23" ht="228" thickBot="1">
      <c r="A10" s="220" t="s">
        <v>231</v>
      </c>
      <c r="B10" s="232">
        <v>2098</v>
      </c>
      <c r="C10" s="232">
        <v>2053</v>
      </c>
      <c r="D10" s="232">
        <v>2003</v>
      </c>
      <c r="E10" s="232">
        <v>1956</v>
      </c>
      <c r="F10" s="232">
        <v>1908</v>
      </c>
      <c r="G10" s="232">
        <v>1863</v>
      </c>
      <c r="H10" s="232">
        <v>1813</v>
      </c>
      <c r="I10" s="232">
        <v>1766</v>
      </c>
      <c r="J10" s="232">
        <v>1718</v>
      </c>
      <c r="K10" s="232">
        <v>1672</v>
      </c>
      <c r="L10" s="232">
        <v>1623</v>
      </c>
      <c r="M10" s="232">
        <v>1576</v>
      </c>
      <c r="N10" s="232">
        <v>1528</v>
      </c>
      <c r="O10" s="232">
        <v>1482</v>
      </c>
      <c r="P10" s="232">
        <v>1434</v>
      </c>
      <c r="Q10" s="232">
        <v>1386</v>
      </c>
      <c r="R10" s="232">
        <v>1339</v>
      </c>
      <c r="S10" s="232">
        <v>1291</v>
      </c>
      <c r="T10" s="232">
        <v>1243</v>
      </c>
      <c r="U10" s="232">
        <v>902</v>
      </c>
      <c r="V10" s="233">
        <v>33477</v>
      </c>
    </row>
  </sheetData>
  <mergeCells count="4">
    <mergeCell ref="A2:W2"/>
    <mergeCell ref="A4:A5"/>
    <mergeCell ref="V4:V5"/>
    <mergeCell ref="A1:V1"/>
  </mergeCells>
  <pageMargins left="0.70866141732283472" right="0.51181102362204722" top="0.74803149606299213" bottom="0.74803149606299213" header="0.31496062992125984" footer="0.31496062992125984"/>
  <pageSetup paperSize="8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1"/>
  <sheetViews>
    <sheetView topLeftCell="B1" workbookViewId="0">
      <selection activeCell="H16" sqref="H16"/>
    </sheetView>
  </sheetViews>
  <sheetFormatPr defaultColWidth="8.85546875" defaultRowHeight="15.75"/>
  <cols>
    <col min="1" max="1" width="12.28515625" style="96" hidden="1" customWidth="1"/>
    <col min="2" max="4" width="9.140625" style="96" customWidth="1"/>
    <col min="5" max="5" width="48.42578125" style="162" customWidth="1"/>
    <col min="6" max="7" width="8.85546875" style="162"/>
    <col min="8" max="10" width="9.140625" style="162" customWidth="1"/>
    <col min="11" max="12" width="8.85546875" style="234"/>
    <col min="13" max="16384" width="8.85546875" style="96"/>
  </cols>
  <sheetData>
    <row r="1" spans="1:12">
      <c r="A1" s="517" t="s">
        <v>453</v>
      </c>
      <c r="B1" s="517"/>
      <c r="C1" s="517"/>
      <c r="D1" s="517"/>
      <c r="E1" s="517"/>
      <c r="F1" s="517"/>
      <c r="G1" s="517"/>
      <c r="H1" s="517"/>
      <c r="I1" s="517"/>
      <c r="J1" s="517"/>
    </row>
    <row r="4" spans="1:12" ht="38.25" customHeight="1">
      <c r="A4" s="539" t="s">
        <v>233</v>
      </c>
      <c r="B4" s="539"/>
      <c r="C4" s="539"/>
      <c r="D4" s="539"/>
      <c r="E4" s="539"/>
      <c r="F4" s="539"/>
      <c r="G4" s="539"/>
      <c r="H4" s="539"/>
      <c r="I4" s="539"/>
      <c r="J4" s="539"/>
    </row>
    <row r="6" spans="1:12">
      <c r="F6" s="235"/>
    </row>
    <row r="7" spans="1:12" s="98" customFormat="1" ht="35.1" customHeight="1">
      <c r="E7" s="236" t="s">
        <v>234</v>
      </c>
      <c r="F7" s="236">
        <v>500</v>
      </c>
      <c r="G7" s="236" t="s">
        <v>236</v>
      </c>
      <c r="H7" s="236"/>
      <c r="I7" s="236"/>
      <c r="J7" s="236"/>
      <c r="K7" s="237"/>
      <c r="L7" s="237"/>
    </row>
    <row r="8" spans="1:12" s="98" customFormat="1" ht="35.1" customHeight="1">
      <c r="E8" s="238" t="s">
        <v>232</v>
      </c>
      <c r="F8" s="238">
        <f>SUM(F7:F7)</f>
        <v>500</v>
      </c>
      <c r="G8" s="238" t="s">
        <v>236</v>
      </c>
      <c r="H8" s="236"/>
      <c r="I8" s="236"/>
      <c r="J8" s="236"/>
      <c r="K8" s="237"/>
      <c r="L8" s="237"/>
    </row>
    <row r="11" spans="1:12">
      <c r="E11" s="162" t="s">
        <v>235</v>
      </c>
      <c r="F11" s="181">
        <v>221</v>
      </c>
      <c r="G11" s="181" t="s">
        <v>236</v>
      </c>
    </row>
  </sheetData>
  <mergeCells count="2">
    <mergeCell ref="A1:J1"/>
    <mergeCell ref="A4:J4"/>
  </mergeCells>
  <pageMargins left="0.56999999999999995" right="0.28000000000000003" top="0.75" bottom="0.75" header="0.3" footer="0.3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G9" sqref="G9"/>
    </sheetView>
  </sheetViews>
  <sheetFormatPr defaultRowHeight="15"/>
  <cols>
    <col min="3" max="3" width="10.85546875" customWidth="1"/>
  </cols>
  <sheetData>
    <row r="1" spans="1:10" ht="15.75">
      <c r="A1" s="543" t="s">
        <v>452</v>
      </c>
      <c r="B1" s="543"/>
      <c r="C1" s="543"/>
      <c r="D1" s="543"/>
      <c r="E1" s="543"/>
      <c r="F1" s="543"/>
      <c r="G1" s="543"/>
      <c r="H1" s="543"/>
      <c r="I1" s="543"/>
      <c r="J1" s="266"/>
    </row>
    <row r="2" spans="1:10" ht="15.75">
      <c r="A2" s="267"/>
      <c r="B2" s="267"/>
      <c r="C2" s="267"/>
      <c r="D2" s="267"/>
      <c r="E2" s="267"/>
      <c r="F2" s="267"/>
      <c r="G2" s="267"/>
      <c r="H2" s="267"/>
      <c r="I2" s="267"/>
      <c r="J2" s="266"/>
    </row>
    <row r="3" spans="1:10">
      <c r="C3" s="541" t="s">
        <v>162</v>
      </c>
      <c r="D3" s="541"/>
      <c r="E3" s="541"/>
      <c r="F3" s="541"/>
      <c r="G3" s="541"/>
    </row>
    <row r="4" spans="1:10" ht="41.45" customHeight="1">
      <c r="C4" s="540" t="s">
        <v>237</v>
      </c>
      <c r="D4" s="540"/>
      <c r="E4" s="540"/>
      <c r="F4" s="540"/>
      <c r="G4" s="540"/>
    </row>
    <row r="7" spans="1:10">
      <c r="D7" s="542" t="s">
        <v>238</v>
      </c>
      <c r="E7" s="542"/>
      <c r="F7" s="542"/>
    </row>
  </sheetData>
  <mergeCells count="4">
    <mergeCell ref="C4:G4"/>
    <mergeCell ref="C3:G3"/>
    <mergeCell ref="D7:F7"/>
    <mergeCell ref="A1:I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23"/>
  <sheetViews>
    <sheetView view="pageBreakPreview" zoomScale="80" zoomScaleNormal="80" zoomScaleSheetLayoutView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C29" sqref="C29"/>
    </sheetView>
  </sheetViews>
  <sheetFormatPr defaultColWidth="9.140625" defaultRowHeight="15.75"/>
  <cols>
    <col min="1" max="1" width="36" style="245" customWidth="1"/>
    <col min="2" max="8" width="10.7109375" style="245" customWidth="1"/>
    <col min="9" max="13" width="12.28515625" style="245" customWidth="1"/>
    <col min="14" max="14" width="12.28515625" style="264" customWidth="1"/>
    <col min="15" max="15" width="10.28515625" style="265" customWidth="1"/>
    <col min="16" max="16" width="20.85546875" style="240" customWidth="1"/>
    <col min="17" max="17" width="12.85546875" style="241" customWidth="1"/>
    <col min="18" max="16384" width="9.140625" style="240"/>
  </cols>
  <sheetData>
    <row r="1" spans="1:17">
      <c r="A1" s="544" t="s">
        <v>451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239"/>
    </row>
    <row r="2" spans="1:17" s="243" customFormat="1" ht="28.5" customHeight="1">
      <c r="A2" s="545" t="s">
        <v>265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242"/>
      <c r="Q2" s="244"/>
    </row>
    <row r="3" spans="1:17" ht="26.25" customHeight="1">
      <c r="N3" s="246" t="s">
        <v>1</v>
      </c>
      <c r="O3" s="247"/>
    </row>
    <row r="4" spans="1:17" s="251" customFormat="1" ht="24.95" customHeight="1">
      <c r="A4" s="248"/>
      <c r="B4" s="249" t="s">
        <v>239</v>
      </c>
      <c r="C4" s="249" t="s">
        <v>240</v>
      </c>
      <c r="D4" s="249" t="s">
        <v>241</v>
      </c>
      <c r="E4" s="249" t="s">
        <v>242</v>
      </c>
      <c r="F4" s="249" t="s">
        <v>243</v>
      </c>
      <c r="G4" s="249" t="s">
        <v>244</v>
      </c>
      <c r="H4" s="249" t="s">
        <v>245</v>
      </c>
      <c r="I4" s="249" t="s">
        <v>246</v>
      </c>
      <c r="J4" s="249" t="s">
        <v>247</v>
      </c>
      <c r="K4" s="249" t="s">
        <v>248</v>
      </c>
      <c r="L4" s="249" t="s">
        <v>249</v>
      </c>
      <c r="M4" s="249" t="s">
        <v>250</v>
      </c>
      <c r="N4" s="249" t="s">
        <v>230</v>
      </c>
      <c r="O4" s="250"/>
      <c r="Q4" s="252"/>
    </row>
    <row r="5" spans="1:17" ht="24.95" customHeight="1">
      <c r="A5" s="253" t="s">
        <v>264</v>
      </c>
      <c r="B5" s="254">
        <v>42700</v>
      </c>
      <c r="C5" s="254">
        <v>73963</v>
      </c>
      <c r="D5" s="254">
        <v>109136</v>
      </c>
      <c r="E5" s="254">
        <v>137438</v>
      </c>
      <c r="F5" s="254">
        <v>164634</v>
      </c>
      <c r="G5" s="254">
        <v>193449</v>
      </c>
      <c r="H5" s="254">
        <v>219895</v>
      </c>
      <c r="I5" s="254">
        <v>241107</v>
      </c>
      <c r="J5" s="254">
        <v>264801</v>
      </c>
      <c r="K5" s="254">
        <v>288565</v>
      </c>
      <c r="L5" s="254">
        <v>312369</v>
      </c>
      <c r="M5" s="254">
        <v>336153</v>
      </c>
      <c r="N5" s="255">
        <v>336153</v>
      </c>
      <c r="O5" s="256"/>
    </row>
    <row r="6" spans="1:17" ht="24.95" customHeight="1">
      <c r="A6" s="253" t="s">
        <v>251</v>
      </c>
      <c r="B6" s="254"/>
      <c r="C6" s="254"/>
      <c r="D6" s="254">
        <v>19</v>
      </c>
      <c r="E6" s="254">
        <v>40098</v>
      </c>
      <c r="F6" s="254">
        <v>40561</v>
      </c>
      <c r="G6" s="254">
        <v>40561</v>
      </c>
      <c r="H6" s="254">
        <v>40561</v>
      </c>
      <c r="I6" s="254">
        <v>40561</v>
      </c>
      <c r="J6" s="254">
        <v>40561</v>
      </c>
      <c r="K6" s="254">
        <v>40561</v>
      </c>
      <c r="L6" s="254">
        <v>40561</v>
      </c>
      <c r="M6" s="254">
        <v>40561</v>
      </c>
      <c r="N6" s="255">
        <v>40561</v>
      </c>
      <c r="O6" s="256"/>
    </row>
    <row r="7" spans="1:17" ht="24.95" customHeight="1">
      <c r="A7" s="253" t="s">
        <v>252</v>
      </c>
      <c r="B7" s="254">
        <v>659</v>
      </c>
      <c r="C7" s="254">
        <v>2320</v>
      </c>
      <c r="D7" s="254">
        <v>17713</v>
      </c>
      <c r="E7" s="254">
        <v>15680</v>
      </c>
      <c r="F7" s="254">
        <v>16484</v>
      </c>
      <c r="G7" s="254">
        <v>17934</v>
      </c>
      <c r="H7" s="254">
        <v>20427</v>
      </c>
      <c r="I7" s="254">
        <v>21572</v>
      </c>
      <c r="J7" s="254">
        <v>22716</v>
      </c>
      <c r="K7" s="254">
        <v>23860</v>
      </c>
      <c r="L7" s="254">
        <v>25005</v>
      </c>
      <c r="M7" s="254">
        <v>26150</v>
      </c>
      <c r="N7" s="255">
        <v>26150</v>
      </c>
      <c r="O7" s="256"/>
    </row>
    <row r="8" spans="1:17" ht="24.95" customHeight="1">
      <c r="A8" s="253" t="s">
        <v>253</v>
      </c>
      <c r="B8" s="254">
        <v>2136</v>
      </c>
      <c r="C8" s="254">
        <v>4653</v>
      </c>
      <c r="D8" s="254">
        <v>8350</v>
      </c>
      <c r="E8" s="254">
        <v>14439</v>
      </c>
      <c r="F8" s="254">
        <v>16510</v>
      </c>
      <c r="G8" s="254">
        <v>18764</v>
      </c>
      <c r="H8" s="254">
        <v>21266</v>
      </c>
      <c r="I8" s="254">
        <v>25619</v>
      </c>
      <c r="J8" s="254">
        <v>29972</v>
      </c>
      <c r="K8" s="254">
        <v>34325</v>
      </c>
      <c r="L8" s="254">
        <v>38678</v>
      </c>
      <c r="M8" s="254">
        <v>43032</v>
      </c>
      <c r="N8" s="255">
        <v>43032</v>
      </c>
      <c r="O8" s="256"/>
      <c r="P8" s="257"/>
    </row>
    <row r="9" spans="1:17" ht="24.95" customHeight="1">
      <c r="A9" s="253" t="s">
        <v>254</v>
      </c>
      <c r="B9" s="254">
        <v>9</v>
      </c>
      <c r="C9" s="254">
        <v>114</v>
      </c>
      <c r="D9" s="254">
        <v>114</v>
      </c>
      <c r="E9" s="254">
        <v>114</v>
      </c>
      <c r="F9" s="254">
        <v>166</v>
      </c>
      <c r="G9" s="254">
        <v>114</v>
      </c>
      <c r="H9" s="254">
        <v>114</v>
      </c>
      <c r="I9" s="254">
        <v>235</v>
      </c>
      <c r="J9" s="254">
        <v>356</v>
      </c>
      <c r="K9" s="254">
        <v>477</v>
      </c>
      <c r="L9" s="254">
        <v>598</v>
      </c>
      <c r="M9" s="254">
        <v>8630</v>
      </c>
      <c r="N9" s="255">
        <v>8630</v>
      </c>
      <c r="O9" s="256"/>
    </row>
    <row r="10" spans="1:17" ht="24.95" customHeight="1">
      <c r="A10" s="253" t="s">
        <v>503</v>
      </c>
      <c r="B10" s="254">
        <v>8630</v>
      </c>
      <c r="C10" s="254">
        <v>8630</v>
      </c>
      <c r="D10" s="254">
        <v>8630</v>
      </c>
      <c r="E10" s="254">
        <v>8630</v>
      </c>
      <c r="F10" s="254">
        <v>8630</v>
      </c>
      <c r="G10" s="254">
        <v>8630</v>
      </c>
      <c r="H10" s="254">
        <v>8630</v>
      </c>
      <c r="I10" s="254">
        <v>8630</v>
      </c>
      <c r="J10" s="254">
        <v>8630</v>
      </c>
      <c r="K10" s="254">
        <v>8630</v>
      </c>
      <c r="L10" s="254">
        <v>8630</v>
      </c>
      <c r="M10" s="254">
        <v>720</v>
      </c>
      <c r="N10" s="255">
        <v>720</v>
      </c>
      <c r="O10" s="256"/>
    </row>
    <row r="11" spans="1:17" ht="24.95" customHeight="1">
      <c r="A11" s="253" t="s">
        <v>255</v>
      </c>
      <c r="B11" s="254"/>
      <c r="C11" s="253"/>
      <c r="D11" s="254"/>
      <c r="E11" s="253">
        <v>31805</v>
      </c>
      <c r="F11" s="254">
        <v>31805</v>
      </c>
      <c r="G11" s="254">
        <v>31805</v>
      </c>
      <c r="H11" s="254">
        <v>31805</v>
      </c>
      <c r="I11" s="254">
        <v>28671</v>
      </c>
      <c r="J11" s="254">
        <v>28671</v>
      </c>
      <c r="K11" s="254">
        <v>28671</v>
      </c>
      <c r="L11" s="253">
        <v>28671</v>
      </c>
      <c r="M11" s="253">
        <v>28671</v>
      </c>
      <c r="N11" s="255">
        <v>28671</v>
      </c>
      <c r="O11" s="256"/>
    </row>
    <row r="12" spans="1:17" ht="24.95" customHeight="1">
      <c r="A12" s="258" t="s">
        <v>256</v>
      </c>
      <c r="B12" s="255">
        <f>SUM(B5:B11)</f>
        <v>54134</v>
      </c>
      <c r="C12" s="255">
        <v>89680</v>
      </c>
      <c r="D12" s="255">
        <v>143962</v>
      </c>
      <c r="E12" s="255">
        <v>248204</v>
      </c>
      <c r="F12" s="255">
        <v>278790</v>
      </c>
      <c r="G12" s="255">
        <v>311257</v>
      </c>
      <c r="H12" s="255">
        <v>342698</v>
      </c>
      <c r="I12" s="255">
        <v>366305</v>
      </c>
      <c r="J12" s="255">
        <v>395707</v>
      </c>
      <c r="K12" s="255">
        <v>425109</v>
      </c>
      <c r="L12" s="255">
        <v>444512</v>
      </c>
      <c r="M12" s="255">
        <v>483917</v>
      </c>
      <c r="N12" s="255">
        <f>SUM(N5:N11)</f>
        <v>483917</v>
      </c>
      <c r="O12" s="256"/>
      <c r="P12" s="257"/>
    </row>
    <row r="13" spans="1:17" ht="24.95" customHeight="1">
      <c r="A13" s="259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1"/>
      <c r="O13" s="256"/>
    </row>
    <row r="14" spans="1:17" s="262" customFormat="1" ht="24.95" customHeight="1">
      <c r="A14" s="253" t="s">
        <v>26</v>
      </c>
      <c r="B14" s="254">
        <v>13794</v>
      </c>
      <c r="C14" s="254">
        <v>26743</v>
      </c>
      <c r="D14" s="254">
        <v>40744</v>
      </c>
      <c r="E14" s="254">
        <v>56986</v>
      </c>
      <c r="F14" s="254">
        <v>70076</v>
      </c>
      <c r="G14" s="254">
        <v>83566</v>
      </c>
      <c r="H14" s="254">
        <v>98490</v>
      </c>
      <c r="I14" s="254">
        <v>110964</v>
      </c>
      <c r="J14" s="254">
        <v>123438</v>
      </c>
      <c r="K14" s="254">
        <v>135912</v>
      </c>
      <c r="L14" s="254">
        <v>148386</v>
      </c>
      <c r="M14" s="254">
        <v>160859</v>
      </c>
      <c r="N14" s="255">
        <v>160859</v>
      </c>
      <c r="O14" s="256"/>
      <c r="Q14" s="263"/>
    </row>
    <row r="15" spans="1:17" s="262" customFormat="1" ht="24.95" customHeight="1">
      <c r="A15" s="253" t="s">
        <v>257</v>
      </c>
      <c r="B15" s="254">
        <v>3224</v>
      </c>
      <c r="C15" s="254">
        <v>6130</v>
      </c>
      <c r="D15" s="254">
        <v>9166</v>
      </c>
      <c r="E15" s="254">
        <v>12823</v>
      </c>
      <c r="F15" s="254">
        <v>15763</v>
      </c>
      <c r="G15" s="254">
        <v>18706</v>
      </c>
      <c r="H15" s="254">
        <v>22701</v>
      </c>
      <c r="I15" s="254">
        <v>25476</v>
      </c>
      <c r="J15" s="254">
        <v>28251</v>
      </c>
      <c r="K15" s="254">
        <v>31026</v>
      </c>
      <c r="L15" s="254">
        <v>33801</v>
      </c>
      <c r="M15" s="254">
        <v>36577</v>
      </c>
      <c r="N15" s="255">
        <v>36577</v>
      </c>
      <c r="O15" s="256"/>
      <c r="Q15" s="263"/>
    </row>
    <row r="16" spans="1:17" s="262" customFormat="1" ht="24.95" customHeight="1">
      <c r="A16" s="253" t="s">
        <v>258</v>
      </c>
      <c r="B16" s="254">
        <v>8029</v>
      </c>
      <c r="C16" s="254">
        <v>14895</v>
      </c>
      <c r="D16" s="254">
        <v>23309</v>
      </c>
      <c r="E16" s="254">
        <v>31935</v>
      </c>
      <c r="F16" s="254">
        <v>42020</v>
      </c>
      <c r="G16" s="254">
        <v>51754</v>
      </c>
      <c r="H16" s="254">
        <v>58992</v>
      </c>
      <c r="I16" s="254">
        <v>69948</v>
      </c>
      <c r="J16" s="254">
        <v>80904</v>
      </c>
      <c r="K16" s="254">
        <v>91860</v>
      </c>
      <c r="L16" s="254">
        <v>102816</v>
      </c>
      <c r="M16" s="254">
        <v>113770</v>
      </c>
      <c r="N16" s="255">
        <v>113770</v>
      </c>
      <c r="O16" s="256"/>
      <c r="Q16" s="263"/>
    </row>
    <row r="17" spans="1:17" s="262" customFormat="1" ht="24.95" customHeight="1">
      <c r="A17" s="253" t="s">
        <v>263</v>
      </c>
      <c r="B17" s="254">
        <v>5333</v>
      </c>
      <c r="C17" s="254">
        <v>10074</v>
      </c>
      <c r="D17" s="254">
        <v>14646</v>
      </c>
      <c r="E17" s="254">
        <v>15356</v>
      </c>
      <c r="F17" s="254">
        <v>16362</v>
      </c>
      <c r="G17" s="254">
        <v>17115</v>
      </c>
      <c r="H17" s="254">
        <v>17859</v>
      </c>
      <c r="I17" s="254">
        <v>19234</v>
      </c>
      <c r="J17" s="254">
        <v>20609</v>
      </c>
      <c r="K17" s="254">
        <v>21984</v>
      </c>
      <c r="L17" s="254">
        <v>23359</v>
      </c>
      <c r="M17" s="254">
        <v>24736</v>
      </c>
      <c r="N17" s="255">
        <v>24736</v>
      </c>
      <c r="O17" s="256"/>
      <c r="Q17" s="263"/>
    </row>
    <row r="18" spans="1:17" s="262" customFormat="1" ht="24.95" customHeight="1">
      <c r="A18" s="253" t="s">
        <v>259</v>
      </c>
      <c r="B18" s="254"/>
      <c r="C18" s="254">
        <v>198</v>
      </c>
      <c r="D18" s="254">
        <v>23222</v>
      </c>
      <c r="E18" s="254">
        <v>30936</v>
      </c>
      <c r="F18" s="254">
        <v>38426</v>
      </c>
      <c r="G18" s="254">
        <v>45684</v>
      </c>
      <c r="H18" s="254">
        <v>52634</v>
      </c>
      <c r="I18" s="254">
        <v>60909</v>
      </c>
      <c r="J18" s="254">
        <v>69184</v>
      </c>
      <c r="K18" s="254">
        <v>77459</v>
      </c>
      <c r="L18" s="254">
        <v>83538</v>
      </c>
      <c r="M18" s="254">
        <v>94009</v>
      </c>
      <c r="N18" s="255">
        <v>94009</v>
      </c>
      <c r="O18" s="256"/>
      <c r="Q18" s="263"/>
    </row>
    <row r="19" spans="1:17" ht="24.95" customHeight="1">
      <c r="A19" s="253" t="s">
        <v>260</v>
      </c>
      <c r="B19" s="253"/>
      <c r="C19" s="253"/>
      <c r="D19" s="254"/>
      <c r="E19" s="254"/>
      <c r="F19" s="254"/>
      <c r="G19" s="254"/>
      <c r="H19" s="254"/>
      <c r="I19" s="254"/>
      <c r="J19" s="254"/>
      <c r="K19" s="254"/>
      <c r="L19" s="254"/>
      <c r="M19" s="253">
        <v>771</v>
      </c>
      <c r="N19" s="255">
        <v>771</v>
      </c>
      <c r="O19" s="256"/>
    </row>
    <row r="20" spans="1:17" ht="24.95" customHeight="1">
      <c r="A20" s="253" t="s">
        <v>504</v>
      </c>
      <c r="B20" s="253">
        <v>8630</v>
      </c>
      <c r="C20" s="253">
        <v>8630</v>
      </c>
      <c r="D20" s="254">
        <v>8630</v>
      </c>
      <c r="E20" s="254">
        <v>8630</v>
      </c>
      <c r="F20" s="254">
        <v>8630</v>
      </c>
      <c r="G20" s="254">
        <v>8630</v>
      </c>
      <c r="H20" s="254">
        <v>8630</v>
      </c>
      <c r="I20" s="254">
        <v>8630</v>
      </c>
      <c r="J20" s="254">
        <v>8630</v>
      </c>
      <c r="K20" s="254">
        <v>8630</v>
      </c>
      <c r="L20" s="254">
        <v>8630</v>
      </c>
      <c r="M20" s="253">
        <v>8630</v>
      </c>
      <c r="N20" s="255">
        <v>8630</v>
      </c>
      <c r="O20" s="256"/>
    </row>
    <row r="21" spans="1:17" ht="24.95" customHeight="1">
      <c r="A21" s="253" t="s">
        <v>151</v>
      </c>
      <c r="B21" s="253"/>
      <c r="C21" s="253"/>
      <c r="D21" s="254">
        <v>104</v>
      </c>
      <c r="E21" s="254">
        <v>40875</v>
      </c>
      <c r="F21" s="254">
        <v>40875</v>
      </c>
      <c r="G21" s="254">
        <v>41646</v>
      </c>
      <c r="H21" s="254">
        <v>41658</v>
      </c>
      <c r="I21" s="254">
        <v>42239</v>
      </c>
      <c r="J21" s="254">
        <v>42820</v>
      </c>
      <c r="K21" s="254">
        <v>43401</v>
      </c>
      <c r="L21" s="254">
        <v>43982</v>
      </c>
      <c r="M21" s="253">
        <v>44565</v>
      </c>
      <c r="N21" s="255">
        <v>44565</v>
      </c>
      <c r="O21" s="256"/>
    </row>
    <row r="22" spans="1:17" ht="24.95" customHeight="1">
      <c r="A22" s="258" t="s">
        <v>261</v>
      </c>
      <c r="B22" s="255">
        <f>SUM(B14:B21)</f>
        <v>39010</v>
      </c>
      <c r="C22" s="255">
        <f t="shared" ref="C22:M22" si="0">SUM(C14:C21)</f>
        <v>66670</v>
      </c>
      <c r="D22" s="255">
        <f t="shared" si="0"/>
        <v>119821</v>
      </c>
      <c r="E22" s="255">
        <f t="shared" si="0"/>
        <v>197541</v>
      </c>
      <c r="F22" s="255">
        <f t="shared" si="0"/>
        <v>232152</v>
      </c>
      <c r="G22" s="255">
        <f t="shared" si="0"/>
        <v>267101</v>
      </c>
      <c r="H22" s="255">
        <f t="shared" si="0"/>
        <v>300964</v>
      </c>
      <c r="I22" s="255">
        <f t="shared" si="0"/>
        <v>337400</v>
      </c>
      <c r="J22" s="255">
        <f t="shared" si="0"/>
        <v>373836</v>
      </c>
      <c r="K22" s="255">
        <f t="shared" si="0"/>
        <v>410272</v>
      </c>
      <c r="L22" s="255">
        <f t="shared" si="0"/>
        <v>444512</v>
      </c>
      <c r="M22" s="255">
        <f t="shared" si="0"/>
        <v>483917</v>
      </c>
      <c r="N22" s="255">
        <f>SUM(N14:N21)</f>
        <v>483917</v>
      </c>
      <c r="O22" s="256"/>
    </row>
    <row r="23" spans="1:17" ht="24.95" customHeight="1">
      <c r="A23" s="258" t="s">
        <v>262</v>
      </c>
      <c r="B23" s="255">
        <f>B12-B22</f>
        <v>15124</v>
      </c>
      <c r="C23" s="255">
        <f t="shared" ref="C23:L23" si="1">C12-C22</f>
        <v>23010</v>
      </c>
      <c r="D23" s="255">
        <f t="shared" si="1"/>
        <v>24141</v>
      </c>
      <c r="E23" s="255">
        <f t="shared" si="1"/>
        <v>50663</v>
      </c>
      <c r="F23" s="255">
        <f t="shared" si="1"/>
        <v>46638</v>
      </c>
      <c r="G23" s="255">
        <f t="shared" si="1"/>
        <v>44156</v>
      </c>
      <c r="H23" s="255">
        <f t="shared" si="1"/>
        <v>41734</v>
      </c>
      <c r="I23" s="255">
        <f t="shared" si="1"/>
        <v>28905</v>
      </c>
      <c r="J23" s="255">
        <f t="shared" si="1"/>
        <v>21871</v>
      </c>
      <c r="K23" s="255">
        <f t="shared" si="1"/>
        <v>14837</v>
      </c>
      <c r="L23" s="255">
        <f t="shared" si="1"/>
        <v>0</v>
      </c>
      <c r="M23" s="255">
        <v>0</v>
      </c>
      <c r="N23" s="255"/>
      <c r="O23" s="256"/>
    </row>
  </sheetData>
  <mergeCells count="2">
    <mergeCell ref="A1:N1"/>
    <mergeCell ref="A2:N2"/>
  </mergeCells>
  <printOptions horizontalCentered="1"/>
  <pageMargins left="0.15748031496062992" right="0.15748031496062992" top="0.35433070866141736" bottom="0.31496062992125984" header="0.78740157480314965" footer="0.15748031496062992"/>
  <pageSetup paperSize="9" scale="7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H13" sqref="H13"/>
    </sheetView>
  </sheetViews>
  <sheetFormatPr defaultColWidth="8.85546875" defaultRowHeight="15"/>
  <cols>
    <col min="1" max="1" width="8.85546875" style="96"/>
    <col min="2" max="2" width="8.85546875" style="98" customWidth="1"/>
    <col min="3" max="3" width="40.140625" style="237" customWidth="1"/>
    <col min="4" max="4" width="9.85546875" style="269" customWidth="1"/>
    <col min="5" max="8" width="8.85546875" style="98"/>
    <col min="9" max="16384" width="8.85546875" style="96"/>
  </cols>
  <sheetData>
    <row r="1" spans="1:6" ht="15.75">
      <c r="A1" s="543" t="s">
        <v>450</v>
      </c>
      <c r="B1" s="543"/>
      <c r="C1" s="543"/>
      <c r="D1" s="543"/>
      <c r="E1" s="543"/>
      <c r="F1" s="543"/>
    </row>
    <row r="2" spans="1:6" ht="15.75">
      <c r="C2" s="268"/>
    </row>
    <row r="3" spans="1:6" ht="42" customHeight="1">
      <c r="A3" s="515" t="s">
        <v>277</v>
      </c>
      <c r="B3" s="515"/>
      <c r="C3" s="515"/>
      <c r="D3" s="515"/>
      <c r="E3" s="515"/>
      <c r="F3" s="515"/>
    </row>
    <row r="4" spans="1:6" ht="24.75" customHeight="1"/>
    <row r="5" spans="1:6" ht="25.5" customHeight="1">
      <c r="B5" s="546" t="s">
        <v>266</v>
      </c>
      <c r="C5" s="546"/>
      <c r="D5" s="546"/>
      <c r="E5" s="546"/>
      <c r="F5" s="546"/>
    </row>
    <row r="6" spans="1:6" ht="17.25" customHeight="1">
      <c r="C6" s="270"/>
      <c r="D6" s="98"/>
    </row>
    <row r="7" spans="1:6" ht="17.25" customHeight="1">
      <c r="C7" s="547" t="s">
        <v>267</v>
      </c>
      <c r="D7" s="548"/>
    </row>
    <row r="8" spans="1:6" ht="17.25" customHeight="1">
      <c r="C8" s="175" t="s">
        <v>268</v>
      </c>
      <c r="D8" s="271">
        <v>85</v>
      </c>
    </row>
    <row r="9" spans="1:6" ht="17.25" customHeight="1">
      <c r="C9" s="175" t="s">
        <v>269</v>
      </c>
      <c r="D9" s="271">
        <v>126</v>
      </c>
    </row>
    <row r="10" spans="1:6" ht="17.25" customHeight="1">
      <c r="C10" s="175" t="s">
        <v>270</v>
      </c>
      <c r="D10" s="271">
        <v>252</v>
      </c>
    </row>
    <row r="11" spans="1:6" ht="17.25" customHeight="1">
      <c r="C11" s="175" t="s">
        <v>271</v>
      </c>
      <c r="D11" s="271">
        <v>211</v>
      </c>
    </row>
    <row r="12" spans="1:6" ht="17.25" customHeight="1">
      <c r="C12" s="272" t="s">
        <v>140</v>
      </c>
      <c r="D12" s="273">
        <f>SUM(D8:D11)</f>
        <v>674</v>
      </c>
    </row>
    <row r="13" spans="1:6" ht="30" customHeight="1">
      <c r="C13" s="274"/>
      <c r="D13" s="275"/>
    </row>
    <row r="14" spans="1:6" ht="25.5" customHeight="1">
      <c r="C14" s="276" t="s">
        <v>272</v>
      </c>
      <c r="D14" s="277"/>
    </row>
    <row r="15" spans="1:6" ht="18" customHeight="1">
      <c r="C15" s="278" t="s">
        <v>273</v>
      </c>
      <c r="D15" s="271">
        <v>700</v>
      </c>
    </row>
    <row r="16" spans="1:6" ht="18" customHeight="1">
      <c r="C16" s="278" t="s">
        <v>274</v>
      </c>
      <c r="D16" s="271">
        <v>200</v>
      </c>
    </row>
    <row r="17" spans="3:5" ht="18" customHeight="1">
      <c r="C17" s="278" t="s">
        <v>275</v>
      </c>
      <c r="D17" s="271">
        <v>180</v>
      </c>
    </row>
    <row r="18" spans="3:5" ht="18" customHeight="1">
      <c r="C18" s="278" t="s">
        <v>278</v>
      </c>
      <c r="D18" s="271">
        <v>1700</v>
      </c>
    </row>
    <row r="19" spans="3:5" ht="18" customHeight="1">
      <c r="C19" s="278" t="s">
        <v>279</v>
      </c>
      <c r="D19" s="271">
        <v>100</v>
      </c>
    </row>
    <row r="20" spans="3:5" ht="24.75" customHeight="1">
      <c r="C20" s="272" t="s">
        <v>140</v>
      </c>
      <c r="D20" s="273">
        <f>SUM(D15:D19)</f>
        <v>2880</v>
      </c>
    </row>
    <row r="21" spans="3:5" ht="18" customHeight="1">
      <c r="C21" s="279"/>
      <c r="D21" s="280"/>
    </row>
    <row r="22" spans="3:5" ht="18" customHeight="1">
      <c r="C22" s="281" t="s">
        <v>276</v>
      </c>
      <c r="D22" s="273">
        <f>D12+D20</f>
        <v>3554</v>
      </c>
    </row>
    <row r="23" spans="3:5" ht="18" customHeight="1"/>
    <row r="24" spans="3:5">
      <c r="E24" s="104"/>
    </row>
  </sheetData>
  <mergeCells count="4">
    <mergeCell ref="B5:F5"/>
    <mergeCell ref="C7:D7"/>
    <mergeCell ref="A1:F1"/>
    <mergeCell ref="A3:F3"/>
  </mergeCells>
  <pageMargins left="0.75" right="0.75" top="0.75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SheetLayoutView="100" workbookViewId="0">
      <selection sqref="A1:D1"/>
    </sheetView>
  </sheetViews>
  <sheetFormatPr defaultColWidth="9.140625" defaultRowHeight="15.75"/>
  <cols>
    <col min="1" max="1" width="11.140625" style="183" customWidth="1"/>
    <col min="2" max="2" width="64.140625" style="287" customWidth="1"/>
    <col min="3" max="3" width="14.42578125" style="282" customWidth="1"/>
    <col min="4" max="4" width="11.140625" style="161" customWidth="1"/>
    <col min="5" max="7" width="9.140625" style="162"/>
    <col min="8" max="16384" width="9.140625" style="183"/>
  </cols>
  <sheetData>
    <row r="1" spans="1:7">
      <c r="A1" s="543" t="s">
        <v>449</v>
      </c>
      <c r="B1" s="543"/>
      <c r="C1" s="543"/>
      <c r="D1" s="543"/>
      <c r="F1" s="267"/>
    </row>
    <row r="2" spans="1:7">
      <c r="B2" s="159"/>
    </row>
    <row r="3" spans="1:7" s="284" customFormat="1" ht="33" customHeight="1">
      <c r="A3" s="515" t="s">
        <v>162</v>
      </c>
      <c r="B3" s="515"/>
      <c r="C3" s="515"/>
      <c r="D3" s="515"/>
      <c r="E3" s="283"/>
    </row>
    <row r="4" spans="1:7" s="284" customFormat="1" ht="42" customHeight="1">
      <c r="A4" s="515" t="s">
        <v>436</v>
      </c>
      <c r="B4" s="515"/>
      <c r="C4" s="515"/>
      <c r="D4" s="515"/>
      <c r="E4" s="283"/>
    </row>
    <row r="5" spans="1:7">
      <c r="B5" s="285"/>
      <c r="C5" s="286"/>
    </row>
    <row r="6" spans="1:7">
      <c r="C6" s="282" t="s">
        <v>137</v>
      </c>
    </row>
    <row r="7" spans="1:7" s="288" customFormat="1" ht="36" customHeight="1">
      <c r="B7" s="289" t="s">
        <v>280</v>
      </c>
      <c r="C7" s="290"/>
      <c r="D7" s="291"/>
      <c r="E7" s="291"/>
      <c r="F7" s="156"/>
      <c r="G7" s="156"/>
    </row>
    <row r="8" spans="1:7" s="182" customFormat="1" ht="19.5" customHeight="1">
      <c r="B8" s="292" t="s">
        <v>281</v>
      </c>
      <c r="C8" s="293"/>
      <c r="D8" s="185"/>
      <c r="E8" s="236"/>
      <c r="F8" s="236"/>
      <c r="G8" s="236"/>
    </row>
    <row r="9" spans="1:7" s="288" customFormat="1" ht="15" customHeight="1">
      <c r="B9" s="118" t="s">
        <v>282</v>
      </c>
      <c r="C9" s="119">
        <v>9972</v>
      </c>
      <c r="D9" s="294"/>
      <c r="E9" s="156"/>
      <c r="F9" s="156"/>
      <c r="G9" s="156"/>
    </row>
    <row r="10" spans="1:7" s="288" customFormat="1" ht="15" customHeight="1">
      <c r="B10" s="295"/>
      <c r="C10" s="296"/>
      <c r="D10" s="294"/>
      <c r="E10" s="156"/>
      <c r="F10" s="156"/>
      <c r="G10" s="156"/>
    </row>
    <row r="11" spans="1:7" s="288" customFormat="1" ht="15" customHeight="1">
      <c r="B11" s="295" t="s">
        <v>283</v>
      </c>
      <c r="C11" s="297"/>
      <c r="D11" s="294"/>
      <c r="E11" s="156"/>
      <c r="F11" s="156"/>
      <c r="G11" s="156"/>
    </row>
    <row r="12" spans="1:7" s="288" customFormat="1" ht="15" customHeight="1">
      <c r="B12" s="118" t="s">
        <v>284</v>
      </c>
      <c r="C12" s="119">
        <f>SUM(C11)</f>
        <v>0</v>
      </c>
      <c r="D12" s="294"/>
      <c r="E12" s="156"/>
      <c r="F12" s="156"/>
      <c r="G12" s="156"/>
    </row>
    <row r="13" spans="1:7" s="288" customFormat="1" ht="15" customHeight="1">
      <c r="B13" s="298"/>
      <c r="C13" s="299"/>
      <c r="D13" s="294"/>
      <c r="E13" s="156"/>
      <c r="F13" s="156"/>
      <c r="G13" s="156"/>
    </row>
    <row r="14" spans="1:7" s="288" customFormat="1" ht="15" customHeight="1">
      <c r="B14" s="289" t="s">
        <v>285</v>
      </c>
      <c r="C14" s="300"/>
      <c r="D14" s="156"/>
      <c r="E14" s="156"/>
      <c r="F14" s="156"/>
      <c r="G14" s="156"/>
    </row>
    <row r="15" spans="1:7" s="288" customFormat="1" ht="19.5" customHeight="1">
      <c r="B15" s="295" t="s">
        <v>286</v>
      </c>
      <c r="C15" s="301"/>
      <c r="D15" s="156"/>
      <c r="E15" s="156"/>
      <c r="F15" s="156"/>
      <c r="G15" s="156"/>
    </row>
    <row r="16" spans="1:7" s="288" customFormat="1" ht="15" customHeight="1">
      <c r="B16" s="295"/>
      <c r="C16" s="296"/>
      <c r="D16" s="294"/>
      <c r="E16" s="156"/>
      <c r="F16" s="156"/>
      <c r="G16" s="156"/>
    </row>
    <row r="17" spans="2:7" s="304" customFormat="1" ht="34.5" customHeight="1">
      <c r="B17" s="289" t="s">
        <v>287</v>
      </c>
      <c r="C17" s="302"/>
      <c r="D17" s="303"/>
      <c r="E17" s="303"/>
      <c r="F17" s="291"/>
      <c r="G17" s="291"/>
    </row>
    <row r="18" spans="2:7" s="288" customFormat="1" ht="15" customHeight="1">
      <c r="B18" s="298" t="s">
        <v>288</v>
      </c>
      <c r="C18" s="297"/>
      <c r="D18" s="294"/>
      <c r="E18" s="156"/>
      <c r="F18" s="156"/>
      <c r="G18" s="156"/>
    </row>
    <row r="19" spans="2:7" s="307" customFormat="1" ht="15" customHeight="1">
      <c r="B19" s="295" t="s">
        <v>289</v>
      </c>
      <c r="C19" s="297"/>
      <c r="D19" s="305"/>
      <c r="E19" s="306"/>
      <c r="F19" s="306"/>
      <c r="G19" s="306"/>
    </row>
    <row r="20" spans="2:7" s="304" customFormat="1" ht="15" customHeight="1">
      <c r="B20" s="118" t="s">
        <v>282</v>
      </c>
      <c r="C20" s="119">
        <v>7000</v>
      </c>
      <c r="D20" s="285"/>
      <c r="E20" s="291"/>
      <c r="F20" s="291"/>
      <c r="G20" s="291"/>
    </row>
    <row r="21" spans="2:7" s="288" customFormat="1" ht="15" customHeight="1">
      <c r="B21" s="295"/>
      <c r="C21" s="297"/>
      <c r="D21" s="294"/>
      <c r="E21" s="156"/>
      <c r="F21" s="156"/>
      <c r="G21" s="156"/>
    </row>
    <row r="22" spans="2:7" s="288" customFormat="1" ht="15" customHeight="1">
      <c r="B22" s="118" t="s">
        <v>290</v>
      </c>
      <c r="C22" s="308"/>
      <c r="D22" s="294"/>
      <c r="E22" s="156"/>
      <c r="F22" s="156"/>
      <c r="G22" s="156"/>
    </row>
    <row r="23" spans="2:7" s="288" customFormat="1" ht="15" customHeight="1">
      <c r="B23" s="295" t="s">
        <v>291</v>
      </c>
      <c r="C23" s="297">
        <v>0</v>
      </c>
      <c r="D23" s="294"/>
      <c r="E23" s="156"/>
      <c r="F23" s="156"/>
      <c r="G23" s="156"/>
    </row>
    <row r="24" spans="2:7" s="288" customFormat="1" ht="15" customHeight="1">
      <c r="B24" s="295" t="s">
        <v>292</v>
      </c>
      <c r="C24" s="297">
        <v>0</v>
      </c>
      <c r="D24" s="294"/>
      <c r="E24" s="156"/>
      <c r="F24" s="156"/>
      <c r="G24" s="156"/>
    </row>
    <row r="25" spans="2:7" s="309" customFormat="1" ht="15" customHeight="1">
      <c r="B25" s="118" t="s">
        <v>282</v>
      </c>
      <c r="C25" s="119">
        <v>4800</v>
      </c>
      <c r="D25" s="285"/>
      <c r="E25" s="303"/>
      <c r="F25" s="303"/>
      <c r="G25" s="303"/>
    </row>
    <row r="26" spans="2:7" s="288" customFormat="1" ht="15" customHeight="1">
      <c r="B26" s="118" t="s">
        <v>284</v>
      </c>
      <c r="C26" s="119">
        <v>521</v>
      </c>
      <c r="D26" s="294"/>
      <c r="E26" s="156"/>
      <c r="F26" s="156"/>
      <c r="G26" s="156"/>
    </row>
    <row r="27" spans="2:7" s="288" customFormat="1" ht="15" customHeight="1">
      <c r="B27" s="295"/>
      <c r="C27" s="297"/>
      <c r="D27" s="294"/>
      <c r="E27" s="156"/>
      <c r="F27" s="156"/>
      <c r="G27" s="156"/>
    </row>
    <row r="28" spans="2:7" s="288" customFormat="1" ht="36.75" customHeight="1">
      <c r="B28" s="289" t="s">
        <v>293</v>
      </c>
      <c r="C28" s="300"/>
      <c r="D28" s="156"/>
      <c r="E28" s="156"/>
      <c r="F28" s="156"/>
      <c r="G28" s="156"/>
    </row>
    <row r="29" spans="2:7" s="288" customFormat="1" ht="15" customHeight="1">
      <c r="B29" s="295" t="s">
        <v>294</v>
      </c>
      <c r="C29" s="301">
        <v>0</v>
      </c>
      <c r="D29" s="294"/>
      <c r="E29" s="156"/>
      <c r="F29" s="156"/>
      <c r="G29" s="156"/>
    </row>
    <row r="30" spans="2:7" s="288" customFormat="1" ht="15" customHeight="1">
      <c r="B30" s="295" t="s">
        <v>295</v>
      </c>
      <c r="C30" s="301">
        <v>0</v>
      </c>
      <c r="D30" s="294"/>
      <c r="E30" s="156"/>
      <c r="F30" s="156"/>
      <c r="G30" s="156"/>
    </row>
    <row r="31" spans="2:7" s="288" customFormat="1" ht="15" customHeight="1">
      <c r="B31" s="118" t="s">
        <v>284</v>
      </c>
      <c r="C31" s="290">
        <v>0</v>
      </c>
      <c r="D31" s="294"/>
      <c r="E31" s="156"/>
      <c r="F31" s="156"/>
      <c r="G31" s="156"/>
    </row>
    <row r="32" spans="2:7" s="288" customFormat="1" ht="15" customHeight="1">
      <c r="B32" s="295"/>
      <c r="C32" s="297"/>
      <c r="D32" s="294"/>
      <c r="E32" s="156"/>
      <c r="F32" s="156"/>
      <c r="G32" s="156"/>
    </row>
    <row r="33" spans="2:7" s="288" customFormat="1" ht="21" customHeight="1">
      <c r="B33" s="118" t="s">
        <v>296</v>
      </c>
      <c r="C33" s="302"/>
      <c r="D33" s="303"/>
      <c r="E33" s="303"/>
      <c r="F33" s="156"/>
      <c r="G33" s="156"/>
    </row>
    <row r="34" spans="2:7" s="288" customFormat="1" ht="15" customHeight="1">
      <c r="B34" s="295" t="s">
        <v>297</v>
      </c>
      <c r="C34" s="301">
        <v>0</v>
      </c>
      <c r="D34" s="294"/>
      <c r="E34" s="156"/>
      <c r="F34" s="156"/>
      <c r="G34" s="156"/>
    </row>
    <row r="35" spans="2:7" s="288" customFormat="1" ht="15" customHeight="1">
      <c r="B35" s="295" t="s">
        <v>289</v>
      </c>
      <c r="C35" s="301">
        <v>0</v>
      </c>
      <c r="D35" s="294"/>
      <c r="E35" s="156"/>
      <c r="F35" s="156"/>
      <c r="G35" s="156"/>
    </row>
    <row r="36" spans="2:7" s="309" customFormat="1" ht="15" customHeight="1">
      <c r="B36" s="118" t="s">
        <v>282</v>
      </c>
      <c r="C36" s="300">
        <v>0</v>
      </c>
      <c r="D36" s="285"/>
      <c r="E36" s="303"/>
      <c r="F36" s="303"/>
      <c r="G36" s="303"/>
    </row>
    <row r="37" spans="2:7" ht="15" customHeight="1">
      <c r="B37" s="289" t="s">
        <v>284</v>
      </c>
      <c r="C37" s="300">
        <v>0</v>
      </c>
    </row>
    <row r="38" spans="2:7" ht="15" customHeight="1">
      <c r="B38" s="310"/>
      <c r="C38" s="297"/>
    </row>
    <row r="39" spans="2:7" s="198" customFormat="1" ht="15" customHeight="1">
      <c r="B39" s="289" t="s">
        <v>298</v>
      </c>
      <c r="C39" s="311">
        <v>0</v>
      </c>
      <c r="D39" s="312"/>
      <c r="E39" s="181"/>
      <c r="F39" s="181"/>
      <c r="G39" s="181"/>
    </row>
  </sheetData>
  <mergeCells count="3">
    <mergeCell ref="A1:D1"/>
    <mergeCell ref="A3:D3"/>
    <mergeCell ref="A4:D4"/>
  </mergeCells>
  <pageMargins left="0.33" right="0.22" top="0.53" bottom="0.5" header="0.51181102362204722" footer="0.51181102362204722"/>
  <pageSetup paperSize="9" scale="9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D38" sqref="D38"/>
    </sheetView>
  </sheetViews>
  <sheetFormatPr defaultColWidth="8.85546875" defaultRowHeight="12.75"/>
  <cols>
    <col min="1" max="3" width="8.85546875" style="96"/>
    <col min="4" max="4" width="66.5703125" style="96" bestFit="1" customWidth="1"/>
    <col min="5" max="5" width="13" style="313" customWidth="1"/>
    <col min="6" max="16384" width="8.85546875" style="96"/>
  </cols>
  <sheetData>
    <row r="1" spans="1:9" ht="15.75">
      <c r="A1" s="551" t="s">
        <v>448</v>
      </c>
      <c r="B1" s="551"/>
      <c r="C1" s="551"/>
      <c r="D1" s="551"/>
      <c r="E1" s="551"/>
      <c r="F1" s="551"/>
      <c r="G1" s="551"/>
      <c r="H1" s="551"/>
    </row>
    <row r="3" spans="1:9" ht="48.75" customHeight="1">
      <c r="D3" s="550" t="s">
        <v>318</v>
      </c>
      <c r="E3" s="550"/>
      <c r="F3" s="550"/>
      <c r="G3" s="550"/>
      <c r="H3" s="550"/>
    </row>
    <row r="4" spans="1:9">
      <c r="D4" s="549" t="s">
        <v>64</v>
      </c>
      <c r="E4" s="315"/>
    </row>
    <row r="5" spans="1:9">
      <c r="D5" s="549"/>
      <c r="E5" s="316" t="s">
        <v>1</v>
      </c>
    </row>
    <row r="6" spans="1:9" ht="15.75">
      <c r="D6" s="317" t="s">
        <v>299</v>
      </c>
      <c r="E6" s="318"/>
    </row>
    <row r="7" spans="1:9" ht="15.75">
      <c r="D7" s="319" t="s">
        <v>308</v>
      </c>
      <c r="E7" s="320">
        <v>1476</v>
      </c>
    </row>
    <row r="8" spans="1:9" ht="15.75">
      <c r="D8" s="319" t="s">
        <v>309</v>
      </c>
      <c r="E8" s="320">
        <v>9300</v>
      </c>
    </row>
    <row r="9" spans="1:9" ht="15.75">
      <c r="D9" s="319" t="s">
        <v>300</v>
      </c>
      <c r="E9" s="320">
        <v>2592</v>
      </c>
    </row>
    <row r="10" spans="1:9" ht="15.75">
      <c r="D10" s="319" t="s">
        <v>109</v>
      </c>
      <c r="E10" s="320">
        <v>340</v>
      </c>
      <c r="I10" s="314"/>
    </row>
    <row r="11" spans="1:9" ht="15.75">
      <c r="D11" s="319" t="s">
        <v>310</v>
      </c>
      <c r="E11" s="321">
        <v>2944</v>
      </c>
    </row>
    <row r="12" spans="1:9" ht="15.75">
      <c r="D12" s="319" t="s">
        <v>108</v>
      </c>
      <c r="E12" s="320">
        <v>300</v>
      </c>
    </row>
    <row r="13" spans="1:9" ht="15.75">
      <c r="D13" s="317" t="s">
        <v>301</v>
      </c>
      <c r="E13" s="321">
        <f>SUM(E7:E12)</f>
        <v>16952</v>
      </c>
    </row>
    <row r="14" spans="1:9" ht="15.75">
      <c r="D14" s="322" t="s">
        <v>66</v>
      </c>
      <c r="E14" s="323"/>
    </row>
    <row r="15" spans="1:9" ht="15.75">
      <c r="D15" s="317" t="s">
        <v>302</v>
      </c>
      <c r="E15" s="318"/>
    </row>
    <row r="16" spans="1:9" ht="15.75">
      <c r="D16" s="319" t="s">
        <v>437</v>
      </c>
      <c r="E16" s="318">
        <v>6296</v>
      </c>
    </row>
    <row r="17" spans="4:5" ht="15.75">
      <c r="D17" s="319" t="s">
        <v>317</v>
      </c>
      <c r="E17" s="320">
        <v>905</v>
      </c>
    </row>
    <row r="18" spans="4:5" ht="15.75">
      <c r="D18" s="317" t="s">
        <v>303</v>
      </c>
      <c r="E18" s="321">
        <v>7201</v>
      </c>
    </row>
    <row r="19" spans="4:5" ht="15.75">
      <c r="D19" s="317" t="s">
        <v>304</v>
      </c>
      <c r="E19" s="321">
        <f>E13+E18</f>
        <v>24153</v>
      </c>
    </row>
    <row r="21" spans="4:5" ht="15.75">
      <c r="D21" s="324" t="s">
        <v>305</v>
      </c>
    </row>
    <row r="22" spans="4:5" ht="15.75">
      <c r="D22" s="324" t="s">
        <v>306</v>
      </c>
      <c r="E22" s="282">
        <v>16952</v>
      </c>
    </row>
    <row r="23" spans="4:5" ht="15.75">
      <c r="D23" s="325" t="s">
        <v>307</v>
      </c>
      <c r="E23" s="282">
        <v>2255</v>
      </c>
    </row>
    <row r="25" spans="4:5">
      <c r="D25" s="326" t="s">
        <v>311</v>
      </c>
    </row>
    <row r="26" spans="4:5">
      <c r="D26" s="180" t="s">
        <v>314</v>
      </c>
    </row>
    <row r="27" spans="4:5">
      <c r="D27" s="180" t="s">
        <v>313</v>
      </c>
    </row>
    <row r="28" spans="4:5">
      <c r="D28" s="180" t="s">
        <v>312</v>
      </c>
    </row>
    <row r="29" spans="4:5">
      <c r="D29" s="180" t="s">
        <v>315</v>
      </c>
    </row>
    <row r="30" spans="4:5">
      <c r="D30" s="180" t="s">
        <v>316</v>
      </c>
    </row>
    <row r="33" spans="4:5">
      <c r="D33" s="418"/>
      <c r="E33" s="419"/>
    </row>
    <row r="34" spans="4:5">
      <c r="D34" s="420"/>
      <c r="E34" s="421"/>
    </row>
  </sheetData>
  <mergeCells count="3">
    <mergeCell ref="D4:D5"/>
    <mergeCell ref="D3:H3"/>
    <mergeCell ref="A1:H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H24" sqref="H24"/>
    </sheetView>
  </sheetViews>
  <sheetFormatPr defaultRowHeight="15"/>
  <cols>
    <col min="1" max="1" width="33.85546875" bestFit="1" customWidth="1"/>
    <col min="2" max="5" width="13.28515625" bestFit="1" customWidth="1"/>
  </cols>
  <sheetData>
    <row r="1" spans="1:8" ht="15.75">
      <c r="A1" s="543" t="s">
        <v>447</v>
      </c>
      <c r="B1" s="543"/>
      <c r="C1" s="543"/>
      <c r="D1" s="543"/>
      <c r="E1" s="543"/>
      <c r="F1" s="417"/>
      <c r="G1" s="417"/>
      <c r="H1" s="417"/>
    </row>
    <row r="2" spans="1:8" ht="15.75">
      <c r="A2" s="416"/>
      <c r="B2" s="416"/>
      <c r="C2" s="416"/>
      <c r="D2" s="416"/>
      <c r="E2" s="416"/>
      <c r="F2" s="417"/>
      <c r="G2" s="417"/>
      <c r="H2" s="417"/>
    </row>
    <row r="3" spans="1:8" ht="30" customHeight="1">
      <c r="A3" s="542" t="s">
        <v>438</v>
      </c>
      <c r="B3" s="542"/>
      <c r="C3" s="542"/>
      <c r="D3" s="542"/>
      <c r="E3" s="542"/>
      <c r="F3" s="459"/>
      <c r="G3" s="459"/>
      <c r="H3" s="459"/>
    </row>
    <row r="4" spans="1:8" ht="30" customHeight="1">
      <c r="A4" s="459"/>
      <c r="B4" s="459"/>
      <c r="C4" s="459"/>
      <c r="D4" s="459"/>
      <c r="E4" s="459"/>
      <c r="F4" s="459"/>
      <c r="G4" s="459"/>
      <c r="H4" s="459"/>
    </row>
    <row r="5" spans="1:8" ht="30" customHeight="1" thickBot="1"/>
    <row r="6" spans="1:8" ht="30" customHeight="1" thickBot="1">
      <c r="B6" s="422">
        <v>2015</v>
      </c>
      <c r="C6" s="422">
        <v>2016</v>
      </c>
      <c r="D6" s="422">
        <v>2017</v>
      </c>
      <c r="E6" s="422">
        <v>2018</v>
      </c>
    </row>
    <row r="7" spans="1:8" ht="15" customHeight="1">
      <c r="A7" s="423" t="s">
        <v>439</v>
      </c>
      <c r="B7" s="424">
        <v>273340</v>
      </c>
      <c r="C7" s="424">
        <v>272757</v>
      </c>
      <c r="D7" s="424">
        <v>275485</v>
      </c>
      <c r="E7" s="425">
        <v>278239</v>
      </c>
    </row>
    <row r="8" spans="1:8" ht="30" customHeight="1">
      <c r="A8" s="426" t="s">
        <v>440</v>
      </c>
      <c r="B8" s="427">
        <v>71443</v>
      </c>
      <c r="C8" s="427">
        <v>31792</v>
      </c>
      <c r="D8" s="427">
        <v>32110</v>
      </c>
      <c r="E8" s="428">
        <v>32431</v>
      </c>
    </row>
    <row r="9" spans="1:8" ht="30" customHeight="1">
      <c r="A9" s="426" t="s">
        <v>441</v>
      </c>
      <c r="B9" s="427">
        <v>40561</v>
      </c>
      <c r="C9" s="427">
        <v>0</v>
      </c>
      <c r="D9" s="427">
        <v>0</v>
      </c>
      <c r="E9" s="428">
        <v>0</v>
      </c>
    </row>
    <row r="10" spans="1:8" ht="15" customHeight="1">
      <c r="A10" s="429" t="s">
        <v>252</v>
      </c>
      <c r="B10" s="427">
        <v>26150</v>
      </c>
      <c r="C10" s="427">
        <v>29700</v>
      </c>
      <c r="D10" s="427">
        <v>29700</v>
      </c>
      <c r="E10" s="428">
        <v>29700</v>
      </c>
    </row>
    <row r="11" spans="1:8" ht="15" customHeight="1">
      <c r="A11" s="429" t="s">
        <v>253</v>
      </c>
      <c r="B11" s="427">
        <v>43032</v>
      </c>
      <c r="C11" s="427">
        <v>39694</v>
      </c>
      <c r="D11" s="427">
        <v>40387</v>
      </c>
      <c r="E11" s="428">
        <v>41088</v>
      </c>
    </row>
    <row r="12" spans="1:8" ht="15" customHeight="1">
      <c r="A12" s="429" t="s">
        <v>442</v>
      </c>
      <c r="B12" s="427">
        <v>0</v>
      </c>
      <c r="C12" s="427">
        <v>0</v>
      </c>
      <c r="D12" s="427">
        <v>0</v>
      </c>
      <c r="E12" s="428">
        <v>0</v>
      </c>
    </row>
    <row r="13" spans="1:8" ht="15" customHeight="1">
      <c r="A13" s="429" t="s">
        <v>443</v>
      </c>
      <c r="B13" s="427">
        <v>0</v>
      </c>
      <c r="C13" s="427">
        <v>0</v>
      </c>
      <c r="D13" s="427">
        <v>0</v>
      </c>
      <c r="E13" s="428">
        <v>0</v>
      </c>
    </row>
    <row r="14" spans="1:8" ht="15" customHeight="1">
      <c r="A14" s="429" t="s">
        <v>444</v>
      </c>
      <c r="B14" s="427">
        <v>720</v>
      </c>
      <c r="C14" s="427">
        <v>600</v>
      </c>
      <c r="D14" s="427">
        <v>100</v>
      </c>
      <c r="E14" s="428">
        <v>0</v>
      </c>
    </row>
    <row r="15" spans="1:8" ht="15" customHeight="1" thickBot="1">
      <c r="A15" s="430" t="s">
        <v>445</v>
      </c>
      <c r="B15" s="431">
        <v>28671</v>
      </c>
      <c r="C15" s="431">
        <v>22882</v>
      </c>
      <c r="D15" s="431">
        <v>23110</v>
      </c>
      <c r="E15" s="432">
        <v>23341</v>
      </c>
    </row>
    <row r="16" spans="1:8" ht="15" customHeight="1" thickBot="1">
      <c r="A16" s="433" t="s">
        <v>419</v>
      </c>
      <c r="B16" s="434">
        <f>SUM(B7:B15)</f>
        <v>483917</v>
      </c>
      <c r="C16" s="434">
        <f t="shared" ref="C16:E16" si="0">SUM(C7:C15)</f>
        <v>397425</v>
      </c>
      <c r="D16" s="434">
        <f t="shared" si="0"/>
        <v>400892</v>
      </c>
      <c r="E16" s="435">
        <f t="shared" si="0"/>
        <v>404799</v>
      </c>
    </row>
    <row r="17" spans="1:5" ht="30" customHeight="1" thickBot="1"/>
    <row r="18" spans="1:5" ht="15" customHeight="1">
      <c r="A18" s="423" t="s">
        <v>26</v>
      </c>
      <c r="B18" s="424">
        <v>160859</v>
      </c>
      <c r="C18" s="424">
        <v>131663</v>
      </c>
      <c r="D18" s="424">
        <v>132979</v>
      </c>
      <c r="E18" s="425">
        <v>134309</v>
      </c>
    </row>
    <row r="19" spans="1:5" ht="15" customHeight="1">
      <c r="A19" s="429" t="s">
        <v>446</v>
      </c>
      <c r="B19" s="427">
        <v>36577</v>
      </c>
      <c r="C19" s="427">
        <v>32958</v>
      </c>
      <c r="D19" s="427">
        <v>33288</v>
      </c>
      <c r="E19" s="428">
        <v>33621</v>
      </c>
    </row>
    <row r="20" spans="1:5" ht="15" customHeight="1">
      <c r="A20" s="429" t="s">
        <v>28</v>
      </c>
      <c r="B20" s="427">
        <v>113770</v>
      </c>
      <c r="C20" s="427">
        <v>108799</v>
      </c>
      <c r="D20" s="427">
        <v>109887</v>
      </c>
      <c r="E20" s="428">
        <v>110986</v>
      </c>
    </row>
    <row r="21" spans="1:5" ht="15" customHeight="1">
      <c r="A21" s="429" t="s">
        <v>259</v>
      </c>
      <c r="B21" s="427">
        <v>118745</v>
      </c>
      <c r="C21" s="427">
        <v>120505</v>
      </c>
      <c r="D21" s="427">
        <v>121238</v>
      </c>
      <c r="E21" s="428">
        <v>122383</v>
      </c>
    </row>
    <row r="22" spans="1:5" ht="15" customHeight="1">
      <c r="A22" s="429" t="s">
        <v>260</v>
      </c>
      <c r="B22" s="427">
        <v>771</v>
      </c>
      <c r="C22" s="427">
        <v>1500</v>
      </c>
      <c r="D22" s="427">
        <v>1500</v>
      </c>
      <c r="E22" s="428">
        <v>1500</v>
      </c>
    </row>
    <row r="23" spans="1:5" ht="15" customHeight="1" thickBot="1">
      <c r="A23" s="430" t="s">
        <v>151</v>
      </c>
      <c r="B23" s="431">
        <v>44565</v>
      </c>
      <c r="C23" s="431">
        <v>2000</v>
      </c>
      <c r="D23" s="431">
        <v>2000</v>
      </c>
      <c r="E23" s="432">
        <v>2000</v>
      </c>
    </row>
    <row r="24" spans="1:5" ht="15" customHeight="1" thickBot="1">
      <c r="A24" s="643" t="s">
        <v>505</v>
      </c>
      <c r="B24" s="644">
        <v>8630</v>
      </c>
      <c r="C24" s="644"/>
      <c r="D24" s="644"/>
      <c r="E24" s="645"/>
    </row>
    <row r="25" spans="1:5" ht="15" customHeight="1" thickBot="1">
      <c r="A25" s="433" t="s">
        <v>430</v>
      </c>
      <c r="B25" s="434">
        <f>SUM(B18:B24)</f>
        <v>483917</v>
      </c>
      <c r="C25" s="434">
        <f t="shared" ref="C25:E25" si="1">SUM(C18:C23)</f>
        <v>397425</v>
      </c>
      <c r="D25" s="434">
        <f t="shared" si="1"/>
        <v>400892</v>
      </c>
      <c r="E25" s="435">
        <f t="shared" si="1"/>
        <v>404799</v>
      </c>
    </row>
    <row r="26" spans="1:5" ht="30" customHeight="1"/>
  </sheetData>
  <mergeCells count="2">
    <mergeCell ref="A1:E1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20"/>
  <sheetViews>
    <sheetView view="pageBreakPreview" zoomScale="60" zoomScaleNormal="85" workbookViewId="0">
      <selection activeCell="I25" sqref="I25"/>
    </sheetView>
  </sheetViews>
  <sheetFormatPr defaultColWidth="8.85546875" defaultRowHeight="15"/>
  <cols>
    <col min="1" max="1" width="36.42578125" style="213" customWidth="1"/>
    <col min="2" max="2" width="42.7109375" style="366" customWidth="1"/>
    <col min="3" max="3" width="4.28515625" style="366" hidden="1" customWidth="1"/>
    <col min="4" max="4" width="20.42578125" style="366" customWidth="1"/>
    <col min="5" max="5" width="36.85546875" style="366" customWidth="1"/>
    <col min="6" max="6" width="13.85546875" style="386" customWidth="1"/>
    <col min="7" max="16384" width="8.85546875" style="96"/>
  </cols>
  <sheetData>
    <row r="1" spans="1:11" ht="23.25" customHeight="1">
      <c r="A1" s="477" t="s">
        <v>463</v>
      </c>
      <c r="B1" s="477"/>
      <c r="C1" s="477"/>
      <c r="D1" s="477"/>
      <c r="E1" s="477"/>
      <c r="F1" s="409"/>
      <c r="G1" s="409"/>
      <c r="H1" s="365"/>
      <c r="I1" s="365"/>
      <c r="J1" s="365"/>
    </row>
    <row r="2" spans="1:11" ht="42" customHeight="1">
      <c r="A2" s="443"/>
      <c r="B2" s="466" t="s">
        <v>374</v>
      </c>
      <c r="C2" s="466"/>
      <c r="D2" s="466"/>
      <c r="E2" s="552"/>
      <c r="F2" s="443"/>
      <c r="G2" s="443"/>
      <c r="H2" s="443"/>
      <c r="I2" s="443"/>
      <c r="J2" s="443"/>
      <c r="K2" s="367"/>
    </row>
    <row r="3" spans="1:11" ht="18.75" customHeight="1">
      <c r="A3" s="368"/>
      <c r="B3" s="369"/>
      <c r="C3" s="369"/>
      <c r="D3" s="369"/>
      <c r="E3" s="369"/>
      <c r="F3" s="369"/>
      <c r="G3" s="369"/>
    </row>
    <row r="4" spans="1:11" ht="16.5" thickBot="1">
      <c r="B4" s="553" t="s">
        <v>375</v>
      </c>
      <c r="C4" s="553"/>
      <c r="D4" s="553"/>
      <c r="E4" s="554"/>
      <c r="F4" s="370"/>
      <c r="G4" s="444"/>
    </row>
    <row r="5" spans="1:11" ht="22.15" customHeight="1">
      <c r="B5" s="467" t="s">
        <v>376</v>
      </c>
      <c r="C5" s="468"/>
      <c r="D5" s="371" t="s">
        <v>377</v>
      </c>
      <c r="E5" s="371" t="s">
        <v>466</v>
      </c>
      <c r="F5" s="372"/>
      <c r="G5" s="373"/>
    </row>
    <row r="6" spans="1:11" ht="18.75">
      <c r="B6" s="439" t="s">
        <v>378</v>
      </c>
      <c r="C6" s="374"/>
      <c r="D6" s="375">
        <v>71494</v>
      </c>
      <c r="E6" s="375">
        <v>71494</v>
      </c>
      <c r="F6" s="443"/>
      <c r="G6" s="376"/>
    </row>
    <row r="7" spans="1:11">
      <c r="B7" s="469" t="s">
        <v>379</v>
      </c>
      <c r="C7" s="470"/>
      <c r="D7" s="377">
        <v>9023</v>
      </c>
      <c r="E7" s="377">
        <v>9023</v>
      </c>
      <c r="F7" s="180"/>
      <c r="G7" s="376"/>
    </row>
    <row r="8" spans="1:11">
      <c r="B8" s="447" t="s">
        <v>380</v>
      </c>
      <c r="C8" s="448"/>
      <c r="D8" s="377">
        <v>6240</v>
      </c>
      <c r="E8" s="377">
        <v>6240</v>
      </c>
      <c r="F8" s="444"/>
      <c r="G8" s="376"/>
    </row>
    <row r="9" spans="1:11">
      <c r="B9" s="447" t="s">
        <v>97</v>
      </c>
      <c r="C9" s="448"/>
      <c r="D9" s="377">
        <v>1205</v>
      </c>
      <c r="E9" s="377">
        <v>1205</v>
      </c>
      <c r="F9" s="376"/>
    </row>
    <row r="10" spans="1:11">
      <c r="B10" s="447" t="s">
        <v>381</v>
      </c>
      <c r="C10" s="448"/>
      <c r="D10" s="377">
        <v>2906</v>
      </c>
      <c r="E10" s="377">
        <v>2906</v>
      </c>
      <c r="F10" s="376"/>
    </row>
    <row r="11" spans="1:11">
      <c r="B11" s="447" t="s">
        <v>382</v>
      </c>
      <c r="C11" s="448"/>
      <c r="D11" s="377">
        <v>6923</v>
      </c>
      <c r="E11" s="377">
        <v>6923</v>
      </c>
      <c r="F11" s="376"/>
    </row>
    <row r="12" spans="1:11">
      <c r="B12" s="447" t="s">
        <v>383</v>
      </c>
      <c r="C12" s="448"/>
      <c r="D12" s="377">
        <v>14681</v>
      </c>
      <c r="E12" s="377">
        <v>14681</v>
      </c>
      <c r="F12" s="376"/>
    </row>
    <row r="13" spans="1:11">
      <c r="B13" s="469" t="s">
        <v>384</v>
      </c>
      <c r="C13" s="470"/>
      <c r="D13" s="377">
        <v>52195</v>
      </c>
      <c r="E13" s="377">
        <v>52195</v>
      </c>
      <c r="F13" s="376"/>
    </row>
    <row r="14" spans="1:11">
      <c r="B14" s="447" t="s">
        <v>385</v>
      </c>
      <c r="C14" s="448"/>
      <c r="D14" s="377">
        <v>28795</v>
      </c>
      <c r="E14" s="377">
        <v>28795</v>
      </c>
      <c r="F14" s="376"/>
    </row>
    <row r="15" spans="1:11">
      <c r="B15" s="447" t="s">
        <v>386</v>
      </c>
      <c r="C15" s="448"/>
      <c r="D15" s="377">
        <v>16001</v>
      </c>
      <c r="E15" s="377">
        <v>16001</v>
      </c>
      <c r="F15" s="376"/>
    </row>
    <row r="16" spans="1:11">
      <c r="B16" s="447" t="s">
        <v>387</v>
      </c>
      <c r="C16" s="448"/>
      <c r="D16" s="377">
        <v>903</v>
      </c>
      <c r="E16" s="377">
        <v>903</v>
      </c>
      <c r="F16" s="376"/>
    </row>
    <row r="17" spans="2:7">
      <c r="B17" s="447" t="s">
        <v>388</v>
      </c>
      <c r="C17" s="448"/>
      <c r="D17" s="377">
        <v>14350</v>
      </c>
      <c r="E17" s="377">
        <v>12045</v>
      </c>
      <c r="F17" s="376"/>
    </row>
    <row r="18" spans="2:7">
      <c r="B18" s="447" t="s">
        <v>389</v>
      </c>
      <c r="C18" s="448"/>
      <c r="D18" s="377">
        <v>19910</v>
      </c>
      <c r="E18" s="377">
        <v>19910</v>
      </c>
      <c r="F18" s="376"/>
    </row>
    <row r="19" spans="2:7">
      <c r="B19" s="447" t="s">
        <v>390</v>
      </c>
      <c r="C19" s="448"/>
      <c r="D19" s="377">
        <v>22424</v>
      </c>
      <c r="E19" s="377">
        <v>22424</v>
      </c>
      <c r="F19" s="376"/>
    </row>
    <row r="20" spans="2:7">
      <c r="B20" s="447" t="s">
        <v>391</v>
      </c>
      <c r="C20" s="448"/>
      <c r="D20" s="377">
        <v>2923</v>
      </c>
      <c r="E20" s="377">
        <v>2923</v>
      </c>
      <c r="F20" s="376"/>
    </row>
    <row r="21" spans="2:7">
      <c r="B21" s="445" t="s">
        <v>345</v>
      </c>
      <c r="C21" s="446"/>
      <c r="D21" s="378">
        <v>84</v>
      </c>
      <c r="E21" s="378">
        <v>84</v>
      </c>
      <c r="F21" s="376"/>
    </row>
    <row r="22" spans="2:7" ht="15.75" thickBot="1">
      <c r="B22" s="555" t="s">
        <v>467</v>
      </c>
      <c r="C22" s="556"/>
      <c r="D22" s="391"/>
      <c r="E22" s="391">
        <v>5588</v>
      </c>
      <c r="F22" s="376"/>
    </row>
    <row r="23" spans="2:7" ht="19.899999999999999" customHeight="1" thickBot="1">
      <c r="B23" s="464" t="s">
        <v>392</v>
      </c>
      <c r="C23" s="465"/>
      <c r="D23" s="379">
        <v>270057</v>
      </c>
      <c r="E23" s="379">
        <v>273340</v>
      </c>
      <c r="F23" s="376"/>
    </row>
    <row r="24" spans="2:7">
      <c r="B24" s="380" t="s">
        <v>393</v>
      </c>
      <c r="C24" s="381"/>
      <c r="D24" s="382">
        <v>12348</v>
      </c>
      <c r="E24" s="382">
        <v>12329</v>
      </c>
      <c r="F24" s="376"/>
    </row>
    <row r="25" spans="2:7">
      <c r="B25" s="380" t="s">
        <v>468</v>
      </c>
      <c r="C25" s="381"/>
      <c r="D25" s="382"/>
      <c r="E25" s="382">
        <v>600</v>
      </c>
      <c r="F25" s="376"/>
    </row>
    <row r="26" spans="2:7">
      <c r="B26" s="447" t="s">
        <v>394</v>
      </c>
      <c r="C26" s="448"/>
      <c r="D26" s="377">
        <v>14828</v>
      </c>
      <c r="E26" s="377">
        <v>54213</v>
      </c>
      <c r="F26" s="376"/>
    </row>
    <row r="27" spans="2:7">
      <c r="B27" s="447" t="s">
        <v>395</v>
      </c>
      <c r="C27" s="448"/>
      <c r="D27" s="377">
        <v>801</v>
      </c>
      <c r="E27" s="377">
        <v>801</v>
      </c>
      <c r="F27" s="376"/>
    </row>
    <row r="28" spans="2:7" ht="15.75" thickBot="1">
      <c r="B28" s="445" t="s">
        <v>396</v>
      </c>
      <c r="C28" s="446"/>
      <c r="D28" s="378">
        <v>3500</v>
      </c>
      <c r="E28" s="378">
        <v>3500</v>
      </c>
      <c r="F28" s="376"/>
    </row>
    <row r="29" spans="2:7" ht="19.899999999999999" customHeight="1" thickBot="1">
      <c r="B29" s="464" t="s">
        <v>397</v>
      </c>
      <c r="C29" s="465"/>
      <c r="D29" s="379">
        <v>31477</v>
      </c>
      <c r="E29" s="379">
        <v>71443</v>
      </c>
      <c r="F29" s="376"/>
    </row>
    <row r="30" spans="2:7" ht="19.899999999999999" customHeight="1">
      <c r="B30" s="557" t="s">
        <v>469</v>
      </c>
      <c r="C30" s="558"/>
      <c r="D30" s="559"/>
      <c r="E30" s="559">
        <v>482</v>
      </c>
      <c r="F30" s="376"/>
    </row>
    <row r="31" spans="2:7" ht="15.75" thickBot="1">
      <c r="B31" s="471" t="s">
        <v>398</v>
      </c>
      <c r="C31" s="472"/>
      <c r="D31" s="378">
        <v>40079</v>
      </c>
      <c r="E31" s="378">
        <v>40079</v>
      </c>
      <c r="F31" s="183"/>
      <c r="G31" s="376"/>
    </row>
    <row r="32" spans="2:7" ht="19.899999999999999" customHeight="1" thickBot="1">
      <c r="B32" s="464" t="s">
        <v>399</v>
      </c>
      <c r="C32" s="465"/>
      <c r="D32" s="379">
        <f>SUM(D31:D31)</f>
        <v>40079</v>
      </c>
      <c r="E32" s="379">
        <f>SUM(E31:E31)</f>
        <v>40079</v>
      </c>
      <c r="F32" s="183"/>
      <c r="G32" s="383"/>
    </row>
    <row r="33" spans="2:7">
      <c r="B33" s="469" t="s">
        <v>288</v>
      </c>
      <c r="C33" s="470"/>
      <c r="D33" s="384">
        <v>7000</v>
      </c>
      <c r="E33" s="384">
        <v>7000</v>
      </c>
      <c r="F33" s="183"/>
      <c r="G33" s="385"/>
    </row>
    <row r="34" spans="2:7">
      <c r="B34" s="469" t="s">
        <v>400</v>
      </c>
      <c r="C34" s="470"/>
      <c r="D34" s="384">
        <v>14000</v>
      </c>
      <c r="E34" s="384">
        <v>14000</v>
      </c>
      <c r="F34" s="183"/>
      <c r="G34" s="376"/>
    </row>
    <row r="35" spans="2:7">
      <c r="B35" s="469" t="s">
        <v>401</v>
      </c>
      <c r="C35" s="470"/>
      <c r="D35" s="377">
        <v>300</v>
      </c>
      <c r="E35" s="377">
        <v>300</v>
      </c>
      <c r="F35" s="183"/>
      <c r="G35" s="376"/>
    </row>
    <row r="36" spans="2:7">
      <c r="B36" s="447" t="s">
        <v>402</v>
      </c>
      <c r="C36" s="448"/>
      <c r="D36" s="377">
        <v>4800</v>
      </c>
      <c r="E36" s="377">
        <v>4800</v>
      </c>
      <c r="F36" s="183"/>
      <c r="G36" s="376"/>
    </row>
    <row r="37" spans="2:7" ht="15.75" thickBot="1">
      <c r="B37" s="445" t="s">
        <v>403</v>
      </c>
      <c r="C37" s="446"/>
      <c r="D37" s="378">
        <v>50</v>
      </c>
      <c r="E37" s="378">
        <v>50</v>
      </c>
      <c r="F37" s="183"/>
      <c r="G37" s="376"/>
    </row>
    <row r="38" spans="2:7" ht="19.899999999999999" customHeight="1" thickBot="1">
      <c r="B38" s="464" t="s">
        <v>404</v>
      </c>
      <c r="C38" s="465"/>
      <c r="D38" s="379">
        <f>SUM(D33:D37)</f>
        <v>26150</v>
      </c>
      <c r="E38" s="379">
        <f>SUM(E33:E37)</f>
        <v>26150</v>
      </c>
      <c r="G38" s="376"/>
    </row>
    <row r="39" spans="2:7">
      <c r="B39" s="447" t="s">
        <v>405</v>
      </c>
      <c r="C39" s="387"/>
      <c r="D39" s="377">
        <v>1500</v>
      </c>
      <c r="E39" s="377">
        <v>1500</v>
      </c>
      <c r="G39" s="376"/>
    </row>
    <row r="40" spans="2:7">
      <c r="B40" s="447" t="s">
        <v>406</v>
      </c>
      <c r="C40" s="387"/>
      <c r="D40" s="377">
        <v>3125</v>
      </c>
      <c r="E40" s="377">
        <v>3151</v>
      </c>
      <c r="G40" s="376"/>
    </row>
    <row r="41" spans="2:7">
      <c r="B41" s="447" t="s">
        <v>407</v>
      </c>
      <c r="C41" s="387"/>
      <c r="D41" s="377">
        <v>7852</v>
      </c>
      <c r="E41" s="377">
        <v>7852</v>
      </c>
      <c r="G41" s="376"/>
    </row>
    <row r="42" spans="2:7">
      <c r="B42" s="447" t="s">
        <v>408</v>
      </c>
      <c r="C42" s="387"/>
      <c r="D42" s="377">
        <v>1410</v>
      </c>
      <c r="E42" s="377">
        <v>1840</v>
      </c>
      <c r="G42" s="376"/>
    </row>
    <row r="43" spans="2:7">
      <c r="B43" s="380" t="s">
        <v>409</v>
      </c>
      <c r="C43" s="387"/>
      <c r="D43" s="382">
        <v>12000</v>
      </c>
      <c r="E43" s="382">
        <v>12000</v>
      </c>
      <c r="G43" s="376"/>
    </row>
    <row r="44" spans="2:7">
      <c r="B44" s="447" t="s">
        <v>410</v>
      </c>
      <c r="C44" s="387"/>
      <c r="D44" s="377">
        <v>5114</v>
      </c>
      <c r="E44" s="377">
        <v>5114</v>
      </c>
      <c r="G44" s="376"/>
    </row>
    <row r="45" spans="2:7">
      <c r="B45" s="447" t="s">
        <v>411</v>
      </c>
      <c r="C45" s="387"/>
      <c r="D45" s="377">
        <v>7760</v>
      </c>
      <c r="E45" s="377">
        <v>7760</v>
      </c>
      <c r="G45" s="376"/>
    </row>
    <row r="46" spans="2:7">
      <c r="B46" s="447" t="s">
        <v>412</v>
      </c>
      <c r="C46" s="387"/>
      <c r="D46" s="377">
        <v>5</v>
      </c>
      <c r="E46" s="377">
        <v>5</v>
      </c>
      <c r="G46" s="376"/>
    </row>
    <row r="47" spans="2:7" ht="18.75" customHeight="1" thickBot="1">
      <c r="B47" s="445" t="s">
        <v>413</v>
      </c>
      <c r="C47" s="388"/>
      <c r="D47" s="378">
        <v>3790</v>
      </c>
      <c r="E47" s="378">
        <v>3810</v>
      </c>
      <c r="G47" s="376"/>
    </row>
    <row r="48" spans="2:7" ht="19.899999999999999" customHeight="1" thickBot="1">
      <c r="B48" s="464" t="s">
        <v>414</v>
      </c>
      <c r="C48" s="465"/>
      <c r="D48" s="379">
        <f>SUM(D39:D47)</f>
        <v>42556</v>
      </c>
      <c r="E48" s="379">
        <f>SUM(E39:E47)</f>
        <v>43032</v>
      </c>
      <c r="G48" s="385"/>
    </row>
    <row r="49" spans="1:11" ht="15.75" thickBot="1">
      <c r="B49" s="441" t="s">
        <v>415</v>
      </c>
      <c r="C49" s="388"/>
      <c r="D49" s="378">
        <v>720</v>
      </c>
      <c r="E49" s="378">
        <v>720</v>
      </c>
      <c r="G49" s="385"/>
    </row>
    <row r="50" spans="1:11" ht="19.899999999999999" customHeight="1" thickBot="1">
      <c r="B50" s="464" t="s">
        <v>416</v>
      </c>
      <c r="C50" s="465"/>
      <c r="D50" s="379">
        <v>720</v>
      </c>
      <c r="E50" s="379">
        <v>720</v>
      </c>
      <c r="G50" s="385"/>
    </row>
    <row r="51" spans="1:11" ht="15.75" thickBot="1">
      <c r="B51" s="389" t="s">
        <v>417</v>
      </c>
      <c r="C51" s="390"/>
      <c r="D51" s="391">
        <v>22655</v>
      </c>
      <c r="E51" s="391">
        <v>28671</v>
      </c>
      <c r="G51" s="385"/>
    </row>
    <row r="52" spans="1:11" ht="19.899999999999999" customHeight="1" thickBot="1">
      <c r="B52" s="464" t="s">
        <v>418</v>
      </c>
      <c r="C52" s="465"/>
      <c r="D52" s="379">
        <v>22655</v>
      </c>
      <c r="E52" s="379">
        <v>28671</v>
      </c>
      <c r="G52" s="376"/>
    </row>
    <row r="53" spans="1:11" ht="27" customHeight="1" thickBot="1">
      <c r="B53" s="392" t="s">
        <v>419</v>
      </c>
      <c r="C53" s="393"/>
      <c r="D53" s="394">
        <f>SUM(D23+D29+D32+D38+D48+D50+D52)</f>
        <v>433694</v>
      </c>
      <c r="E53" s="394">
        <v>483917</v>
      </c>
      <c r="G53" s="385"/>
    </row>
    <row r="54" spans="1:11">
      <c r="B54" s="395"/>
      <c r="C54" s="395"/>
      <c r="D54" s="372"/>
      <c r="E54" s="372"/>
      <c r="G54" s="376"/>
    </row>
    <row r="55" spans="1:11">
      <c r="B55" s="396"/>
      <c r="C55" s="395"/>
      <c r="D55" s="372"/>
      <c r="E55" s="372"/>
      <c r="G55" s="397"/>
    </row>
    <row r="56" spans="1:11" ht="36.6" customHeight="1">
      <c r="B56" s="466" t="s">
        <v>470</v>
      </c>
      <c r="C56" s="466"/>
      <c r="D56" s="466"/>
      <c r="E56" s="552"/>
      <c r="G56" s="443"/>
      <c r="H56" s="443"/>
      <c r="I56" s="443"/>
      <c r="J56" s="443"/>
      <c r="K56" s="367"/>
    </row>
    <row r="57" spans="1:11" ht="12.75" customHeight="1">
      <c r="A57" s="368"/>
      <c r="B57" s="180"/>
      <c r="C57" s="180"/>
      <c r="D57" s="180"/>
      <c r="E57" s="180"/>
      <c r="G57" s="180"/>
    </row>
    <row r="58" spans="1:11" ht="21.75" customHeight="1" thickBot="1">
      <c r="B58" s="560" t="s">
        <v>375</v>
      </c>
      <c r="C58" s="560"/>
      <c r="D58" s="560"/>
      <c r="E58" s="554"/>
      <c r="G58" s="444"/>
    </row>
    <row r="59" spans="1:11" ht="22.15" customHeight="1">
      <c r="B59" s="467" t="s">
        <v>420</v>
      </c>
      <c r="C59" s="468"/>
      <c r="D59" s="371" t="s">
        <v>377</v>
      </c>
      <c r="E59" s="371" t="s">
        <v>466</v>
      </c>
      <c r="G59" s="398"/>
    </row>
    <row r="60" spans="1:11">
      <c r="B60" s="475" t="s">
        <v>26</v>
      </c>
      <c r="C60" s="476"/>
      <c r="D60" s="384">
        <v>130359</v>
      </c>
      <c r="E60" s="384">
        <v>160859</v>
      </c>
      <c r="G60" s="376"/>
    </row>
    <row r="61" spans="1:11">
      <c r="B61" s="475" t="s">
        <v>421</v>
      </c>
      <c r="C61" s="476"/>
      <c r="D61" s="384">
        <v>32632</v>
      </c>
      <c r="E61" s="384">
        <v>36577</v>
      </c>
      <c r="G61" s="399"/>
    </row>
    <row r="62" spans="1:11">
      <c r="B62" s="475" t="s">
        <v>28</v>
      </c>
      <c r="C62" s="476"/>
      <c r="D62" s="384">
        <v>107722</v>
      </c>
      <c r="E62" s="384">
        <v>113770</v>
      </c>
      <c r="G62" s="400"/>
    </row>
    <row r="63" spans="1:11">
      <c r="B63" s="475" t="s">
        <v>422</v>
      </c>
      <c r="C63" s="476"/>
      <c r="D63" s="384">
        <v>24153</v>
      </c>
      <c r="E63" s="384">
        <v>24736</v>
      </c>
      <c r="G63" s="376"/>
    </row>
    <row r="64" spans="1:11">
      <c r="B64" s="439" t="s">
        <v>423</v>
      </c>
      <c r="C64" s="440"/>
      <c r="D64" s="384">
        <v>3132</v>
      </c>
      <c r="E64" s="384">
        <v>3132</v>
      </c>
      <c r="G64" s="376"/>
    </row>
    <row r="65" spans="2:7" ht="15.75" thickBot="1">
      <c r="B65" s="478" t="s">
        <v>424</v>
      </c>
      <c r="C65" s="479"/>
      <c r="D65" s="401">
        <v>90691</v>
      </c>
      <c r="E65" s="401">
        <v>90877</v>
      </c>
      <c r="G65" s="376"/>
    </row>
    <row r="66" spans="2:7" ht="19.899999999999999" customHeight="1" thickBot="1">
      <c r="B66" s="473" t="s">
        <v>425</v>
      </c>
      <c r="C66" s="474"/>
      <c r="D66" s="379">
        <f>SUM(D60:D65)</f>
        <v>388689</v>
      </c>
      <c r="E66" s="379">
        <f>SUM(E60:E65)</f>
        <v>429951</v>
      </c>
      <c r="G66" s="385"/>
    </row>
    <row r="67" spans="2:7">
      <c r="B67" s="475" t="s">
        <v>31</v>
      </c>
      <c r="C67" s="476"/>
      <c r="D67" s="402">
        <v>1000</v>
      </c>
      <c r="E67" s="402">
        <v>271</v>
      </c>
      <c r="G67" s="385"/>
    </row>
    <row r="68" spans="2:7" ht="15.75" thickBot="1">
      <c r="B68" s="441" t="s">
        <v>32</v>
      </c>
      <c r="C68" s="442"/>
      <c r="D68" s="401">
        <v>500</v>
      </c>
      <c r="E68" s="401">
        <v>500</v>
      </c>
      <c r="G68" s="385"/>
    </row>
    <row r="69" spans="2:7" ht="19.899999999999999" customHeight="1" thickBot="1">
      <c r="B69" s="473" t="s">
        <v>426</v>
      </c>
      <c r="C69" s="474"/>
      <c r="D69" s="379">
        <f>SUM(D67:D68)</f>
        <v>1500</v>
      </c>
      <c r="E69" s="379">
        <f>SUM(E67:E68)</f>
        <v>771</v>
      </c>
      <c r="G69" s="385"/>
    </row>
    <row r="70" spans="2:7">
      <c r="B70" s="439" t="s">
        <v>427</v>
      </c>
      <c r="C70" s="440"/>
      <c r="D70" s="403">
        <v>42778</v>
      </c>
      <c r="E70" s="403">
        <v>43229</v>
      </c>
      <c r="G70" s="376"/>
    </row>
    <row r="71" spans="2:7">
      <c r="B71" s="441" t="s">
        <v>471</v>
      </c>
      <c r="C71" s="442"/>
      <c r="D71" s="404"/>
      <c r="E71" s="404">
        <v>482</v>
      </c>
      <c r="G71" s="376"/>
    </row>
    <row r="72" spans="2:7" ht="15.75" thickBot="1">
      <c r="B72" s="441" t="s">
        <v>428</v>
      </c>
      <c r="C72" s="442"/>
      <c r="D72" s="404">
        <v>727</v>
      </c>
      <c r="E72" s="404">
        <v>854</v>
      </c>
      <c r="G72" s="376"/>
    </row>
    <row r="73" spans="2:7" ht="19.899999999999999" customHeight="1" thickBot="1">
      <c r="B73" s="473" t="s">
        <v>429</v>
      </c>
      <c r="C73" s="474"/>
      <c r="D73" s="379">
        <f>D70+D72</f>
        <v>43505</v>
      </c>
      <c r="E73" s="379">
        <v>44565</v>
      </c>
      <c r="G73" s="376"/>
    </row>
    <row r="74" spans="2:7" ht="19.899999999999999" customHeight="1" thickBot="1">
      <c r="B74" s="561" t="s">
        <v>472</v>
      </c>
      <c r="C74" s="562"/>
      <c r="D74" s="563"/>
      <c r="E74" s="563">
        <v>8630</v>
      </c>
      <c r="G74" s="376"/>
    </row>
    <row r="75" spans="2:7" ht="24.6" customHeight="1" thickBot="1">
      <c r="B75" s="392" t="s">
        <v>430</v>
      </c>
      <c r="C75" s="405"/>
      <c r="D75" s="394">
        <f>D66+D69+D73</f>
        <v>433694</v>
      </c>
      <c r="E75" s="394">
        <v>483917</v>
      </c>
      <c r="G75" s="406"/>
    </row>
    <row r="76" spans="2:7">
      <c r="B76" s="183"/>
      <c r="C76" s="198"/>
      <c r="D76" s="407"/>
      <c r="E76" s="407"/>
      <c r="G76" s="376"/>
    </row>
    <row r="77" spans="2:7">
      <c r="B77" s="183"/>
      <c r="C77" s="183"/>
      <c r="D77" s="408"/>
      <c r="E77" s="408"/>
      <c r="G77" s="376"/>
    </row>
    <row r="78" spans="2:7">
      <c r="B78" s="183"/>
      <c r="C78" s="183"/>
      <c r="D78" s="183"/>
      <c r="E78" s="183"/>
      <c r="G78" s="376"/>
    </row>
    <row r="79" spans="2:7">
      <c r="B79" s="386"/>
      <c r="C79" s="386"/>
      <c r="D79" s="386"/>
      <c r="E79" s="386"/>
    </row>
    <row r="80" spans="2:7">
      <c r="B80" s="386"/>
      <c r="C80" s="386"/>
      <c r="D80" s="386"/>
      <c r="E80" s="386"/>
    </row>
    <row r="81" spans="2:5">
      <c r="B81" s="386"/>
      <c r="C81" s="386"/>
      <c r="D81" s="386"/>
      <c r="E81" s="386"/>
    </row>
    <row r="82" spans="2:5">
      <c r="B82" s="386"/>
      <c r="C82" s="386"/>
      <c r="D82" s="386"/>
      <c r="E82" s="386"/>
    </row>
    <row r="83" spans="2:5">
      <c r="B83" s="386"/>
      <c r="C83" s="386"/>
      <c r="D83" s="386"/>
      <c r="E83" s="386"/>
    </row>
    <row r="84" spans="2:5">
      <c r="B84" s="386"/>
      <c r="C84" s="386"/>
      <c r="D84" s="386"/>
      <c r="E84" s="386"/>
    </row>
    <row r="85" spans="2:5">
      <c r="B85" s="386"/>
      <c r="C85" s="386"/>
      <c r="D85" s="386"/>
      <c r="E85" s="386"/>
    </row>
    <row r="86" spans="2:5">
      <c r="B86" s="386"/>
      <c r="C86" s="386"/>
      <c r="D86" s="386"/>
      <c r="E86" s="386"/>
    </row>
    <row r="87" spans="2:5">
      <c r="B87" s="386"/>
      <c r="C87" s="386"/>
      <c r="D87" s="386"/>
      <c r="E87" s="386"/>
    </row>
    <row r="88" spans="2:5">
      <c r="B88" s="386"/>
      <c r="C88" s="386"/>
      <c r="D88" s="386"/>
      <c r="E88" s="386"/>
    </row>
    <row r="89" spans="2:5">
      <c r="B89" s="386"/>
      <c r="C89" s="386"/>
      <c r="D89" s="386"/>
      <c r="E89" s="386"/>
    </row>
    <row r="90" spans="2:5">
      <c r="B90" s="386"/>
      <c r="C90" s="386"/>
      <c r="D90" s="386"/>
      <c r="E90" s="386"/>
    </row>
    <row r="91" spans="2:5">
      <c r="B91" s="386"/>
      <c r="C91" s="386"/>
      <c r="D91" s="386"/>
      <c r="E91" s="386"/>
    </row>
    <row r="92" spans="2:5">
      <c r="B92" s="386"/>
      <c r="C92" s="386"/>
      <c r="D92" s="386"/>
      <c r="E92" s="386"/>
    </row>
    <row r="93" spans="2:5">
      <c r="B93" s="386"/>
      <c r="C93" s="386"/>
      <c r="D93" s="386"/>
      <c r="E93" s="386"/>
    </row>
    <row r="94" spans="2:5">
      <c r="B94" s="386"/>
      <c r="C94" s="386"/>
      <c r="D94" s="386"/>
      <c r="E94" s="386"/>
    </row>
    <row r="95" spans="2:5">
      <c r="B95" s="386"/>
      <c r="C95" s="386"/>
      <c r="D95" s="386"/>
      <c r="E95" s="386"/>
    </row>
    <row r="96" spans="2:5">
      <c r="B96" s="386"/>
      <c r="C96" s="386"/>
      <c r="D96" s="386"/>
      <c r="E96" s="386"/>
    </row>
    <row r="97" spans="2:5">
      <c r="B97" s="386"/>
      <c r="C97" s="386"/>
      <c r="D97" s="386"/>
      <c r="E97" s="386"/>
    </row>
    <row r="98" spans="2:5">
      <c r="B98" s="386"/>
      <c r="C98" s="386"/>
      <c r="D98" s="386"/>
      <c r="E98" s="386"/>
    </row>
    <row r="99" spans="2:5">
      <c r="B99" s="386"/>
      <c r="C99" s="386"/>
      <c r="D99" s="386"/>
      <c r="E99" s="386"/>
    </row>
    <row r="100" spans="2:5">
      <c r="B100" s="386"/>
      <c r="C100" s="386"/>
      <c r="D100" s="386"/>
      <c r="E100" s="386"/>
    </row>
    <row r="101" spans="2:5">
      <c r="B101" s="386"/>
      <c r="C101" s="386"/>
      <c r="D101" s="386"/>
      <c r="E101" s="386"/>
    </row>
    <row r="102" spans="2:5">
      <c r="B102" s="386"/>
      <c r="C102" s="386"/>
      <c r="D102" s="386"/>
      <c r="E102" s="386"/>
    </row>
    <row r="103" spans="2:5">
      <c r="B103" s="386"/>
      <c r="C103" s="386"/>
      <c r="D103" s="386"/>
      <c r="E103" s="386"/>
    </row>
    <row r="104" spans="2:5">
      <c r="B104" s="386"/>
      <c r="C104" s="386"/>
      <c r="D104" s="386"/>
      <c r="E104" s="386"/>
    </row>
    <row r="105" spans="2:5">
      <c r="B105" s="386"/>
      <c r="C105" s="386"/>
      <c r="D105" s="386"/>
      <c r="E105" s="386"/>
    </row>
    <row r="106" spans="2:5">
      <c r="B106" s="386"/>
      <c r="C106" s="386"/>
      <c r="D106" s="386"/>
      <c r="E106" s="386"/>
    </row>
    <row r="107" spans="2:5">
      <c r="B107" s="386"/>
      <c r="C107" s="386"/>
      <c r="D107" s="386"/>
      <c r="E107" s="386"/>
    </row>
    <row r="108" spans="2:5">
      <c r="B108" s="386"/>
      <c r="C108" s="386"/>
      <c r="D108" s="386"/>
      <c r="E108" s="386"/>
    </row>
    <row r="109" spans="2:5">
      <c r="B109" s="386"/>
      <c r="C109" s="386"/>
      <c r="D109" s="386"/>
      <c r="E109" s="386"/>
    </row>
    <row r="110" spans="2:5">
      <c r="B110" s="386"/>
      <c r="C110" s="386"/>
      <c r="D110" s="386"/>
      <c r="E110" s="386"/>
    </row>
    <row r="111" spans="2:5">
      <c r="B111" s="386"/>
      <c r="C111" s="386"/>
      <c r="D111" s="386"/>
      <c r="E111" s="386"/>
    </row>
    <row r="112" spans="2:5">
      <c r="B112" s="386"/>
      <c r="C112" s="386"/>
      <c r="D112" s="386"/>
      <c r="E112" s="386"/>
    </row>
    <row r="113" spans="2:5">
      <c r="B113" s="386"/>
      <c r="C113" s="386"/>
      <c r="D113" s="386"/>
      <c r="E113" s="386"/>
    </row>
    <row r="114" spans="2:5">
      <c r="B114" s="386"/>
      <c r="C114" s="386"/>
      <c r="D114" s="386"/>
      <c r="E114" s="386"/>
    </row>
    <row r="115" spans="2:5">
      <c r="B115" s="386"/>
      <c r="C115" s="386"/>
      <c r="D115" s="386"/>
      <c r="E115" s="386"/>
    </row>
    <row r="116" spans="2:5">
      <c r="B116" s="386"/>
      <c r="C116" s="386"/>
      <c r="D116" s="386"/>
      <c r="E116" s="386"/>
    </row>
    <row r="117" spans="2:5">
      <c r="B117" s="386"/>
      <c r="C117" s="386"/>
      <c r="D117" s="386"/>
      <c r="E117" s="386"/>
    </row>
    <row r="118" spans="2:5">
      <c r="B118" s="386"/>
      <c r="C118" s="386"/>
      <c r="D118" s="386"/>
      <c r="E118" s="386"/>
    </row>
    <row r="119" spans="2:5">
      <c r="B119" s="386"/>
      <c r="C119" s="386"/>
      <c r="D119" s="386"/>
      <c r="E119" s="386"/>
    </row>
    <row r="120" spans="2:5">
      <c r="B120" s="386"/>
      <c r="C120" s="386"/>
      <c r="D120" s="386"/>
      <c r="E120" s="386"/>
    </row>
    <row r="121" spans="2:5">
      <c r="B121" s="386"/>
      <c r="C121" s="386"/>
      <c r="D121" s="386"/>
      <c r="E121" s="386"/>
    </row>
    <row r="122" spans="2:5">
      <c r="B122" s="386"/>
      <c r="C122" s="386"/>
      <c r="D122" s="386"/>
      <c r="E122" s="386"/>
    </row>
    <row r="123" spans="2:5">
      <c r="B123" s="386"/>
      <c r="C123" s="386"/>
      <c r="D123" s="386"/>
      <c r="E123" s="386"/>
    </row>
    <row r="124" spans="2:5">
      <c r="B124" s="386"/>
      <c r="C124" s="386"/>
      <c r="D124" s="386"/>
      <c r="E124" s="386"/>
    </row>
    <row r="125" spans="2:5">
      <c r="B125" s="386"/>
      <c r="C125" s="386"/>
      <c r="D125" s="386"/>
      <c r="E125" s="386"/>
    </row>
    <row r="126" spans="2:5">
      <c r="B126" s="386"/>
      <c r="C126" s="386"/>
      <c r="D126" s="386"/>
      <c r="E126" s="386"/>
    </row>
    <row r="127" spans="2:5">
      <c r="B127" s="386"/>
      <c r="C127" s="386"/>
      <c r="D127" s="386"/>
      <c r="E127" s="386"/>
    </row>
    <row r="128" spans="2:5">
      <c r="B128" s="386"/>
      <c r="C128" s="386"/>
      <c r="D128" s="386"/>
      <c r="E128" s="386"/>
    </row>
    <row r="129" spans="2:5">
      <c r="B129" s="386"/>
      <c r="C129" s="386"/>
      <c r="D129" s="386"/>
      <c r="E129" s="386"/>
    </row>
    <row r="130" spans="2:5">
      <c r="B130" s="386"/>
      <c r="C130" s="386"/>
      <c r="D130" s="386"/>
      <c r="E130" s="386"/>
    </row>
    <row r="131" spans="2:5">
      <c r="B131" s="386"/>
      <c r="C131" s="386"/>
      <c r="D131" s="386"/>
      <c r="E131" s="386"/>
    </row>
    <row r="132" spans="2:5">
      <c r="B132" s="386"/>
      <c r="C132" s="386"/>
      <c r="D132" s="386"/>
      <c r="E132" s="386"/>
    </row>
    <row r="133" spans="2:5">
      <c r="B133" s="386"/>
      <c r="C133" s="386"/>
      <c r="D133" s="386"/>
      <c r="E133" s="386"/>
    </row>
    <row r="134" spans="2:5">
      <c r="B134" s="386"/>
      <c r="C134" s="386"/>
      <c r="D134" s="386"/>
      <c r="E134" s="386"/>
    </row>
    <row r="135" spans="2:5">
      <c r="B135" s="386"/>
      <c r="C135" s="386"/>
      <c r="D135" s="386"/>
      <c r="E135" s="386"/>
    </row>
    <row r="136" spans="2:5">
      <c r="B136" s="386"/>
      <c r="C136" s="386"/>
      <c r="D136" s="386"/>
      <c r="E136" s="386"/>
    </row>
    <row r="137" spans="2:5">
      <c r="B137" s="386"/>
      <c r="C137" s="386"/>
      <c r="D137" s="386"/>
      <c r="E137" s="386"/>
    </row>
    <row r="138" spans="2:5">
      <c r="B138" s="386"/>
      <c r="C138" s="386"/>
      <c r="D138" s="386"/>
      <c r="E138" s="386"/>
    </row>
    <row r="139" spans="2:5">
      <c r="B139" s="386"/>
      <c r="C139" s="386"/>
      <c r="D139" s="386"/>
      <c r="E139" s="386"/>
    </row>
    <row r="140" spans="2:5">
      <c r="B140" s="386"/>
      <c r="C140" s="386"/>
      <c r="D140" s="386"/>
      <c r="E140" s="386"/>
    </row>
    <row r="141" spans="2:5">
      <c r="B141" s="386"/>
      <c r="C141" s="386"/>
      <c r="D141" s="386"/>
      <c r="E141" s="386"/>
    </row>
    <row r="142" spans="2:5">
      <c r="B142" s="386"/>
      <c r="C142" s="386"/>
      <c r="D142" s="386"/>
      <c r="E142" s="386"/>
    </row>
    <row r="143" spans="2:5">
      <c r="B143" s="386"/>
      <c r="C143" s="386"/>
      <c r="D143" s="386"/>
      <c r="E143" s="386"/>
    </row>
    <row r="144" spans="2:5">
      <c r="B144" s="386"/>
      <c r="C144" s="386"/>
      <c r="D144" s="386"/>
      <c r="E144" s="386"/>
    </row>
    <row r="145" spans="2:5">
      <c r="B145" s="386"/>
      <c r="C145" s="386"/>
      <c r="D145" s="386"/>
      <c r="E145" s="386"/>
    </row>
    <row r="146" spans="2:5">
      <c r="B146" s="386"/>
      <c r="C146" s="386"/>
      <c r="D146" s="386"/>
      <c r="E146" s="386"/>
    </row>
    <row r="147" spans="2:5">
      <c r="B147" s="386"/>
      <c r="C147" s="386"/>
      <c r="D147" s="386"/>
      <c r="E147" s="386"/>
    </row>
    <row r="148" spans="2:5">
      <c r="B148" s="386"/>
      <c r="C148" s="386"/>
      <c r="D148" s="386"/>
      <c r="E148" s="386"/>
    </row>
    <row r="149" spans="2:5">
      <c r="B149" s="386"/>
      <c r="C149" s="386"/>
      <c r="D149" s="386"/>
      <c r="E149" s="386"/>
    </row>
    <row r="150" spans="2:5">
      <c r="B150" s="386"/>
      <c r="C150" s="386"/>
      <c r="D150" s="386"/>
      <c r="E150" s="386"/>
    </row>
    <row r="151" spans="2:5">
      <c r="B151" s="386"/>
      <c r="C151" s="386"/>
      <c r="D151" s="386"/>
      <c r="E151" s="386"/>
    </row>
    <row r="152" spans="2:5">
      <c r="B152" s="386"/>
      <c r="C152" s="386"/>
      <c r="D152" s="386"/>
      <c r="E152" s="386"/>
    </row>
    <row r="153" spans="2:5">
      <c r="B153" s="386"/>
      <c r="C153" s="386"/>
      <c r="D153" s="386"/>
      <c r="E153" s="386"/>
    </row>
    <row r="154" spans="2:5">
      <c r="B154" s="386"/>
      <c r="C154" s="386"/>
      <c r="D154" s="386"/>
      <c r="E154" s="386"/>
    </row>
    <row r="155" spans="2:5">
      <c r="B155" s="386"/>
      <c r="C155" s="386"/>
      <c r="D155" s="386"/>
      <c r="E155" s="386"/>
    </row>
    <row r="156" spans="2:5">
      <c r="B156" s="386"/>
      <c r="C156" s="386"/>
      <c r="D156" s="386"/>
      <c r="E156" s="386"/>
    </row>
    <row r="157" spans="2:5">
      <c r="B157" s="386"/>
      <c r="C157" s="386"/>
      <c r="D157" s="386"/>
      <c r="E157" s="386"/>
    </row>
    <row r="158" spans="2:5">
      <c r="B158" s="386"/>
      <c r="C158" s="386"/>
      <c r="D158" s="386"/>
      <c r="E158" s="386"/>
    </row>
    <row r="159" spans="2:5">
      <c r="B159" s="386"/>
      <c r="C159" s="386"/>
      <c r="D159" s="386"/>
      <c r="E159" s="386"/>
    </row>
    <row r="160" spans="2:5">
      <c r="B160" s="386"/>
      <c r="C160" s="386"/>
      <c r="D160" s="386"/>
      <c r="E160" s="386"/>
    </row>
    <row r="161" spans="2:5">
      <c r="B161" s="386"/>
      <c r="C161" s="386"/>
      <c r="D161" s="386"/>
      <c r="E161" s="386"/>
    </row>
    <row r="162" spans="2:5">
      <c r="B162" s="386"/>
      <c r="C162" s="386"/>
      <c r="D162" s="386"/>
      <c r="E162" s="386"/>
    </row>
    <row r="163" spans="2:5">
      <c r="B163" s="386"/>
      <c r="C163" s="386"/>
      <c r="D163" s="386"/>
      <c r="E163" s="386"/>
    </row>
    <row r="164" spans="2:5">
      <c r="B164" s="386"/>
      <c r="C164" s="386"/>
      <c r="D164" s="386"/>
      <c r="E164" s="386"/>
    </row>
    <row r="165" spans="2:5">
      <c r="B165" s="386"/>
      <c r="C165" s="386"/>
      <c r="D165" s="386"/>
      <c r="E165" s="386"/>
    </row>
    <row r="166" spans="2:5">
      <c r="B166" s="386"/>
      <c r="C166" s="386"/>
      <c r="D166" s="386"/>
      <c r="E166" s="386"/>
    </row>
    <row r="167" spans="2:5">
      <c r="B167" s="386"/>
      <c r="C167" s="386"/>
      <c r="D167" s="386"/>
      <c r="E167" s="386"/>
    </row>
    <row r="168" spans="2:5">
      <c r="B168" s="386"/>
      <c r="C168" s="386"/>
      <c r="D168" s="386"/>
      <c r="E168" s="386"/>
    </row>
    <row r="169" spans="2:5">
      <c r="B169" s="386"/>
      <c r="C169" s="386"/>
      <c r="D169" s="386"/>
      <c r="E169" s="386"/>
    </row>
    <row r="170" spans="2:5">
      <c r="B170" s="386"/>
      <c r="C170" s="386"/>
      <c r="D170" s="386"/>
      <c r="E170" s="386"/>
    </row>
    <row r="171" spans="2:5">
      <c r="B171" s="386"/>
      <c r="C171" s="386"/>
      <c r="D171" s="386"/>
      <c r="E171" s="386"/>
    </row>
    <row r="172" spans="2:5">
      <c r="B172" s="386"/>
      <c r="C172" s="386"/>
      <c r="D172" s="386"/>
      <c r="E172" s="386"/>
    </row>
    <row r="173" spans="2:5">
      <c r="B173" s="386"/>
      <c r="C173" s="386"/>
      <c r="D173" s="386"/>
      <c r="E173" s="386"/>
    </row>
    <row r="174" spans="2:5">
      <c r="B174" s="386"/>
      <c r="C174" s="386"/>
      <c r="D174" s="386"/>
      <c r="E174" s="386"/>
    </row>
    <row r="175" spans="2:5">
      <c r="B175" s="386"/>
      <c r="C175" s="386"/>
      <c r="D175" s="386"/>
      <c r="E175" s="386"/>
    </row>
    <row r="176" spans="2:5">
      <c r="B176" s="386"/>
      <c r="C176" s="386"/>
      <c r="D176" s="386"/>
      <c r="E176" s="386"/>
    </row>
    <row r="177" spans="2:5">
      <c r="B177" s="386"/>
      <c r="C177" s="386"/>
      <c r="D177" s="386"/>
      <c r="E177" s="386"/>
    </row>
    <row r="178" spans="2:5">
      <c r="B178" s="386"/>
      <c r="C178" s="386"/>
      <c r="D178" s="386"/>
      <c r="E178" s="386"/>
    </row>
    <row r="179" spans="2:5">
      <c r="B179" s="386"/>
      <c r="C179" s="386"/>
      <c r="D179" s="386"/>
      <c r="E179" s="386"/>
    </row>
    <row r="180" spans="2:5">
      <c r="B180" s="386"/>
      <c r="C180" s="386"/>
      <c r="D180" s="386"/>
      <c r="E180" s="386"/>
    </row>
    <row r="181" spans="2:5">
      <c r="B181" s="386"/>
      <c r="C181" s="386"/>
      <c r="D181" s="386"/>
      <c r="E181" s="386"/>
    </row>
    <row r="182" spans="2:5">
      <c r="B182" s="386"/>
      <c r="C182" s="386"/>
      <c r="D182" s="386"/>
      <c r="E182" s="386"/>
    </row>
    <row r="183" spans="2:5">
      <c r="B183" s="386"/>
      <c r="C183" s="386"/>
      <c r="D183" s="386"/>
      <c r="E183" s="386"/>
    </row>
    <row r="184" spans="2:5">
      <c r="B184" s="386"/>
      <c r="C184" s="386"/>
      <c r="D184" s="386"/>
      <c r="E184" s="386"/>
    </row>
    <row r="185" spans="2:5">
      <c r="B185" s="386"/>
      <c r="C185" s="386"/>
      <c r="D185" s="386"/>
      <c r="E185" s="386"/>
    </row>
    <row r="186" spans="2:5">
      <c r="B186" s="386"/>
      <c r="C186" s="386"/>
      <c r="D186" s="386"/>
      <c r="E186" s="386"/>
    </row>
    <row r="187" spans="2:5">
      <c r="B187" s="386"/>
      <c r="C187" s="386"/>
      <c r="D187" s="386"/>
      <c r="E187" s="386"/>
    </row>
    <row r="188" spans="2:5">
      <c r="B188" s="386"/>
      <c r="C188" s="386"/>
      <c r="D188" s="386"/>
      <c r="E188" s="386"/>
    </row>
    <row r="189" spans="2:5">
      <c r="B189" s="386"/>
      <c r="C189" s="386"/>
      <c r="D189" s="386"/>
      <c r="E189" s="386"/>
    </row>
    <row r="190" spans="2:5">
      <c r="B190" s="386"/>
      <c r="C190" s="386"/>
      <c r="D190" s="386"/>
      <c r="E190" s="386"/>
    </row>
    <row r="191" spans="2:5">
      <c r="B191" s="386"/>
      <c r="C191" s="386"/>
      <c r="D191" s="386"/>
      <c r="E191" s="386"/>
    </row>
    <row r="192" spans="2:5">
      <c r="B192" s="386"/>
      <c r="C192" s="386"/>
      <c r="D192" s="386"/>
      <c r="E192" s="386"/>
    </row>
    <row r="193" spans="2:5">
      <c r="B193" s="386"/>
      <c r="C193" s="386"/>
      <c r="D193" s="386"/>
      <c r="E193" s="386"/>
    </row>
    <row r="194" spans="2:5">
      <c r="B194" s="386"/>
      <c r="C194" s="386"/>
      <c r="D194" s="386"/>
      <c r="E194" s="386"/>
    </row>
    <row r="195" spans="2:5">
      <c r="B195" s="386"/>
      <c r="C195" s="386"/>
      <c r="D195" s="386"/>
      <c r="E195" s="386"/>
    </row>
    <row r="196" spans="2:5">
      <c r="B196" s="386"/>
      <c r="C196" s="386"/>
      <c r="D196" s="386"/>
      <c r="E196" s="386"/>
    </row>
    <row r="197" spans="2:5">
      <c r="B197" s="386"/>
      <c r="C197" s="386"/>
      <c r="D197" s="386"/>
      <c r="E197" s="386"/>
    </row>
    <row r="198" spans="2:5">
      <c r="B198" s="386"/>
      <c r="C198" s="386"/>
      <c r="D198" s="386"/>
      <c r="E198" s="386"/>
    </row>
    <row r="199" spans="2:5">
      <c r="B199" s="386"/>
      <c r="C199" s="386"/>
      <c r="D199" s="386"/>
      <c r="E199" s="386"/>
    </row>
    <row r="200" spans="2:5">
      <c r="B200" s="386"/>
      <c r="C200" s="386"/>
      <c r="D200" s="386"/>
      <c r="E200" s="386"/>
    </row>
    <row r="201" spans="2:5">
      <c r="B201" s="386"/>
      <c r="C201" s="386"/>
      <c r="D201" s="386"/>
      <c r="E201" s="386"/>
    </row>
    <row r="202" spans="2:5">
      <c r="B202" s="386"/>
      <c r="C202" s="386"/>
      <c r="D202" s="386"/>
      <c r="E202" s="386"/>
    </row>
    <row r="203" spans="2:5">
      <c r="B203" s="386"/>
      <c r="C203" s="386"/>
      <c r="D203" s="386"/>
      <c r="E203" s="386"/>
    </row>
    <row r="204" spans="2:5">
      <c r="B204" s="386"/>
      <c r="C204" s="386"/>
      <c r="D204" s="386"/>
      <c r="E204" s="386"/>
    </row>
    <row r="205" spans="2:5">
      <c r="B205" s="386"/>
      <c r="C205" s="386"/>
      <c r="D205" s="386"/>
      <c r="E205" s="386"/>
    </row>
    <row r="206" spans="2:5">
      <c r="B206" s="386"/>
      <c r="C206" s="386"/>
      <c r="D206" s="386"/>
      <c r="E206" s="386"/>
    </row>
    <row r="207" spans="2:5">
      <c r="B207" s="386"/>
      <c r="C207" s="386"/>
      <c r="D207" s="386"/>
      <c r="E207" s="386"/>
    </row>
    <row r="208" spans="2:5">
      <c r="B208" s="386"/>
      <c r="C208" s="386"/>
      <c r="D208" s="386"/>
      <c r="E208" s="386"/>
    </row>
    <row r="209" spans="2:5">
      <c r="B209" s="386"/>
      <c r="C209" s="386"/>
      <c r="D209" s="386"/>
      <c r="E209" s="386"/>
    </row>
    <row r="210" spans="2:5">
      <c r="B210" s="386"/>
      <c r="C210" s="386"/>
      <c r="D210" s="386"/>
      <c r="E210" s="386"/>
    </row>
    <row r="211" spans="2:5">
      <c r="B211" s="386"/>
      <c r="C211" s="386"/>
      <c r="D211" s="386"/>
      <c r="E211" s="386"/>
    </row>
    <row r="212" spans="2:5">
      <c r="B212" s="386"/>
      <c r="C212" s="386"/>
      <c r="D212" s="386"/>
      <c r="E212" s="386"/>
    </row>
    <row r="213" spans="2:5">
      <c r="B213" s="386"/>
      <c r="C213" s="386"/>
      <c r="D213" s="386"/>
      <c r="E213" s="386"/>
    </row>
    <row r="214" spans="2:5">
      <c r="B214" s="386"/>
      <c r="C214" s="386"/>
      <c r="D214" s="386"/>
      <c r="E214" s="386"/>
    </row>
    <row r="215" spans="2:5">
      <c r="B215" s="386"/>
      <c r="C215" s="386"/>
      <c r="D215" s="386"/>
      <c r="E215" s="386"/>
    </row>
    <row r="216" spans="2:5">
      <c r="B216" s="386"/>
      <c r="C216" s="386"/>
      <c r="D216" s="386"/>
      <c r="E216" s="386"/>
    </row>
    <row r="217" spans="2:5">
      <c r="B217" s="386"/>
      <c r="C217" s="386"/>
      <c r="D217" s="386"/>
      <c r="E217" s="386"/>
    </row>
    <row r="218" spans="2:5">
      <c r="B218" s="386"/>
      <c r="C218" s="386"/>
      <c r="D218" s="386"/>
      <c r="E218" s="386"/>
    </row>
    <row r="219" spans="2:5">
      <c r="B219" s="386"/>
      <c r="C219" s="386"/>
      <c r="D219" s="386"/>
      <c r="E219" s="386"/>
    </row>
    <row r="220" spans="2:5">
      <c r="B220" s="386"/>
      <c r="C220" s="386"/>
      <c r="D220" s="386"/>
      <c r="E220" s="386"/>
    </row>
    <row r="221" spans="2:5">
      <c r="B221" s="386"/>
      <c r="C221" s="386"/>
      <c r="D221" s="386"/>
      <c r="E221" s="386"/>
    </row>
    <row r="222" spans="2:5">
      <c r="B222" s="386"/>
      <c r="C222" s="386"/>
      <c r="D222" s="386"/>
      <c r="E222" s="386"/>
    </row>
    <row r="223" spans="2:5">
      <c r="B223" s="386"/>
      <c r="C223" s="386"/>
      <c r="D223" s="386"/>
      <c r="E223" s="386"/>
    </row>
    <row r="224" spans="2:5">
      <c r="B224" s="386"/>
      <c r="C224" s="386"/>
      <c r="D224" s="386"/>
      <c r="E224" s="386"/>
    </row>
    <row r="225" spans="2:5">
      <c r="B225" s="386"/>
      <c r="C225" s="386"/>
      <c r="D225" s="386"/>
      <c r="E225" s="386"/>
    </row>
    <row r="226" spans="2:5">
      <c r="B226" s="386"/>
      <c r="C226" s="386"/>
      <c r="D226" s="386"/>
      <c r="E226" s="386"/>
    </row>
    <row r="227" spans="2:5">
      <c r="B227" s="386"/>
      <c r="C227" s="386"/>
      <c r="D227" s="386"/>
      <c r="E227" s="386"/>
    </row>
    <row r="228" spans="2:5">
      <c r="B228" s="386"/>
      <c r="C228" s="386"/>
      <c r="D228" s="386"/>
      <c r="E228" s="386"/>
    </row>
    <row r="229" spans="2:5">
      <c r="B229" s="386"/>
      <c r="C229" s="386"/>
      <c r="D229" s="386"/>
      <c r="E229" s="386"/>
    </row>
    <row r="230" spans="2:5">
      <c r="B230" s="386"/>
      <c r="C230" s="386"/>
      <c r="D230" s="386"/>
      <c r="E230" s="386"/>
    </row>
    <row r="231" spans="2:5">
      <c r="B231" s="386"/>
      <c r="C231" s="386"/>
      <c r="D231" s="386"/>
      <c r="E231" s="386"/>
    </row>
    <row r="232" spans="2:5">
      <c r="B232" s="386"/>
      <c r="C232" s="386"/>
      <c r="D232" s="386"/>
      <c r="E232" s="386"/>
    </row>
    <row r="233" spans="2:5">
      <c r="B233" s="386"/>
      <c r="C233" s="386"/>
      <c r="D233" s="386"/>
      <c r="E233" s="386"/>
    </row>
    <row r="234" spans="2:5">
      <c r="B234" s="386"/>
      <c r="C234" s="386"/>
      <c r="D234" s="386"/>
      <c r="E234" s="386"/>
    </row>
    <row r="235" spans="2:5">
      <c r="B235" s="386"/>
      <c r="C235" s="386"/>
      <c r="D235" s="386"/>
      <c r="E235" s="386"/>
    </row>
    <row r="236" spans="2:5">
      <c r="B236" s="386"/>
      <c r="C236" s="386"/>
      <c r="D236" s="386"/>
      <c r="E236" s="386"/>
    </row>
    <row r="237" spans="2:5">
      <c r="B237" s="386"/>
      <c r="C237" s="386"/>
      <c r="D237" s="386"/>
      <c r="E237" s="386"/>
    </row>
    <row r="238" spans="2:5">
      <c r="B238" s="386"/>
      <c r="C238" s="386"/>
      <c r="D238" s="386"/>
      <c r="E238" s="386"/>
    </row>
    <row r="239" spans="2:5">
      <c r="B239" s="386"/>
      <c r="C239" s="386"/>
      <c r="D239" s="386"/>
      <c r="E239" s="386"/>
    </row>
    <row r="240" spans="2:5">
      <c r="B240" s="386"/>
      <c r="C240" s="386"/>
      <c r="D240" s="386"/>
      <c r="E240" s="386"/>
    </row>
    <row r="241" spans="2:5">
      <c r="B241" s="386"/>
      <c r="C241" s="386"/>
      <c r="D241" s="386"/>
      <c r="E241" s="386"/>
    </row>
    <row r="242" spans="2:5">
      <c r="B242" s="386"/>
      <c r="C242" s="386"/>
      <c r="D242" s="386"/>
      <c r="E242" s="386"/>
    </row>
    <row r="243" spans="2:5">
      <c r="B243" s="386"/>
      <c r="C243" s="386"/>
      <c r="D243" s="386"/>
      <c r="E243" s="386"/>
    </row>
    <row r="244" spans="2:5">
      <c r="B244" s="386"/>
      <c r="C244" s="386"/>
      <c r="D244" s="386"/>
      <c r="E244" s="386"/>
    </row>
    <row r="245" spans="2:5">
      <c r="B245" s="386"/>
      <c r="C245" s="386"/>
      <c r="D245" s="386"/>
      <c r="E245" s="386"/>
    </row>
    <row r="246" spans="2:5">
      <c r="B246" s="386"/>
      <c r="C246" s="386"/>
      <c r="D246" s="386"/>
      <c r="E246" s="386"/>
    </row>
    <row r="247" spans="2:5">
      <c r="B247" s="386"/>
      <c r="C247" s="386"/>
      <c r="D247" s="386"/>
      <c r="E247" s="386"/>
    </row>
    <row r="248" spans="2:5">
      <c r="B248" s="386"/>
      <c r="C248" s="386"/>
      <c r="D248" s="386"/>
      <c r="E248" s="386"/>
    </row>
    <row r="249" spans="2:5">
      <c r="B249" s="386"/>
      <c r="C249" s="386"/>
      <c r="D249" s="386"/>
      <c r="E249" s="386"/>
    </row>
    <row r="250" spans="2:5">
      <c r="B250" s="386"/>
      <c r="C250" s="386"/>
      <c r="D250" s="386"/>
      <c r="E250" s="386"/>
    </row>
    <row r="251" spans="2:5">
      <c r="B251" s="386"/>
      <c r="C251" s="386"/>
      <c r="D251" s="386"/>
      <c r="E251" s="386"/>
    </row>
    <row r="252" spans="2:5">
      <c r="B252" s="386"/>
      <c r="C252" s="386"/>
      <c r="D252" s="386"/>
      <c r="E252" s="386"/>
    </row>
    <row r="253" spans="2:5">
      <c r="B253" s="386"/>
      <c r="C253" s="386"/>
      <c r="D253" s="386"/>
      <c r="E253" s="386"/>
    </row>
    <row r="254" spans="2:5">
      <c r="B254" s="386"/>
      <c r="C254" s="386"/>
      <c r="D254" s="386"/>
      <c r="E254" s="386"/>
    </row>
    <row r="255" spans="2:5">
      <c r="B255" s="386"/>
      <c r="C255" s="386"/>
      <c r="D255" s="386"/>
      <c r="E255" s="386"/>
    </row>
    <row r="256" spans="2:5">
      <c r="B256" s="386"/>
      <c r="C256" s="386"/>
      <c r="D256" s="386"/>
      <c r="E256" s="386"/>
    </row>
    <row r="257" spans="2:5">
      <c r="B257" s="386"/>
      <c r="C257" s="386"/>
      <c r="D257" s="386"/>
      <c r="E257" s="386"/>
    </row>
    <row r="258" spans="2:5">
      <c r="B258" s="386"/>
      <c r="C258" s="386"/>
      <c r="D258" s="386"/>
      <c r="E258" s="386"/>
    </row>
    <row r="259" spans="2:5">
      <c r="B259" s="386"/>
      <c r="C259" s="386"/>
      <c r="D259" s="386"/>
      <c r="E259" s="386"/>
    </row>
    <row r="260" spans="2:5">
      <c r="B260" s="386"/>
      <c r="C260" s="386"/>
      <c r="D260" s="386"/>
      <c r="E260" s="386"/>
    </row>
    <row r="261" spans="2:5">
      <c r="B261" s="386"/>
      <c r="C261" s="386"/>
      <c r="D261" s="386"/>
      <c r="E261" s="386"/>
    </row>
    <row r="262" spans="2:5">
      <c r="B262" s="386"/>
      <c r="C262" s="386"/>
      <c r="D262" s="386"/>
      <c r="E262" s="386"/>
    </row>
    <row r="263" spans="2:5">
      <c r="B263" s="386"/>
      <c r="C263" s="386"/>
      <c r="D263" s="386"/>
      <c r="E263" s="386"/>
    </row>
    <row r="264" spans="2:5">
      <c r="B264" s="386"/>
      <c r="C264" s="386"/>
      <c r="D264" s="386"/>
      <c r="E264" s="386"/>
    </row>
    <row r="265" spans="2:5">
      <c r="B265" s="386"/>
      <c r="C265" s="386"/>
      <c r="D265" s="386"/>
      <c r="E265" s="386"/>
    </row>
    <row r="266" spans="2:5">
      <c r="B266" s="386"/>
      <c r="C266" s="386"/>
      <c r="D266" s="386"/>
      <c r="E266" s="386"/>
    </row>
    <row r="267" spans="2:5">
      <c r="B267" s="386"/>
      <c r="C267" s="386"/>
      <c r="D267" s="386"/>
      <c r="E267" s="386"/>
    </row>
    <row r="268" spans="2:5">
      <c r="B268" s="386"/>
      <c r="C268" s="386"/>
      <c r="D268" s="386"/>
      <c r="E268" s="386"/>
    </row>
    <row r="269" spans="2:5">
      <c r="B269" s="386"/>
      <c r="C269" s="386"/>
      <c r="D269" s="386"/>
      <c r="E269" s="386"/>
    </row>
    <row r="270" spans="2:5">
      <c r="B270" s="386"/>
      <c r="C270" s="386"/>
      <c r="D270" s="386"/>
      <c r="E270" s="386"/>
    </row>
    <row r="271" spans="2:5">
      <c r="B271" s="386"/>
      <c r="C271" s="386"/>
      <c r="D271" s="386"/>
      <c r="E271" s="386"/>
    </row>
    <row r="272" spans="2:5">
      <c r="B272" s="386"/>
      <c r="C272" s="386"/>
      <c r="D272" s="386"/>
      <c r="E272" s="386"/>
    </row>
    <row r="273" spans="2:5">
      <c r="B273" s="386"/>
      <c r="C273" s="386"/>
      <c r="D273" s="386"/>
      <c r="E273" s="386"/>
    </row>
    <row r="274" spans="2:5">
      <c r="B274" s="386"/>
      <c r="C274" s="386"/>
      <c r="D274" s="386"/>
      <c r="E274" s="386"/>
    </row>
    <row r="275" spans="2:5">
      <c r="B275" s="386"/>
      <c r="C275" s="386"/>
      <c r="D275" s="386"/>
      <c r="E275" s="386"/>
    </row>
    <row r="276" spans="2:5">
      <c r="B276" s="386"/>
      <c r="C276" s="386"/>
      <c r="D276" s="386"/>
      <c r="E276" s="386"/>
    </row>
    <row r="277" spans="2:5">
      <c r="B277" s="386"/>
      <c r="C277" s="386"/>
      <c r="D277" s="386"/>
      <c r="E277" s="386"/>
    </row>
    <row r="278" spans="2:5">
      <c r="B278" s="386"/>
      <c r="C278" s="386"/>
      <c r="D278" s="386"/>
      <c r="E278" s="386"/>
    </row>
    <row r="279" spans="2:5">
      <c r="B279" s="386"/>
      <c r="C279" s="386"/>
      <c r="D279" s="386"/>
      <c r="E279" s="386"/>
    </row>
    <row r="280" spans="2:5">
      <c r="B280" s="386"/>
      <c r="C280" s="386"/>
      <c r="D280" s="386"/>
      <c r="E280" s="386"/>
    </row>
    <row r="281" spans="2:5">
      <c r="B281" s="386"/>
      <c r="C281" s="386"/>
      <c r="D281" s="386"/>
      <c r="E281" s="386"/>
    </row>
    <row r="282" spans="2:5">
      <c r="B282" s="386"/>
      <c r="C282" s="386"/>
      <c r="D282" s="386"/>
      <c r="E282" s="386"/>
    </row>
    <row r="283" spans="2:5">
      <c r="B283" s="386"/>
      <c r="C283" s="386"/>
      <c r="D283" s="386"/>
      <c r="E283" s="386"/>
    </row>
    <row r="284" spans="2:5">
      <c r="B284" s="386"/>
      <c r="C284" s="386"/>
      <c r="D284" s="386"/>
      <c r="E284" s="386"/>
    </row>
    <row r="285" spans="2:5">
      <c r="B285" s="386"/>
      <c r="C285" s="386"/>
      <c r="D285" s="386"/>
      <c r="E285" s="386"/>
    </row>
    <row r="286" spans="2:5">
      <c r="B286" s="386"/>
      <c r="C286" s="386"/>
      <c r="D286" s="386"/>
      <c r="E286" s="386"/>
    </row>
    <row r="287" spans="2:5">
      <c r="B287" s="386"/>
      <c r="C287" s="386"/>
      <c r="D287" s="386"/>
      <c r="E287" s="386"/>
    </row>
    <row r="288" spans="2:5">
      <c r="B288" s="386"/>
      <c r="C288" s="386"/>
      <c r="D288" s="386"/>
      <c r="E288" s="386"/>
    </row>
    <row r="289" spans="2:5">
      <c r="B289" s="386"/>
      <c r="C289" s="386"/>
      <c r="D289" s="386"/>
      <c r="E289" s="386"/>
    </row>
    <row r="290" spans="2:5">
      <c r="B290" s="386"/>
      <c r="C290" s="386"/>
      <c r="D290" s="386"/>
      <c r="E290" s="386"/>
    </row>
    <row r="291" spans="2:5">
      <c r="B291" s="386"/>
      <c r="C291" s="386"/>
      <c r="D291" s="386"/>
      <c r="E291" s="386"/>
    </row>
    <row r="292" spans="2:5">
      <c r="B292" s="386"/>
      <c r="C292" s="386"/>
      <c r="D292" s="386"/>
      <c r="E292" s="386"/>
    </row>
    <row r="293" spans="2:5">
      <c r="B293" s="386"/>
      <c r="C293" s="386"/>
      <c r="D293" s="386"/>
      <c r="E293" s="386"/>
    </row>
    <row r="294" spans="2:5">
      <c r="B294" s="386"/>
      <c r="C294" s="386"/>
      <c r="D294" s="386"/>
      <c r="E294" s="386"/>
    </row>
    <row r="295" spans="2:5">
      <c r="B295" s="386"/>
      <c r="C295" s="386"/>
      <c r="D295" s="386"/>
      <c r="E295" s="386"/>
    </row>
    <row r="296" spans="2:5">
      <c r="B296" s="386"/>
      <c r="C296" s="386"/>
      <c r="D296" s="386"/>
      <c r="E296" s="386"/>
    </row>
    <row r="297" spans="2:5">
      <c r="B297" s="386"/>
      <c r="C297" s="386"/>
      <c r="D297" s="386"/>
      <c r="E297" s="386"/>
    </row>
    <row r="298" spans="2:5">
      <c r="B298" s="386"/>
      <c r="C298" s="386"/>
      <c r="D298" s="386"/>
      <c r="E298" s="386"/>
    </row>
    <row r="299" spans="2:5">
      <c r="B299" s="386"/>
      <c r="C299" s="386"/>
      <c r="D299" s="386"/>
      <c r="E299" s="386"/>
    </row>
    <row r="300" spans="2:5">
      <c r="B300" s="386"/>
      <c r="C300" s="386"/>
      <c r="D300" s="386"/>
      <c r="E300" s="386"/>
    </row>
    <row r="301" spans="2:5">
      <c r="B301" s="386"/>
      <c r="C301" s="386"/>
      <c r="D301" s="386"/>
      <c r="E301" s="386"/>
    </row>
    <row r="302" spans="2:5">
      <c r="B302" s="386"/>
      <c r="C302" s="386"/>
      <c r="D302" s="386"/>
      <c r="E302" s="386"/>
    </row>
    <row r="303" spans="2:5">
      <c r="B303" s="386"/>
      <c r="C303" s="386"/>
      <c r="D303" s="386"/>
      <c r="E303" s="386"/>
    </row>
    <row r="304" spans="2:5">
      <c r="B304" s="386"/>
      <c r="C304" s="386"/>
      <c r="D304" s="386"/>
      <c r="E304" s="386"/>
    </row>
    <row r="305" spans="2:5">
      <c r="B305" s="386"/>
      <c r="C305" s="386"/>
      <c r="D305" s="386"/>
      <c r="E305" s="386"/>
    </row>
    <row r="306" spans="2:5">
      <c r="B306" s="386"/>
      <c r="C306" s="386"/>
      <c r="D306" s="386"/>
      <c r="E306" s="386"/>
    </row>
    <row r="307" spans="2:5">
      <c r="B307" s="386"/>
      <c r="C307" s="386"/>
      <c r="D307" s="386"/>
      <c r="E307" s="386"/>
    </row>
    <row r="308" spans="2:5">
      <c r="B308" s="386"/>
      <c r="C308" s="386"/>
      <c r="D308" s="386"/>
      <c r="E308" s="386"/>
    </row>
    <row r="309" spans="2:5">
      <c r="B309" s="386"/>
      <c r="C309" s="386"/>
      <c r="D309" s="386"/>
      <c r="E309" s="386"/>
    </row>
    <row r="310" spans="2:5">
      <c r="B310" s="386"/>
      <c r="C310" s="386"/>
      <c r="D310" s="386"/>
      <c r="E310" s="386"/>
    </row>
    <row r="311" spans="2:5">
      <c r="B311" s="386"/>
      <c r="C311" s="386"/>
      <c r="D311" s="386"/>
      <c r="E311" s="386"/>
    </row>
    <row r="312" spans="2:5">
      <c r="B312" s="386"/>
      <c r="C312" s="386"/>
      <c r="D312" s="386"/>
      <c r="E312" s="386"/>
    </row>
    <row r="313" spans="2:5">
      <c r="B313" s="386"/>
      <c r="C313" s="386"/>
      <c r="D313" s="386"/>
      <c r="E313" s="386"/>
    </row>
    <row r="314" spans="2:5">
      <c r="B314" s="386"/>
      <c r="C314" s="386"/>
      <c r="D314" s="386"/>
      <c r="E314" s="386"/>
    </row>
    <row r="315" spans="2:5">
      <c r="B315" s="386"/>
      <c r="C315" s="386"/>
      <c r="D315" s="386"/>
      <c r="E315" s="386"/>
    </row>
    <row r="316" spans="2:5">
      <c r="B316" s="386"/>
      <c r="C316" s="386"/>
      <c r="D316" s="386"/>
      <c r="E316" s="386"/>
    </row>
    <row r="317" spans="2:5">
      <c r="B317" s="386"/>
      <c r="C317" s="386"/>
      <c r="D317" s="386"/>
      <c r="E317" s="386"/>
    </row>
    <row r="318" spans="2:5">
      <c r="B318" s="386"/>
      <c r="C318" s="386"/>
      <c r="D318" s="386"/>
      <c r="E318" s="386"/>
    </row>
    <row r="319" spans="2:5">
      <c r="B319" s="386"/>
      <c r="C319" s="386"/>
      <c r="D319" s="386"/>
      <c r="E319" s="386"/>
    </row>
    <row r="320" spans="2:5">
      <c r="B320" s="386"/>
      <c r="C320" s="386"/>
      <c r="D320" s="386"/>
      <c r="E320" s="386"/>
    </row>
    <row r="321" spans="2:5">
      <c r="B321" s="386"/>
      <c r="C321" s="386"/>
      <c r="D321" s="386"/>
      <c r="E321" s="386"/>
    </row>
    <row r="322" spans="2:5">
      <c r="B322" s="386"/>
      <c r="C322" s="386"/>
      <c r="D322" s="386"/>
      <c r="E322" s="386"/>
    </row>
    <row r="323" spans="2:5">
      <c r="B323" s="386"/>
      <c r="C323" s="386"/>
      <c r="D323" s="386"/>
      <c r="E323" s="386"/>
    </row>
    <row r="324" spans="2:5">
      <c r="B324" s="386"/>
      <c r="C324" s="386"/>
      <c r="D324" s="386"/>
      <c r="E324" s="386"/>
    </row>
    <row r="325" spans="2:5">
      <c r="B325" s="386"/>
      <c r="C325" s="386"/>
      <c r="D325" s="386"/>
      <c r="E325" s="386"/>
    </row>
    <row r="326" spans="2:5">
      <c r="B326" s="386"/>
      <c r="C326" s="386"/>
      <c r="D326" s="386"/>
      <c r="E326" s="386"/>
    </row>
    <row r="327" spans="2:5">
      <c r="B327" s="386"/>
      <c r="C327" s="386"/>
      <c r="D327" s="386"/>
      <c r="E327" s="386"/>
    </row>
    <row r="328" spans="2:5">
      <c r="B328" s="386"/>
      <c r="C328" s="386"/>
      <c r="D328" s="386"/>
      <c r="E328" s="386"/>
    </row>
    <row r="329" spans="2:5">
      <c r="B329" s="386"/>
      <c r="C329" s="386"/>
      <c r="D329" s="386"/>
      <c r="E329" s="386"/>
    </row>
    <row r="330" spans="2:5">
      <c r="B330" s="386"/>
      <c r="C330" s="386"/>
      <c r="D330" s="386"/>
      <c r="E330" s="386"/>
    </row>
    <row r="331" spans="2:5">
      <c r="B331" s="386"/>
      <c r="C331" s="386"/>
      <c r="D331" s="386"/>
      <c r="E331" s="386"/>
    </row>
    <row r="332" spans="2:5">
      <c r="B332" s="386"/>
      <c r="C332" s="386"/>
      <c r="D332" s="386"/>
      <c r="E332" s="386"/>
    </row>
    <row r="333" spans="2:5">
      <c r="B333" s="386"/>
      <c r="C333" s="386"/>
      <c r="D333" s="386"/>
      <c r="E333" s="386"/>
    </row>
    <row r="334" spans="2:5">
      <c r="B334" s="386"/>
      <c r="C334" s="386"/>
      <c r="D334" s="386"/>
      <c r="E334" s="386"/>
    </row>
    <row r="335" spans="2:5">
      <c r="B335" s="386"/>
      <c r="C335" s="386"/>
      <c r="D335" s="386"/>
      <c r="E335" s="386"/>
    </row>
    <row r="336" spans="2:5">
      <c r="B336" s="386"/>
      <c r="C336" s="386"/>
      <c r="D336" s="386"/>
      <c r="E336" s="386"/>
    </row>
    <row r="337" spans="2:5">
      <c r="B337" s="386"/>
      <c r="C337" s="386"/>
      <c r="D337" s="386"/>
      <c r="E337" s="386"/>
    </row>
    <row r="338" spans="2:5">
      <c r="B338" s="386"/>
      <c r="C338" s="386"/>
      <c r="D338" s="386"/>
      <c r="E338" s="386"/>
    </row>
    <row r="339" spans="2:5">
      <c r="B339" s="386"/>
      <c r="C339" s="386"/>
      <c r="D339" s="386"/>
      <c r="E339" s="386"/>
    </row>
    <row r="340" spans="2:5">
      <c r="B340" s="386"/>
      <c r="C340" s="386"/>
      <c r="D340" s="386"/>
      <c r="E340" s="386"/>
    </row>
    <row r="341" spans="2:5">
      <c r="B341" s="386"/>
      <c r="C341" s="386"/>
      <c r="D341" s="386"/>
      <c r="E341" s="386"/>
    </row>
    <row r="342" spans="2:5">
      <c r="B342" s="386"/>
      <c r="C342" s="386"/>
      <c r="D342" s="386"/>
      <c r="E342" s="386"/>
    </row>
    <row r="343" spans="2:5">
      <c r="B343" s="386"/>
      <c r="C343" s="386"/>
      <c r="D343" s="386"/>
      <c r="E343" s="386"/>
    </row>
    <row r="344" spans="2:5">
      <c r="B344" s="386"/>
      <c r="C344" s="386"/>
      <c r="D344" s="386"/>
      <c r="E344" s="386"/>
    </row>
    <row r="345" spans="2:5">
      <c r="B345" s="386"/>
      <c r="C345" s="386"/>
      <c r="D345" s="386"/>
      <c r="E345" s="386"/>
    </row>
    <row r="346" spans="2:5">
      <c r="B346" s="386"/>
      <c r="C346" s="386"/>
      <c r="D346" s="386"/>
      <c r="E346" s="386"/>
    </row>
    <row r="347" spans="2:5">
      <c r="B347" s="386"/>
      <c r="C347" s="386"/>
      <c r="D347" s="386"/>
      <c r="E347" s="386"/>
    </row>
    <row r="348" spans="2:5">
      <c r="B348" s="386"/>
      <c r="C348" s="386"/>
      <c r="D348" s="386"/>
      <c r="E348" s="386"/>
    </row>
    <row r="349" spans="2:5">
      <c r="B349" s="386"/>
      <c r="C349" s="386"/>
      <c r="D349" s="386"/>
      <c r="E349" s="386"/>
    </row>
    <row r="350" spans="2:5">
      <c r="B350" s="386"/>
      <c r="C350" s="386"/>
      <c r="D350" s="386"/>
      <c r="E350" s="386"/>
    </row>
    <row r="351" spans="2:5">
      <c r="B351" s="386"/>
      <c r="C351" s="386"/>
      <c r="D351" s="386"/>
      <c r="E351" s="386"/>
    </row>
    <row r="352" spans="2:5">
      <c r="B352" s="386"/>
      <c r="C352" s="386"/>
      <c r="D352" s="386"/>
      <c r="E352" s="386"/>
    </row>
    <row r="353" spans="2:5">
      <c r="B353" s="386"/>
      <c r="C353" s="386"/>
      <c r="D353" s="386"/>
      <c r="E353" s="386"/>
    </row>
    <row r="354" spans="2:5">
      <c r="B354" s="386"/>
      <c r="C354" s="386"/>
      <c r="D354" s="386"/>
      <c r="E354" s="386"/>
    </row>
    <row r="355" spans="2:5">
      <c r="B355" s="386"/>
      <c r="C355" s="386"/>
      <c r="D355" s="386"/>
      <c r="E355" s="386"/>
    </row>
    <row r="356" spans="2:5">
      <c r="B356" s="386"/>
      <c r="C356" s="386"/>
      <c r="D356" s="386"/>
      <c r="E356" s="386"/>
    </row>
    <row r="357" spans="2:5">
      <c r="B357" s="386"/>
      <c r="C357" s="386"/>
      <c r="D357" s="386"/>
      <c r="E357" s="386"/>
    </row>
    <row r="358" spans="2:5">
      <c r="B358" s="386"/>
      <c r="C358" s="386"/>
      <c r="D358" s="386"/>
      <c r="E358" s="386"/>
    </row>
    <row r="359" spans="2:5">
      <c r="B359" s="386"/>
      <c r="C359" s="386"/>
      <c r="D359" s="386"/>
      <c r="E359" s="386"/>
    </row>
    <row r="360" spans="2:5">
      <c r="B360" s="386"/>
      <c r="C360" s="386"/>
      <c r="D360" s="386"/>
      <c r="E360" s="386"/>
    </row>
    <row r="361" spans="2:5">
      <c r="B361" s="386"/>
      <c r="C361" s="386"/>
      <c r="D361" s="386"/>
      <c r="E361" s="386"/>
    </row>
    <row r="362" spans="2:5">
      <c r="B362" s="386"/>
      <c r="C362" s="386"/>
      <c r="D362" s="386"/>
      <c r="E362" s="386"/>
    </row>
    <row r="363" spans="2:5">
      <c r="B363" s="386"/>
      <c r="C363" s="386"/>
      <c r="D363" s="386"/>
      <c r="E363" s="386"/>
    </row>
    <row r="364" spans="2:5">
      <c r="B364" s="386"/>
      <c r="C364" s="386"/>
      <c r="D364" s="386"/>
      <c r="E364" s="386"/>
    </row>
    <row r="365" spans="2:5">
      <c r="B365" s="386"/>
      <c r="C365" s="386"/>
      <c r="D365" s="386"/>
      <c r="E365" s="386"/>
    </row>
    <row r="366" spans="2:5">
      <c r="B366" s="386"/>
      <c r="C366" s="386"/>
      <c r="D366" s="386"/>
      <c r="E366" s="386"/>
    </row>
    <row r="367" spans="2:5">
      <c r="B367" s="386"/>
      <c r="C367" s="386"/>
      <c r="D367" s="386"/>
      <c r="E367" s="386"/>
    </row>
    <row r="368" spans="2:5">
      <c r="B368" s="386"/>
      <c r="C368" s="386"/>
      <c r="D368" s="386"/>
      <c r="E368" s="386"/>
    </row>
    <row r="369" spans="2:5">
      <c r="B369" s="386"/>
      <c r="C369" s="386"/>
      <c r="D369" s="386"/>
      <c r="E369" s="386"/>
    </row>
    <row r="370" spans="2:5">
      <c r="B370" s="386"/>
      <c r="C370" s="386"/>
      <c r="D370" s="386"/>
      <c r="E370" s="386"/>
    </row>
    <row r="371" spans="2:5">
      <c r="B371" s="386"/>
      <c r="C371" s="386"/>
      <c r="D371" s="386"/>
      <c r="E371" s="386"/>
    </row>
    <row r="372" spans="2:5">
      <c r="B372" s="386"/>
      <c r="C372" s="386"/>
      <c r="D372" s="386"/>
      <c r="E372" s="386"/>
    </row>
    <row r="373" spans="2:5">
      <c r="B373" s="386"/>
      <c r="C373" s="386"/>
      <c r="D373" s="386"/>
      <c r="E373" s="386"/>
    </row>
    <row r="374" spans="2:5">
      <c r="B374" s="386"/>
      <c r="C374" s="386"/>
      <c r="D374" s="386"/>
      <c r="E374" s="386"/>
    </row>
    <row r="375" spans="2:5">
      <c r="B375" s="386"/>
      <c r="C375" s="386"/>
      <c r="D375" s="386"/>
      <c r="E375" s="386"/>
    </row>
    <row r="376" spans="2:5">
      <c r="B376" s="386"/>
      <c r="C376" s="386"/>
      <c r="D376" s="386"/>
      <c r="E376" s="386"/>
    </row>
    <row r="377" spans="2:5">
      <c r="B377" s="386"/>
      <c r="C377" s="386"/>
      <c r="D377" s="386"/>
      <c r="E377" s="386"/>
    </row>
    <row r="378" spans="2:5">
      <c r="B378" s="386"/>
      <c r="C378" s="386"/>
      <c r="D378" s="386"/>
      <c r="E378" s="386"/>
    </row>
    <row r="379" spans="2:5">
      <c r="B379" s="386"/>
      <c r="C379" s="386"/>
      <c r="D379" s="386"/>
      <c r="E379" s="386"/>
    </row>
    <row r="380" spans="2:5">
      <c r="B380" s="386"/>
      <c r="C380" s="386"/>
      <c r="D380" s="386"/>
      <c r="E380" s="386"/>
    </row>
    <row r="381" spans="2:5">
      <c r="B381" s="386"/>
      <c r="C381" s="386"/>
      <c r="D381" s="386"/>
      <c r="E381" s="386"/>
    </row>
    <row r="382" spans="2:5">
      <c r="B382" s="386"/>
      <c r="C382" s="386"/>
      <c r="D382" s="386"/>
      <c r="E382" s="386"/>
    </row>
    <row r="383" spans="2:5">
      <c r="B383" s="386"/>
      <c r="C383" s="386"/>
      <c r="D383" s="386"/>
      <c r="E383" s="386"/>
    </row>
    <row r="384" spans="2:5">
      <c r="B384" s="386"/>
      <c r="C384" s="386"/>
      <c r="D384" s="386"/>
      <c r="E384" s="386"/>
    </row>
    <row r="385" spans="2:5">
      <c r="B385" s="386"/>
      <c r="C385" s="386"/>
      <c r="D385" s="386"/>
      <c r="E385" s="386"/>
    </row>
    <row r="386" spans="2:5">
      <c r="B386" s="386"/>
      <c r="C386" s="386"/>
      <c r="D386" s="386"/>
      <c r="E386" s="386"/>
    </row>
    <row r="387" spans="2:5">
      <c r="B387" s="386"/>
      <c r="C387" s="386"/>
      <c r="D387" s="386"/>
      <c r="E387" s="386"/>
    </row>
    <row r="388" spans="2:5">
      <c r="B388" s="386"/>
      <c r="C388" s="386"/>
      <c r="D388" s="386"/>
      <c r="E388" s="386"/>
    </row>
    <row r="389" spans="2:5">
      <c r="B389" s="386"/>
      <c r="C389" s="386"/>
      <c r="D389" s="386"/>
      <c r="E389" s="386"/>
    </row>
    <row r="390" spans="2:5">
      <c r="B390" s="386"/>
      <c r="C390" s="386"/>
      <c r="D390" s="386"/>
      <c r="E390" s="386"/>
    </row>
    <row r="391" spans="2:5">
      <c r="B391" s="386"/>
      <c r="C391" s="386"/>
      <c r="D391" s="386"/>
      <c r="E391" s="386"/>
    </row>
    <row r="392" spans="2:5">
      <c r="B392" s="386"/>
      <c r="C392" s="386"/>
      <c r="D392" s="386"/>
      <c r="E392" s="386"/>
    </row>
    <row r="393" spans="2:5">
      <c r="B393" s="386"/>
      <c r="C393" s="386"/>
      <c r="D393" s="386"/>
      <c r="E393" s="386"/>
    </row>
    <row r="394" spans="2:5">
      <c r="B394" s="386"/>
      <c r="C394" s="386"/>
      <c r="D394" s="386"/>
      <c r="E394" s="386"/>
    </row>
    <row r="395" spans="2:5">
      <c r="B395" s="386"/>
      <c r="C395" s="386"/>
      <c r="D395" s="386"/>
      <c r="E395" s="386"/>
    </row>
    <row r="396" spans="2:5">
      <c r="B396" s="386"/>
      <c r="C396" s="386"/>
      <c r="D396" s="386"/>
      <c r="E396" s="386"/>
    </row>
    <row r="397" spans="2:5">
      <c r="B397" s="386"/>
      <c r="C397" s="386"/>
      <c r="D397" s="386"/>
      <c r="E397" s="386"/>
    </row>
    <row r="398" spans="2:5">
      <c r="B398" s="386"/>
      <c r="C398" s="386"/>
      <c r="D398" s="386"/>
      <c r="E398" s="386"/>
    </row>
    <row r="399" spans="2:5">
      <c r="B399" s="386"/>
      <c r="C399" s="386"/>
      <c r="D399" s="386"/>
      <c r="E399" s="386"/>
    </row>
    <row r="400" spans="2:5">
      <c r="B400" s="386"/>
      <c r="C400" s="386"/>
      <c r="D400" s="386"/>
      <c r="E400" s="386"/>
    </row>
    <row r="401" spans="2:5">
      <c r="B401" s="386"/>
      <c r="C401" s="386"/>
      <c r="D401" s="386"/>
      <c r="E401" s="386"/>
    </row>
    <row r="402" spans="2:5">
      <c r="B402" s="386"/>
      <c r="C402" s="386"/>
      <c r="D402" s="386"/>
      <c r="E402" s="386"/>
    </row>
    <row r="403" spans="2:5">
      <c r="B403" s="386"/>
      <c r="C403" s="386"/>
      <c r="D403" s="386"/>
      <c r="E403" s="386"/>
    </row>
    <row r="404" spans="2:5">
      <c r="B404" s="386"/>
      <c r="C404" s="386"/>
      <c r="D404" s="386"/>
      <c r="E404" s="386"/>
    </row>
    <row r="405" spans="2:5">
      <c r="B405" s="386"/>
      <c r="C405" s="386"/>
      <c r="D405" s="386"/>
      <c r="E405" s="386"/>
    </row>
    <row r="406" spans="2:5">
      <c r="B406" s="386"/>
      <c r="C406" s="386"/>
      <c r="D406" s="386"/>
      <c r="E406" s="386"/>
    </row>
    <row r="407" spans="2:5">
      <c r="B407" s="386"/>
      <c r="C407" s="386"/>
      <c r="D407" s="386"/>
      <c r="E407" s="386"/>
    </row>
    <row r="408" spans="2:5">
      <c r="B408" s="386"/>
      <c r="C408" s="386"/>
      <c r="D408" s="386"/>
      <c r="E408" s="386"/>
    </row>
    <row r="409" spans="2:5">
      <c r="B409" s="386"/>
      <c r="C409" s="386"/>
      <c r="D409" s="386"/>
      <c r="E409" s="386"/>
    </row>
    <row r="410" spans="2:5">
      <c r="B410" s="386"/>
      <c r="C410" s="386"/>
      <c r="D410" s="386"/>
      <c r="E410" s="386"/>
    </row>
    <row r="411" spans="2:5">
      <c r="B411" s="386"/>
      <c r="C411" s="386"/>
      <c r="D411" s="386"/>
      <c r="E411" s="386"/>
    </row>
    <row r="412" spans="2:5">
      <c r="B412" s="386"/>
      <c r="C412" s="386"/>
      <c r="D412" s="386"/>
      <c r="E412" s="386"/>
    </row>
    <row r="413" spans="2:5">
      <c r="B413" s="386"/>
      <c r="C413" s="386"/>
      <c r="D413" s="386"/>
      <c r="E413" s="386"/>
    </row>
    <row r="414" spans="2:5">
      <c r="B414" s="386"/>
      <c r="C414" s="386"/>
      <c r="D414" s="386"/>
      <c r="E414" s="386"/>
    </row>
    <row r="415" spans="2:5">
      <c r="B415" s="386"/>
      <c r="C415" s="386"/>
      <c r="D415" s="386"/>
      <c r="E415" s="386"/>
    </row>
    <row r="416" spans="2:5">
      <c r="B416" s="386"/>
      <c r="C416" s="386"/>
      <c r="D416" s="386"/>
      <c r="E416" s="386"/>
    </row>
    <row r="417" spans="2:5">
      <c r="B417" s="386"/>
      <c r="C417" s="386"/>
      <c r="D417" s="386"/>
      <c r="E417" s="386"/>
    </row>
    <row r="418" spans="2:5">
      <c r="B418" s="386"/>
      <c r="C418" s="386"/>
      <c r="D418" s="386"/>
      <c r="E418" s="386"/>
    </row>
    <row r="419" spans="2:5">
      <c r="B419" s="386"/>
      <c r="C419" s="386"/>
      <c r="D419" s="386"/>
      <c r="E419" s="386"/>
    </row>
    <row r="420" spans="2:5">
      <c r="B420" s="386"/>
      <c r="C420" s="386"/>
      <c r="D420" s="386"/>
      <c r="E420" s="386"/>
    </row>
    <row r="421" spans="2:5">
      <c r="B421" s="386"/>
      <c r="C421" s="386"/>
      <c r="D421" s="386"/>
      <c r="E421" s="386"/>
    </row>
    <row r="422" spans="2:5">
      <c r="B422" s="386"/>
      <c r="C422" s="386"/>
      <c r="D422" s="386"/>
      <c r="E422" s="386"/>
    </row>
    <row r="423" spans="2:5">
      <c r="B423" s="386"/>
      <c r="C423" s="386"/>
      <c r="D423" s="386"/>
      <c r="E423" s="386"/>
    </row>
    <row r="424" spans="2:5">
      <c r="B424" s="386"/>
      <c r="C424" s="386"/>
      <c r="D424" s="386"/>
      <c r="E424" s="386"/>
    </row>
    <row r="425" spans="2:5">
      <c r="B425" s="386"/>
      <c r="C425" s="386"/>
      <c r="D425" s="386"/>
      <c r="E425" s="386"/>
    </row>
    <row r="426" spans="2:5">
      <c r="B426" s="386"/>
      <c r="C426" s="386"/>
      <c r="D426" s="386"/>
      <c r="E426" s="386"/>
    </row>
    <row r="427" spans="2:5">
      <c r="B427" s="386"/>
      <c r="C427" s="386"/>
      <c r="D427" s="386"/>
      <c r="E427" s="386"/>
    </row>
    <row r="428" spans="2:5">
      <c r="B428" s="386"/>
      <c r="C428" s="386"/>
      <c r="D428" s="386"/>
      <c r="E428" s="386"/>
    </row>
    <row r="429" spans="2:5">
      <c r="B429" s="386"/>
      <c r="C429" s="386"/>
      <c r="D429" s="386"/>
      <c r="E429" s="386"/>
    </row>
    <row r="430" spans="2:5">
      <c r="B430" s="386"/>
      <c r="C430" s="386"/>
      <c r="D430" s="386"/>
      <c r="E430" s="386"/>
    </row>
    <row r="431" spans="2:5">
      <c r="B431" s="386"/>
      <c r="C431" s="386"/>
      <c r="D431" s="386"/>
      <c r="E431" s="386"/>
    </row>
    <row r="432" spans="2:5">
      <c r="B432" s="386"/>
      <c r="C432" s="386"/>
      <c r="D432" s="386"/>
      <c r="E432" s="386"/>
    </row>
    <row r="433" spans="2:5">
      <c r="B433" s="386"/>
      <c r="C433" s="386"/>
      <c r="D433" s="386"/>
      <c r="E433" s="386"/>
    </row>
    <row r="434" spans="2:5">
      <c r="B434" s="386"/>
      <c r="C434" s="386"/>
      <c r="D434" s="386"/>
      <c r="E434" s="386"/>
    </row>
    <row r="435" spans="2:5">
      <c r="B435" s="386"/>
      <c r="C435" s="386"/>
      <c r="D435" s="386"/>
      <c r="E435" s="386"/>
    </row>
    <row r="436" spans="2:5">
      <c r="B436" s="386"/>
      <c r="C436" s="386"/>
      <c r="D436" s="386"/>
      <c r="E436" s="386"/>
    </row>
    <row r="437" spans="2:5">
      <c r="B437" s="386"/>
      <c r="C437" s="386"/>
      <c r="D437" s="386"/>
      <c r="E437" s="386"/>
    </row>
    <row r="438" spans="2:5">
      <c r="B438" s="386"/>
      <c r="C438" s="386"/>
      <c r="D438" s="386"/>
      <c r="E438" s="386"/>
    </row>
    <row r="439" spans="2:5">
      <c r="B439" s="386"/>
      <c r="C439" s="386"/>
      <c r="D439" s="386"/>
      <c r="E439" s="386"/>
    </row>
    <row r="440" spans="2:5">
      <c r="B440" s="386"/>
      <c r="C440" s="386"/>
      <c r="D440" s="386"/>
      <c r="E440" s="386"/>
    </row>
    <row r="441" spans="2:5">
      <c r="B441" s="386"/>
      <c r="C441" s="386"/>
      <c r="D441" s="386"/>
      <c r="E441" s="386"/>
    </row>
    <row r="442" spans="2:5">
      <c r="B442" s="386"/>
      <c r="C442" s="386"/>
      <c r="D442" s="386"/>
      <c r="E442" s="386"/>
    </row>
    <row r="443" spans="2:5">
      <c r="B443" s="386"/>
      <c r="C443" s="386"/>
      <c r="D443" s="386"/>
      <c r="E443" s="386"/>
    </row>
    <row r="444" spans="2:5">
      <c r="B444" s="386"/>
      <c r="C444" s="386"/>
      <c r="D444" s="386"/>
      <c r="E444" s="386"/>
    </row>
    <row r="445" spans="2:5">
      <c r="B445" s="386"/>
      <c r="C445" s="386"/>
      <c r="D445" s="386"/>
      <c r="E445" s="386"/>
    </row>
    <row r="446" spans="2:5">
      <c r="B446" s="386"/>
      <c r="C446" s="386"/>
      <c r="D446" s="386"/>
      <c r="E446" s="386"/>
    </row>
    <row r="447" spans="2:5">
      <c r="B447" s="386"/>
      <c r="C447" s="386"/>
      <c r="D447" s="386"/>
      <c r="E447" s="386"/>
    </row>
    <row r="448" spans="2:5">
      <c r="B448" s="386"/>
      <c r="C448" s="386"/>
      <c r="D448" s="386"/>
      <c r="E448" s="386"/>
    </row>
    <row r="449" spans="2:5">
      <c r="B449" s="386"/>
      <c r="C449" s="386"/>
      <c r="D449" s="386"/>
      <c r="E449" s="386"/>
    </row>
    <row r="450" spans="2:5">
      <c r="B450" s="386"/>
      <c r="C450" s="386"/>
      <c r="D450" s="386"/>
      <c r="E450" s="386"/>
    </row>
    <row r="451" spans="2:5">
      <c r="B451" s="386"/>
      <c r="C451" s="386"/>
      <c r="D451" s="386"/>
      <c r="E451" s="386"/>
    </row>
    <row r="452" spans="2:5">
      <c r="B452" s="386"/>
      <c r="C452" s="386"/>
      <c r="D452" s="386"/>
      <c r="E452" s="386"/>
    </row>
    <row r="453" spans="2:5">
      <c r="B453" s="386"/>
      <c r="C453" s="386"/>
      <c r="D453" s="386"/>
      <c r="E453" s="386"/>
    </row>
    <row r="454" spans="2:5">
      <c r="B454" s="386"/>
      <c r="C454" s="386"/>
      <c r="D454" s="386"/>
      <c r="E454" s="386"/>
    </row>
    <row r="455" spans="2:5">
      <c r="B455" s="386"/>
      <c r="C455" s="386"/>
      <c r="D455" s="386"/>
      <c r="E455" s="386"/>
    </row>
    <row r="456" spans="2:5">
      <c r="B456" s="386"/>
      <c r="C456" s="386"/>
      <c r="D456" s="386"/>
      <c r="E456" s="386"/>
    </row>
    <row r="457" spans="2:5">
      <c r="B457" s="386"/>
      <c r="C457" s="386"/>
      <c r="D457" s="386"/>
      <c r="E457" s="386"/>
    </row>
    <row r="458" spans="2:5">
      <c r="B458" s="386"/>
      <c r="C458" s="386"/>
      <c r="D458" s="386"/>
      <c r="E458" s="386"/>
    </row>
    <row r="459" spans="2:5">
      <c r="B459" s="386"/>
      <c r="C459" s="386"/>
      <c r="D459" s="386"/>
      <c r="E459" s="386"/>
    </row>
    <row r="460" spans="2:5">
      <c r="B460" s="386"/>
      <c r="C460" s="386"/>
      <c r="D460" s="386"/>
      <c r="E460" s="386"/>
    </row>
    <row r="461" spans="2:5">
      <c r="B461" s="386"/>
      <c r="C461" s="386"/>
      <c r="D461" s="386"/>
      <c r="E461" s="386"/>
    </row>
    <row r="462" spans="2:5">
      <c r="B462" s="386"/>
      <c r="C462" s="386"/>
      <c r="D462" s="386"/>
      <c r="E462" s="386"/>
    </row>
    <row r="463" spans="2:5">
      <c r="B463" s="386"/>
      <c r="C463" s="386"/>
      <c r="D463" s="386"/>
      <c r="E463" s="386"/>
    </row>
    <row r="464" spans="2:5">
      <c r="B464" s="386"/>
      <c r="C464" s="386"/>
      <c r="D464" s="386"/>
    </row>
    <row r="465" spans="2:4">
      <c r="B465" s="386"/>
      <c r="C465" s="386"/>
      <c r="D465" s="386"/>
    </row>
    <row r="466" spans="2:4">
      <c r="B466" s="386"/>
      <c r="C466" s="386"/>
      <c r="D466" s="386"/>
    </row>
    <row r="467" spans="2:4">
      <c r="B467" s="386"/>
      <c r="C467" s="386"/>
      <c r="D467" s="386"/>
    </row>
    <row r="468" spans="2:4">
      <c r="B468" s="386"/>
      <c r="C468" s="386"/>
      <c r="D468" s="386"/>
    </row>
    <row r="469" spans="2:4">
      <c r="B469" s="386"/>
      <c r="C469" s="386"/>
      <c r="D469" s="386"/>
    </row>
    <row r="470" spans="2:4">
      <c r="B470" s="386"/>
      <c r="C470" s="386"/>
      <c r="D470" s="386"/>
    </row>
    <row r="471" spans="2:4">
      <c r="B471" s="386"/>
      <c r="C471" s="386"/>
      <c r="D471" s="386"/>
    </row>
    <row r="472" spans="2:4">
      <c r="B472" s="386"/>
      <c r="C472" s="386"/>
      <c r="D472" s="386"/>
    </row>
    <row r="473" spans="2:4">
      <c r="B473" s="386"/>
      <c r="C473" s="386"/>
      <c r="D473" s="386"/>
    </row>
    <row r="474" spans="2:4">
      <c r="B474" s="386"/>
      <c r="C474" s="386"/>
      <c r="D474" s="386"/>
    </row>
    <row r="475" spans="2:4">
      <c r="B475" s="386"/>
      <c r="C475" s="386"/>
      <c r="D475" s="386"/>
    </row>
    <row r="476" spans="2:4">
      <c r="B476" s="386"/>
      <c r="C476" s="386"/>
      <c r="D476" s="386"/>
    </row>
    <row r="477" spans="2:4">
      <c r="B477" s="386"/>
      <c r="C477" s="386"/>
      <c r="D477" s="386"/>
    </row>
    <row r="478" spans="2:4">
      <c r="B478" s="386"/>
      <c r="C478" s="386"/>
      <c r="D478" s="386"/>
    </row>
    <row r="479" spans="2:4">
      <c r="B479" s="386"/>
      <c r="C479" s="386"/>
      <c r="D479" s="386"/>
    </row>
    <row r="480" spans="2:4">
      <c r="B480" s="386"/>
      <c r="C480" s="386"/>
      <c r="D480" s="386"/>
    </row>
    <row r="481" spans="2:4">
      <c r="B481" s="386"/>
      <c r="C481" s="386"/>
      <c r="D481" s="386"/>
    </row>
    <row r="482" spans="2:4">
      <c r="B482" s="386"/>
      <c r="C482" s="386"/>
      <c r="D482" s="386"/>
    </row>
    <row r="483" spans="2:4">
      <c r="B483" s="386"/>
      <c r="C483" s="386"/>
      <c r="D483" s="386"/>
    </row>
    <row r="484" spans="2:4">
      <c r="B484" s="386"/>
      <c r="C484" s="386"/>
      <c r="D484" s="386"/>
    </row>
    <row r="485" spans="2:4">
      <c r="B485" s="386"/>
      <c r="C485" s="386"/>
      <c r="D485" s="386"/>
    </row>
    <row r="486" spans="2:4">
      <c r="B486" s="386"/>
      <c r="C486" s="386"/>
      <c r="D486" s="386"/>
    </row>
    <row r="487" spans="2:4">
      <c r="B487" s="386"/>
      <c r="C487" s="386"/>
      <c r="D487" s="386"/>
    </row>
    <row r="488" spans="2:4">
      <c r="B488" s="386"/>
      <c r="C488" s="386"/>
      <c r="D488" s="386"/>
    </row>
    <row r="489" spans="2:4">
      <c r="B489" s="386"/>
      <c r="C489" s="386"/>
      <c r="D489" s="386"/>
    </row>
    <row r="490" spans="2:4">
      <c r="B490" s="386"/>
      <c r="C490" s="386"/>
      <c r="D490" s="386"/>
    </row>
    <row r="491" spans="2:4">
      <c r="B491" s="386"/>
      <c r="C491" s="386"/>
      <c r="D491" s="386"/>
    </row>
    <row r="492" spans="2:4">
      <c r="B492" s="386"/>
      <c r="C492" s="386"/>
      <c r="D492" s="386"/>
    </row>
    <row r="493" spans="2:4">
      <c r="B493" s="386"/>
      <c r="C493" s="386"/>
      <c r="D493" s="386"/>
    </row>
    <row r="494" spans="2:4">
      <c r="B494" s="386"/>
      <c r="C494" s="386"/>
      <c r="D494" s="386"/>
    </row>
    <row r="495" spans="2:4">
      <c r="B495" s="386"/>
      <c r="C495" s="386"/>
      <c r="D495" s="386"/>
    </row>
    <row r="496" spans="2:4">
      <c r="B496" s="386"/>
      <c r="C496" s="386"/>
      <c r="D496" s="386"/>
    </row>
    <row r="497" spans="2:4">
      <c r="B497" s="386"/>
      <c r="C497" s="386"/>
      <c r="D497" s="386"/>
    </row>
    <row r="498" spans="2:4">
      <c r="B498" s="386"/>
      <c r="C498" s="386"/>
      <c r="D498" s="386"/>
    </row>
    <row r="499" spans="2:4">
      <c r="B499" s="386"/>
      <c r="C499" s="386"/>
      <c r="D499" s="386"/>
    </row>
    <row r="500" spans="2:4">
      <c r="B500" s="386"/>
      <c r="C500" s="386"/>
      <c r="D500" s="386"/>
    </row>
    <row r="501" spans="2:4">
      <c r="B501" s="386"/>
      <c r="C501" s="386"/>
      <c r="D501" s="386"/>
    </row>
    <row r="502" spans="2:4">
      <c r="B502" s="386"/>
      <c r="C502" s="386"/>
      <c r="D502" s="386"/>
    </row>
    <row r="503" spans="2:4">
      <c r="B503" s="386"/>
      <c r="C503" s="386"/>
      <c r="D503" s="386"/>
    </row>
    <row r="504" spans="2:4">
      <c r="B504" s="386"/>
      <c r="C504" s="386"/>
      <c r="D504" s="386"/>
    </row>
    <row r="505" spans="2:4">
      <c r="B505" s="386"/>
      <c r="C505" s="386"/>
      <c r="D505" s="386"/>
    </row>
    <row r="506" spans="2:4">
      <c r="B506" s="386"/>
      <c r="C506" s="386"/>
      <c r="D506" s="386"/>
    </row>
    <row r="507" spans="2:4">
      <c r="B507" s="386"/>
      <c r="C507" s="386"/>
      <c r="D507" s="386"/>
    </row>
    <row r="508" spans="2:4">
      <c r="B508" s="386"/>
      <c r="C508" s="386"/>
      <c r="D508" s="386"/>
    </row>
    <row r="509" spans="2:4">
      <c r="B509" s="386"/>
      <c r="C509" s="386"/>
      <c r="D509" s="386"/>
    </row>
    <row r="510" spans="2:4">
      <c r="B510" s="386"/>
      <c r="C510" s="386"/>
      <c r="D510" s="386"/>
    </row>
    <row r="511" spans="2:4">
      <c r="B511" s="386"/>
      <c r="C511" s="386"/>
      <c r="D511" s="386"/>
    </row>
    <row r="512" spans="2:4">
      <c r="B512" s="386"/>
      <c r="C512" s="386"/>
      <c r="D512" s="386"/>
    </row>
    <row r="513" spans="2:4">
      <c r="B513" s="386"/>
      <c r="C513" s="386"/>
      <c r="D513" s="386"/>
    </row>
    <row r="514" spans="2:4">
      <c r="B514" s="386"/>
      <c r="C514" s="386"/>
      <c r="D514" s="386"/>
    </row>
    <row r="515" spans="2:4">
      <c r="B515" s="386"/>
      <c r="C515" s="386"/>
      <c r="D515" s="386"/>
    </row>
    <row r="516" spans="2:4">
      <c r="B516" s="386"/>
      <c r="C516" s="386"/>
      <c r="D516" s="386"/>
    </row>
    <row r="517" spans="2:4">
      <c r="B517" s="386"/>
      <c r="C517" s="386"/>
      <c r="D517" s="386"/>
    </row>
    <row r="518" spans="2:4">
      <c r="B518" s="386"/>
      <c r="C518" s="386"/>
      <c r="D518" s="386"/>
    </row>
    <row r="519" spans="2:4">
      <c r="B519" s="386"/>
      <c r="C519" s="386"/>
      <c r="D519" s="386"/>
    </row>
    <row r="520" spans="2:4">
      <c r="B520" s="386"/>
      <c r="C520" s="386"/>
      <c r="D520" s="386"/>
    </row>
  </sheetData>
  <mergeCells count="29">
    <mergeCell ref="B73:C73"/>
    <mergeCell ref="B56:E56"/>
    <mergeCell ref="B58:E58"/>
    <mergeCell ref="B61:C61"/>
    <mergeCell ref="B65:C65"/>
    <mergeCell ref="B67:C67"/>
    <mergeCell ref="B23:C23"/>
    <mergeCell ref="B33:C33"/>
    <mergeCell ref="B34:C34"/>
    <mergeCell ref="B38:C38"/>
    <mergeCell ref="B48:C48"/>
    <mergeCell ref="B63:C63"/>
    <mergeCell ref="B66:C66"/>
    <mergeCell ref="B69:C69"/>
    <mergeCell ref="A1:E1"/>
    <mergeCell ref="B59:C59"/>
    <mergeCell ref="B60:C60"/>
    <mergeCell ref="B62:C62"/>
    <mergeCell ref="B35:C35"/>
    <mergeCell ref="B29:C29"/>
    <mergeCell ref="B31:C31"/>
    <mergeCell ref="B32:C32"/>
    <mergeCell ref="B50:C50"/>
    <mergeCell ref="B52:C52"/>
    <mergeCell ref="B5:C5"/>
    <mergeCell ref="B7:C7"/>
    <mergeCell ref="B13:C13"/>
    <mergeCell ref="B2:E2"/>
    <mergeCell ref="B4:E4"/>
  </mergeCells>
  <printOptions horizontalCentered="1"/>
  <pageMargins left="0.70866141732283472" right="0.70866141732283472" top="0.31496062992125984" bottom="0.15748031496062992" header="0.31496062992125984" footer="0.15748031496062992"/>
  <pageSetup paperSize="8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1:I26"/>
  <sheetViews>
    <sheetView tabSelected="1" topLeftCell="B1" workbookViewId="0">
      <selection activeCell="B1" sqref="B1:G1"/>
    </sheetView>
  </sheetViews>
  <sheetFormatPr defaultRowHeight="15"/>
  <cols>
    <col min="1" max="1" width="0" hidden="1" customWidth="1"/>
    <col min="2" max="2" width="46.7109375" customWidth="1"/>
    <col min="3" max="7" width="7.28515625" customWidth="1"/>
  </cols>
  <sheetData>
    <row r="1" spans="2:9">
      <c r="B1" s="654" t="s">
        <v>523</v>
      </c>
      <c r="C1" s="569"/>
      <c r="D1" s="569"/>
      <c r="E1" s="569"/>
      <c r="F1" s="569"/>
      <c r="G1" s="569"/>
    </row>
    <row r="3" spans="2:9">
      <c r="B3" s="646" t="s">
        <v>506</v>
      </c>
      <c r="C3" s="646"/>
      <c r="D3" s="646"/>
      <c r="E3" s="646"/>
      <c r="F3" s="646"/>
      <c r="G3" s="646"/>
      <c r="H3" s="646"/>
    </row>
    <row r="4" spans="2:9" ht="30" customHeight="1">
      <c r="B4" s="651" t="s">
        <v>507</v>
      </c>
      <c r="C4" s="652"/>
      <c r="D4" s="652"/>
      <c r="E4" s="652"/>
      <c r="F4" s="652"/>
      <c r="G4" s="652"/>
      <c r="H4" s="653"/>
      <c r="I4" s="653"/>
    </row>
    <row r="5" spans="2:9">
      <c r="B5" s="646"/>
      <c r="C5" s="646"/>
      <c r="D5" s="646"/>
      <c r="E5" s="646"/>
      <c r="F5" s="646"/>
      <c r="G5" s="646"/>
      <c r="H5" s="646"/>
    </row>
    <row r="6" spans="2:9">
      <c r="B6" s="647"/>
      <c r="C6" s="648">
        <v>2015</v>
      </c>
      <c r="D6" s="648">
        <v>2016</v>
      </c>
      <c r="E6" s="648">
        <v>2017</v>
      </c>
      <c r="F6" s="648">
        <v>2018</v>
      </c>
      <c r="G6" s="648">
        <v>2019</v>
      </c>
    </row>
    <row r="7" spans="2:9" ht="0.75" customHeight="1">
      <c r="B7" s="647"/>
      <c r="C7" s="647">
        <v>2016</v>
      </c>
      <c r="D7" s="647">
        <v>2017</v>
      </c>
      <c r="E7" s="647">
        <v>2018</v>
      </c>
      <c r="F7" s="647">
        <v>2019</v>
      </c>
      <c r="G7" s="647"/>
    </row>
    <row r="8" spans="2:9">
      <c r="B8" s="648" t="s">
        <v>138</v>
      </c>
      <c r="C8" s="647"/>
      <c r="D8" s="647"/>
      <c r="E8" s="647"/>
      <c r="F8" s="647"/>
      <c r="G8" s="647"/>
    </row>
    <row r="9" spans="2:9">
      <c r="B9" s="647" t="s">
        <v>508</v>
      </c>
      <c r="C9" s="647">
        <v>21000</v>
      </c>
      <c r="D9" s="647">
        <v>29000</v>
      </c>
      <c r="E9" s="647">
        <v>29000</v>
      </c>
      <c r="F9" s="647">
        <v>29000</v>
      </c>
      <c r="G9" s="647"/>
    </row>
    <row r="10" spans="2:9" ht="45">
      <c r="B10" s="649" t="s">
        <v>509</v>
      </c>
      <c r="C10" s="647"/>
      <c r="D10" s="647"/>
      <c r="E10" s="647"/>
      <c r="F10" s="647"/>
      <c r="G10" s="647"/>
    </row>
    <row r="11" spans="2:9" ht="16.5" customHeight="1">
      <c r="B11" s="649" t="s">
        <v>510</v>
      </c>
      <c r="C11" s="647">
        <v>5080</v>
      </c>
      <c r="D11" s="647">
        <v>5080</v>
      </c>
      <c r="E11" s="647">
        <v>5080</v>
      </c>
      <c r="F11" s="647">
        <v>5080</v>
      </c>
      <c r="G11" s="647"/>
    </row>
    <row r="12" spans="2:9" ht="45" customHeight="1">
      <c r="B12" s="649" t="s">
        <v>511</v>
      </c>
      <c r="C12" s="647"/>
      <c r="D12" s="647"/>
      <c r="E12" s="647"/>
      <c r="F12" s="647"/>
      <c r="G12" s="647"/>
    </row>
    <row r="13" spans="2:9">
      <c r="B13" s="649" t="s">
        <v>512</v>
      </c>
      <c r="C13" s="647">
        <v>300</v>
      </c>
      <c r="D13" s="647">
        <v>700</v>
      </c>
      <c r="E13" s="647">
        <v>700</v>
      </c>
      <c r="F13" s="647">
        <v>700</v>
      </c>
      <c r="G13" s="647"/>
    </row>
    <row r="14" spans="2:9" ht="15" customHeight="1">
      <c r="B14" s="649" t="s">
        <v>513</v>
      </c>
      <c r="C14" s="647"/>
      <c r="D14" s="647"/>
      <c r="E14" s="647"/>
      <c r="F14" s="647"/>
      <c r="G14" s="647"/>
    </row>
    <row r="15" spans="2:9">
      <c r="B15" s="650" t="s">
        <v>514</v>
      </c>
      <c r="C15" s="647">
        <v>26380</v>
      </c>
      <c r="D15" s="647">
        <v>34780</v>
      </c>
      <c r="E15" s="647">
        <v>34780</v>
      </c>
      <c r="F15" s="647">
        <v>34780</v>
      </c>
      <c r="G15" s="647"/>
    </row>
    <row r="16" spans="2:9">
      <c r="B16" s="649"/>
      <c r="C16" s="647"/>
      <c r="D16" s="647"/>
      <c r="E16" s="647"/>
      <c r="F16" s="647"/>
      <c r="G16" s="647"/>
    </row>
    <row r="17" spans="2:7">
      <c r="B17" s="647"/>
      <c r="C17" s="647"/>
      <c r="D17" s="647"/>
      <c r="E17" s="647"/>
      <c r="F17" s="647"/>
      <c r="G17" s="647"/>
    </row>
    <row r="18" spans="2:7">
      <c r="B18" s="648" t="s">
        <v>515</v>
      </c>
      <c r="C18" s="647"/>
      <c r="D18" s="647"/>
      <c r="E18" s="647"/>
      <c r="F18" s="647"/>
      <c r="G18" s="647"/>
    </row>
    <row r="19" spans="2:7">
      <c r="B19" s="649" t="s">
        <v>516</v>
      </c>
      <c r="C19" s="647"/>
      <c r="D19" s="647"/>
      <c r="E19" s="647"/>
      <c r="F19" s="647"/>
      <c r="G19" s="647"/>
    </row>
    <row r="20" spans="2:7">
      <c r="B20" s="649" t="s">
        <v>517</v>
      </c>
      <c r="C20" s="647"/>
      <c r="D20" s="647"/>
      <c r="E20" s="647"/>
      <c r="F20" s="647"/>
      <c r="G20" s="647"/>
    </row>
    <row r="21" spans="2:7">
      <c r="B21" s="649" t="s">
        <v>518</v>
      </c>
      <c r="C21" s="647"/>
      <c r="D21" s="647"/>
      <c r="E21" s="647"/>
      <c r="F21" s="647"/>
      <c r="G21" s="647"/>
    </row>
    <row r="22" spans="2:7">
      <c r="B22" s="649" t="s">
        <v>519</v>
      </c>
      <c r="C22" s="647"/>
      <c r="D22" s="647"/>
      <c r="E22" s="647"/>
      <c r="F22" s="647"/>
      <c r="G22" s="647"/>
    </row>
    <row r="23" spans="2:7" ht="30.75" customHeight="1">
      <c r="B23" s="649" t="s">
        <v>520</v>
      </c>
      <c r="C23" s="647"/>
      <c r="D23" s="647"/>
      <c r="E23" s="647"/>
      <c r="F23" s="647"/>
      <c r="G23" s="647"/>
    </row>
    <row r="24" spans="2:7" ht="30">
      <c r="B24" s="649" t="s">
        <v>521</v>
      </c>
      <c r="C24" s="647"/>
      <c r="D24" s="647"/>
      <c r="E24" s="647"/>
      <c r="F24" s="647"/>
      <c r="G24" s="647"/>
    </row>
    <row r="25" spans="2:7" ht="18.75" customHeight="1">
      <c r="B25" s="649" t="s">
        <v>522</v>
      </c>
      <c r="C25" s="647">
        <v>2098</v>
      </c>
      <c r="D25" s="647">
        <v>2053</v>
      </c>
      <c r="E25" s="647">
        <v>2003</v>
      </c>
      <c r="F25" s="647">
        <v>1956</v>
      </c>
      <c r="G25" s="647"/>
    </row>
    <row r="26" spans="2:7">
      <c r="B26" s="650" t="s">
        <v>514</v>
      </c>
      <c r="C26" s="647">
        <v>2098</v>
      </c>
      <c r="D26" s="647">
        <v>2053</v>
      </c>
      <c r="E26" s="647">
        <v>2003</v>
      </c>
      <c r="F26" s="647">
        <v>1956</v>
      </c>
      <c r="G26" s="647"/>
    </row>
  </sheetData>
  <mergeCells count="2">
    <mergeCell ref="B1:G1"/>
    <mergeCell ref="B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1"/>
  <sheetViews>
    <sheetView view="pageBreakPreview" topLeftCell="B1" zoomScale="140" zoomScaleSheetLayoutView="140" workbookViewId="0">
      <selection activeCell="B6" sqref="B6:G6"/>
    </sheetView>
  </sheetViews>
  <sheetFormatPr defaultColWidth="9.140625" defaultRowHeight="15.75"/>
  <cols>
    <col min="1" max="1" width="9.140625" style="2" customWidth="1"/>
    <col min="2" max="2" width="39" style="2" bestFit="1" customWidth="1"/>
    <col min="3" max="3" width="0.140625" style="2" customWidth="1"/>
    <col min="4" max="4" width="11.42578125" style="2" customWidth="1"/>
    <col min="5" max="5" width="11.85546875" style="2" customWidth="1"/>
    <col min="6" max="8" width="11.5703125" style="2" customWidth="1"/>
    <col min="9" max="16384" width="9.140625" style="2"/>
  </cols>
  <sheetData>
    <row r="1" spans="1:19" ht="22.5" customHeight="1">
      <c r="A1" s="461" t="s">
        <v>462</v>
      </c>
      <c r="B1" s="461"/>
      <c r="C1" s="461"/>
      <c r="D1" s="461"/>
      <c r="E1" s="461"/>
      <c r="F1" s="461"/>
      <c r="G1" s="461"/>
      <c r="H1" s="1"/>
      <c r="I1" s="1"/>
    </row>
    <row r="2" spans="1:19">
      <c r="B2" s="3"/>
      <c r="C2" s="3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</row>
    <row r="3" spans="1:19" ht="32.25" customHeight="1">
      <c r="A3" s="481" t="s">
        <v>0</v>
      </c>
      <c r="B3" s="481"/>
      <c r="C3" s="481"/>
      <c r="D3" s="481"/>
      <c r="E3" s="481"/>
      <c r="F3" s="481"/>
      <c r="G3" s="481"/>
      <c r="H3" s="481"/>
      <c r="I3" s="450"/>
    </row>
    <row r="4" spans="1:19">
      <c r="B4" s="482"/>
      <c r="C4" s="482"/>
      <c r="D4" s="482"/>
      <c r="E4" s="482"/>
      <c r="F4" s="482"/>
      <c r="G4" s="451"/>
    </row>
    <row r="5" spans="1:19">
      <c r="D5" s="480" t="s">
        <v>1</v>
      </c>
      <c r="E5" s="480"/>
      <c r="F5" s="480"/>
      <c r="G5" s="449"/>
    </row>
    <row r="6" spans="1:19" s="4" customFormat="1" ht="21" customHeight="1">
      <c r="B6" s="564" t="s">
        <v>2</v>
      </c>
      <c r="C6" s="565"/>
      <c r="D6" s="565"/>
      <c r="E6" s="565"/>
      <c r="F6" s="565"/>
      <c r="G6" s="566"/>
      <c r="H6" s="5"/>
      <c r="I6" s="6"/>
    </row>
    <row r="7" spans="1:19" s="4" customFormat="1" ht="42" customHeight="1" thickBot="1">
      <c r="B7" s="7" t="s">
        <v>3</v>
      </c>
      <c r="C7" s="8"/>
      <c r="D7" s="9" t="s">
        <v>4</v>
      </c>
      <c r="E7" s="79" t="s">
        <v>5</v>
      </c>
      <c r="F7" s="9" t="s">
        <v>6</v>
      </c>
      <c r="G7" s="9" t="s">
        <v>473</v>
      </c>
    </row>
    <row r="8" spans="1:19" s="6" customFormat="1" ht="15" customHeight="1">
      <c r="B8" s="10" t="s">
        <v>7</v>
      </c>
      <c r="C8" s="11"/>
      <c r="D8" s="81">
        <v>39952</v>
      </c>
      <c r="E8" s="12">
        <v>30245</v>
      </c>
      <c r="F8" s="12">
        <v>39850</v>
      </c>
      <c r="G8" s="12">
        <v>39748</v>
      </c>
    </row>
    <row r="9" spans="1:19" s="6" customFormat="1" ht="15" customHeight="1">
      <c r="B9" s="13" t="s">
        <v>8</v>
      </c>
      <c r="C9" s="14"/>
      <c r="D9" s="82">
        <v>40161</v>
      </c>
      <c r="E9" s="15">
        <v>31720</v>
      </c>
      <c r="F9" s="15">
        <v>26150</v>
      </c>
      <c r="G9" s="15">
        <v>26150</v>
      </c>
    </row>
    <row r="10" spans="1:19" s="6" customFormat="1" ht="15" customHeight="1">
      <c r="B10" s="16" t="s">
        <v>9</v>
      </c>
      <c r="C10" s="17"/>
      <c r="D10" s="82">
        <v>337845</v>
      </c>
      <c r="E10" s="18">
        <v>294723</v>
      </c>
      <c r="F10" s="18">
        <v>270057</v>
      </c>
      <c r="G10" s="18">
        <v>273340</v>
      </c>
    </row>
    <row r="11" spans="1:19" s="6" customFormat="1" ht="15" customHeight="1">
      <c r="B11" s="16" t="s">
        <v>10</v>
      </c>
      <c r="C11" s="17"/>
      <c r="D11" s="82">
        <v>85947</v>
      </c>
      <c r="E11" s="18">
        <v>33685</v>
      </c>
      <c r="F11" s="18">
        <v>31477</v>
      </c>
      <c r="G11" s="18">
        <v>71443</v>
      </c>
    </row>
    <row r="12" spans="1:19" s="6" customFormat="1" ht="15" customHeight="1">
      <c r="B12" s="16" t="s">
        <v>11</v>
      </c>
      <c r="C12" s="17"/>
      <c r="D12" s="82">
        <v>11572</v>
      </c>
      <c r="E12" s="18">
        <v>11516</v>
      </c>
      <c r="F12" s="18">
        <v>12348</v>
      </c>
      <c r="G12" s="18">
        <v>12329</v>
      </c>
    </row>
    <row r="13" spans="1:19" s="6" customFormat="1" ht="15" customHeight="1">
      <c r="B13" s="19" t="s">
        <v>12</v>
      </c>
      <c r="C13" s="20"/>
      <c r="D13" s="82">
        <v>40649</v>
      </c>
      <c r="E13" s="21">
        <v>49066</v>
      </c>
      <c r="F13" s="21">
        <v>22655</v>
      </c>
      <c r="G13" s="21">
        <v>28671</v>
      </c>
    </row>
    <row r="14" spans="1:19" s="6" customFormat="1" ht="15" customHeight="1" thickBot="1">
      <c r="B14" s="19" t="s">
        <v>13</v>
      </c>
      <c r="C14" s="20"/>
      <c r="D14" s="83"/>
      <c r="E14" s="21">
        <v>10316</v>
      </c>
      <c r="F14" s="21"/>
      <c r="G14" s="21"/>
    </row>
    <row r="15" spans="1:19" s="22" customFormat="1" ht="15" customHeight="1" thickBot="1">
      <c r="B15" s="23" t="s">
        <v>14</v>
      </c>
      <c r="C15" s="24"/>
      <c r="D15" s="84">
        <f>D8+D9+D10+D11+D13+D14</f>
        <v>544554</v>
      </c>
      <c r="E15" s="80">
        <f t="shared" ref="E15:G15" si="0">E8+E9+E10+E11+E13+E14</f>
        <v>449755</v>
      </c>
      <c r="F15" s="25">
        <f t="shared" si="0"/>
        <v>390189</v>
      </c>
      <c r="G15" s="25">
        <f t="shared" si="0"/>
        <v>439352</v>
      </c>
    </row>
    <row r="16" spans="1:19" s="6" customFormat="1" ht="15" customHeight="1">
      <c r="B16" s="26" t="s">
        <v>15</v>
      </c>
      <c r="C16" s="27"/>
      <c r="D16" s="85">
        <v>4440</v>
      </c>
      <c r="E16" s="12">
        <v>5000</v>
      </c>
      <c r="F16" s="12">
        <v>2706</v>
      </c>
      <c r="G16" s="12">
        <v>2706</v>
      </c>
    </row>
    <row r="17" spans="2:8" s="6" customFormat="1" ht="15" customHeight="1">
      <c r="B17" s="16" t="s">
        <v>16</v>
      </c>
      <c r="C17" s="14"/>
      <c r="D17" s="82">
        <v>7327</v>
      </c>
      <c r="E17" s="15">
        <v>1380</v>
      </c>
      <c r="F17" s="15"/>
      <c r="G17" s="15"/>
    </row>
    <row r="18" spans="2:8" s="6" customFormat="1" ht="15" customHeight="1">
      <c r="B18" s="16" t="s">
        <v>17</v>
      </c>
      <c r="C18" s="17"/>
      <c r="D18" s="82">
        <v>907503</v>
      </c>
      <c r="E18" s="18">
        <v>244197</v>
      </c>
      <c r="F18" s="18">
        <v>40079</v>
      </c>
      <c r="G18" s="18">
        <v>40079</v>
      </c>
    </row>
    <row r="19" spans="2:8" s="6" customFormat="1" ht="15" customHeight="1">
      <c r="B19" s="16" t="s">
        <v>18</v>
      </c>
      <c r="C19" s="17"/>
      <c r="D19" s="82"/>
      <c r="E19" s="18"/>
      <c r="F19" s="18"/>
      <c r="G19" s="18">
        <v>482</v>
      </c>
    </row>
    <row r="20" spans="2:8" s="6" customFormat="1" ht="15" customHeight="1">
      <c r="B20" s="16" t="s">
        <v>19</v>
      </c>
      <c r="C20" s="17"/>
      <c r="D20" s="82">
        <v>344</v>
      </c>
      <c r="E20" s="18">
        <v>1000</v>
      </c>
      <c r="F20" s="18">
        <v>720</v>
      </c>
      <c r="G20" s="18">
        <v>720</v>
      </c>
    </row>
    <row r="21" spans="2:8" s="6" customFormat="1" ht="15" customHeight="1">
      <c r="B21" s="16" t="s">
        <v>20</v>
      </c>
      <c r="C21" s="17"/>
      <c r="D21" s="82"/>
      <c r="E21" s="18"/>
      <c r="F21" s="18"/>
      <c r="G21" s="18"/>
    </row>
    <row r="22" spans="2:8" s="6" customFormat="1" ht="15" customHeight="1" thickBot="1">
      <c r="B22" s="19" t="s">
        <v>21</v>
      </c>
      <c r="C22" s="20"/>
      <c r="D22" s="83"/>
      <c r="E22" s="21"/>
      <c r="F22" s="21"/>
      <c r="G22" s="21"/>
    </row>
    <row r="23" spans="2:8" s="22" customFormat="1" ht="15" customHeight="1" thickBot="1">
      <c r="B23" s="23" t="s">
        <v>22</v>
      </c>
      <c r="C23" s="24"/>
      <c r="D23" s="84">
        <f t="shared" ref="D23" si="1">SUM(D16:D22)</f>
        <v>919614</v>
      </c>
      <c r="E23" s="90">
        <f>SUM(E16:E22)</f>
        <v>251577</v>
      </c>
      <c r="F23" s="91">
        <f>SUM(F16:F22)</f>
        <v>43505</v>
      </c>
      <c r="G23" s="91">
        <v>44565</v>
      </c>
      <c r="H23" s="89"/>
    </row>
    <row r="24" spans="2:8" s="22" customFormat="1" ht="15" customHeight="1" thickBot="1">
      <c r="B24" s="28" t="s">
        <v>474</v>
      </c>
      <c r="C24" s="29"/>
      <c r="D24" s="567"/>
      <c r="E24" s="92"/>
      <c r="F24" s="88"/>
      <c r="G24" s="88"/>
      <c r="H24" s="568"/>
    </row>
    <row r="25" spans="2:8" s="22" customFormat="1" ht="15" customHeight="1" thickBot="1">
      <c r="B25" s="28" t="s">
        <v>23</v>
      </c>
      <c r="C25" s="29"/>
      <c r="D25" s="86">
        <v>-371</v>
      </c>
      <c r="E25" s="30"/>
      <c r="F25" s="88"/>
      <c r="G25" s="88"/>
    </row>
    <row r="26" spans="2:8" s="22" customFormat="1" ht="15" customHeight="1" thickBot="1">
      <c r="B26" s="28" t="s">
        <v>24</v>
      </c>
      <c r="C26" s="29"/>
      <c r="D26" s="87">
        <f>D15+D23+D25</f>
        <v>1463797</v>
      </c>
      <c r="E26" s="92">
        <f>E15+E23+E25</f>
        <v>701332</v>
      </c>
      <c r="F26" s="91">
        <f>F15+F23+F25</f>
        <v>433694</v>
      </c>
      <c r="G26" s="91">
        <f>G15+G23+G25</f>
        <v>483917</v>
      </c>
    </row>
    <row r="27" spans="2:8" s="4" customFormat="1" ht="15" customHeight="1"/>
    <row r="28" spans="2:8" s="4" customFormat="1" ht="15" customHeight="1">
      <c r="D28" s="480" t="s">
        <v>1</v>
      </c>
      <c r="E28" s="480"/>
      <c r="F28" s="480"/>
      <c r="G28" s="569"/>
    </row>
    <row r="29" spans="2:8" s="4" customFormat="1" ht="21" customHeight="1">
      <c r="B29" s="564" t="s">
        <v>25</v>
      </c>
      <c r="C29" s="565"/>
      <c r="D29" s="565"/>
      <c r="E29" s="565"/>
      <c r="F29" s="565"/>
      <c r="G29" s="566"/>
      <c r="H29" s="93"/>
    </row>
    <row r="30" spans="2:8" s="4" customFormat="1" ht="39" thickBot="1">
      <c r="B30" s="7" t="s">
        <v>3</v>
      </c>
      <c r="C30" s="8"/>
      <c r="D30" s="9" t="s">
        <v>4</v>
      </c>
      <c r="E30" s="79" t="s">
        <v>5</v>
      </c>
      <c r="F30" s="9" t="s">
        <v>6</v>
      </c>
      <c r="G30" s="9" t="s">
        <v>473</v>
      </c>
    </row>
    <row r="31" spans="2:8" s="4" customFormat="1" ht="15" customHeight="1">
      <c r="B31" s="31" t="s">
        <v>26</v>
      </c>
      <c r="C31" s="32"/>
      <c r="D31" s="33">
        <v>138109</v>
      </c>
      <c r="E31" s="33">
        <v>134389</v>
      </c>
      <c r="F31" s="33">
        <v>130359</v>
      </c>
      <c r="G31" s="33">
        <v>160859</v>
      </c>
    </row>
    <row r="32" spans="2:8" s="4" customFormat="1" ht="15" customHeight="1">
      <c r="B32" s="34" t="s">
        <v>27</v>
      </c>
      <c r="C32" s="35"/>
      <c r="D32" s="36">
        <v>31233</v>
      </c>
      <c r="E32" s="36">
        <v>33803</v>
      </c>
      <c r="F32" s="36">
        <v>32632</v>
      </c>
      <c r="G32" s="36">
        <v>36577</v>
      </c>
    </row>
    <row r="33" spans="2:7" s="4" customFormat="1" ht="15" customHeight="1">
      <c r="B33" s="34" t="s">
        <v>28</v>
      </c>
      <c r="C33" s="35"/>
      <c r="D33" s="36">
        <v>132075</v>
      </c>
      <c r="E33" s="36">
        <v>100216</v>
      </c>
      <c r="F33" s="36">
        <v>107722</v>
      </c>
      <c r="G33" s="36">
        <v>113770</v>
      </c>
    </row>
    <row r="34" spans="2:7" s="4" customFormat="1" ht="15" customHeight="1">
      <c r="B34" s="34" t="s">
        <v>29</v>
      </c>
      <c r="C34" s="35"/>
      <c r="D34" s="36">
        <v>123881</v>
      </c>
      <c r="E34" s="36">
        <v>103135</v>
      </c>
      <c r="F34" s="36">
        <v>93823</v>
      </c>
      <c r="G34" s="36">
        <v>94009</v>
      </c>
    </row>
    <row r="35" spans="2:7" s="4" customFormat="1" ht="15" customHeight="1">
      <c r="B35" s="37" t="s">
        <v>30</v>
      </c>
      <c r="C35" s="38"/>
      <c r="D35" s="36">
        <v>70828</v>
      </c>
      <c r="E35" s="36">
        <v>69115</v>
      </c>
      <c r="F35" s="36">
        <v>24153</v>
      </c>
      <c r="G35" s="36">
        <v>24736</v>
      </c>
    </row>
    <row r="36" spans="2:7" s="4" customFormat="1" ht="15" customHeight="1">
      <c r="B36" s="37" t="s">
        <v>31</v>
      </c>
      <c r="C36" s="38"/>
      <c r="D36" s="39"/>
      <c r="E36" s="39">
        <v>1500</v>
      </c>
      <c r="F36" s="39">
        <v>1000</v>
      </c>
      <c r="G36" s="39">
        <v>271</v>
      </c>
    </row>
    <row r="37" spans="2:7" s="4" customFormat="1" ht="15" customHeight="1" thickBot="1">
      <c r="B37" s="37" t="s">
        <v>32</v>
      </c>
      <c r="C37" s="38"/>
      <c r="D37" s="40"/>
      <c r="E37" s="40">
        <v>7597</v>
      </c>
      <c r="F37" s="40">
        <v>500</v>
      </c>
      <c r="G37" s="40">
        <v>500</v>
      </c>
    </row>
    <row r="38" spans="2:7" s="4" customFormat="1" ht="15" customHeight="1" thickBot="1">
      <c r="B38" s="41" t="s">
        <v>33</v>
      </c>
      <c r="C38" s="42"/>
      <c r="D38" s="43">
        <f t="shared" ref="D38" si="2">SUM(D31:D37)</f>
        <v>496126</v>
      </c>
      <c r="E38" s="43">
        <f>SUM(E31:E37)</f>
        <v>449755</v>
      </c>
      <c r="F38" s="43">
        <f t="shared" ref="F38:G38" si="3">SUM(F31:F37)</f>
        <v>390189</v>
      </c>
      <c r="G38" s="43">
        <f t="shared" si="3"/>
        <v>430722</v>
      </c>
    </row>
    <row r="39" spans="2:7" s="4" customFormat="1" ht="15" customHeight="1">
      <c r="B39" s="31" t="s">
        <v>34</v>
      </c>
      <c r="C39" s="32"/>
      <c r="D39" s="33"/>
      <c r="E39" s="33"/>
      <c r="F39" s="33"/>
      <c r="G39" s="33"/>
    </row>
    <row r="40" spans="2:7" s="4" customFormat="1" ht="15" customHeight="1">
      <c r="B40" s="34" t="s">
        <v>35</v>
      </c>
      <c r="C40" s="35"/>
      <c r="D40" s="36">
        <v>917686</v>
      </c>
      <c r="E40" s="36">
        <v>251577</v>
      </c>
      <c r="F40" s="36">
        <v>43505</v>
      </c>
      <c r="G40" s="36">
        <v>44083</v>
      </c>
    </row>
    <row r="41" spans="2:7" s="4" customFormat="1" ht="15" customHeight="1">
      <c r="B41" s="34" t="s">
        <v>36</v>
      </c>
      <c r="C41" s="35"/>
      <c r="D41" s="36"/>
      <c r="E41" s="36"/>
      <c r="F41" s="36"/>
      <c r="G41" s="36"/>
    </row>
    <row r="42" spans="2:7" s="4" customFormat="1" ht="15" customHeight="1">
      <c r="B42" s="34" t="s">
        <v>37</v>
      </c>
      <c r="C42" s="35"/>
      <c r="D42" s="36"/>
      <c r="E42" s="36"/>
      <c r="F42" s="36"/>
      <c r="G42" s="36"/>
    </row>
    <row r="43" spans="2:7" s="4" customFormat="1" ht="15" customHeight="1">
      <c r="B43" s="34" t="s">
        <v>38</v>
      </c>
      <c r="C43" s="35"/>
      <c r="D43" s="36"/>
      <c r="E43" s="36"/>
      <c r="F43" s="36"/>
      <c r="G43" s="36"/>
    </row>
    <row r="44" spans="2:7" s="4" customFormat="1" ht="15" customHeight="1">
      <c r="B44" s="44" t="s">
        <v>39</v>
      </c>
      <c r="C44" s="45"/>
      <c r="D44" s="36"/>
      <c r="E44" s="36"/>
      <c r="F44" s="36"/>
      <c r="G44" s="36"/>
    </row>
    <row r="45" spans="2:7" s="4" customFormat="1" ht="15" customHeight="1">
      <c r="B45" s="46" t="s">
        <v>40</v>
      </c>
      <c r="C45" s="47"/>
      <c r="D45" s="39"/>
      <c r="E45" s="39"/>
      <c r="F45" s="39"/>
      <c r="G45" s="39"/>
    </row>
    <row r="46" spans="2:7" s="4" customFormat="1" ht="15" customHeight="1">
      <c r="B46" s="46" t="s">
        <v>41</v>
      </c>
      <c r="C46" s="47"/>
      <c r="D46" s="39"/>
      <c r="E46" s="39"/>
      <c r="F46" s="39"/>
      <c r="G46" s="39"/>
    </row>
    <row r="47" spans="2:7" s="4" customFormat="1" ht="15" customHeight="1" thickBot="1">
      <c r="B47" s="37" t="s">
        <v>42</v>
      </c>
      <c r="C47" s="38"/>
      <c r="D47" s="39"/>
      <c r="E47" s="39"/>
      <c r="F47" s="39"/>
      <c r="G47" s="39">
        <v>482</v>
      </c>
    </row>
    <row r="48" spans="2:7" s="4" customFormat="1" ht="15" customHeight="1" thickBot="1">
      <c r="B48" s="41" t="s">
        <v>43</v>
      </c>
      <c r="C48" s="42"/>
      <c r="D48" s="43">
        <f t="shared" ref="D48:G48" si="4">SUM(D39:D47)</f>
        <v>917686</v>
      </c>
      <c r="E48" s="43">
        <f t="shared" si="4"/>
        <v>251577</v>
      </c>
      <c r="F48" s="43">
        <f t="shared" si="4"/>
        <v>43505</v>
      </c>
      <c r="G48" s="43">
        <f t="shared" si="4"/>
        <v>44565</v>
      </c>
    </row>
    <row r="49" spans="2:7" s="4" customFormat="1" ht="15" customHeight="1" thickBot="1">
      <c r="B49" s="48" t="s">
        <v>475</v>
      </c>
      <c r="C49" s="49"/>
      <c r="D49" s="50"/>
      <c r="E49" s="50"/>
      <c r="F49" s="50"/>
      <c r="G49" s="50">
        <v>8630</v>
      </c>
    </row>
    <row r="50" spans="2:7" s="4" customFormat="1" ht="15" customHeight="1" thickBot="1">
      <c r="B50" s="48" t="s">
        <v>44</v>
      </c>
      <c r="C50" s="49"/>
      <c r="D50" s="50">
        <v>-658</v>
      </c>
      <c r="E50" s="50"/>
      <c r="F50" s="50"/>
      <c r="G50" s="50"/>
    </row>
    <row r="51" spans="2:7" s="51" customFormat="1" ht="18.75" customHeight="1" thickBot="1">
      <c r="B51" s="48" t="s">
        <v>45</v>
      </c>
      <c r="C51" s="49"/>
      <c r="D51" s="50">
        <f>D48+D38+D50</f>
        <v>1413154</v>
      </c>
      <c r="E51" s="50">
        <f>E48+E38+E50</f>
        <v>701332</v>
      </c>
      <c r="F51" s="50">
        <f>F48+F38+F50</f>
        <v>433694</v>
      </c>
      <c r="G51" s="50">
        <v>483917</v>
      </c>
    </row>
  </sheetData>
  <mergeCells count="7">
    <mergeCell ref="B29:G29"/>
    <mergeCell ref="A3:H3"/>
    <mergeCell ref="B4:F4"/>
    <mergeCell ref="D5:F5"/>
    <mergeCell ref="B6:G6"/>
    <mergeCell ref="D28:G28"/>
    <mergeCell ref="A1:G1"/>
  </mergeCells>
  <printOptions horizontalCentered="1"/>
  <pageMargins left="0.43307086614173229" right="0.15748031496062992" top="0.51181102362204722" bottom="0.39370078740157483" header="0.55118110236220474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27"/>
  <sheetViews>
    <sheetView view="pageBreakPreview" topLeftCell="E1" zoomScaleSheetLayoutView="100" workbookViewId="0">
      <selection activeCell="N8" sqref="N8"/>
    </sheetView>
  </sheetViews>
  <sheetFormatPr defaultColWidth="9.140625" defaultRowHeight="15"/>
  <cols>
    <col min="1" max="1" width="4.140625" style="78" bestFit="1" customWidth="1"/>
    <col min="2" max="2" width="36.7109375" style="78" customWidth="1"/>
    <col min="3" max="15" width="10.7109375" style="59" customWidth="1"/>
    <col min="16" max="16" width="12.140625" style="59" customWidth="1"/>
    <col min="17" max="17" width="8.5703125" style="59" customWidth="1"/>
    <col min="18" max="19" width="8.42578125" style="59" bestFit="1" customWidth="1"/>
    <col min="20" max="20" width="8.85546875" style="59" bestFit="1" customWidth="1"/>
    <col min="21" max="22" width="10.42578125" style="59" bestFit="1" customWidth="1"/>
    <col min="23" max="23" width="8.42578125" style="59" bestFit="1" customWidth="1"/>
    <col min="24" max="25" width="8.42578125" style="59" customWidth="1"/>
    <col min="26" max="26" width="8.85546875" style="59" bestFit="1" customWidth="1"/>
    <col min="27" max="28" width="8.42578125" style="59" customWidth="1"/>
    <col min="29" max="29" width="8.85546875" style="59" bestFit="1" customWidth="1"/>
    <col min="30" max="31" width="8.42578125" style="59" customWidth="1"/>
    <col min="32" max="32" width="8.42578125" style="59" bestFit="1" customWidth="1"/>
    <col min="33" max="34" width="8.42578125" style="59" customWidth="1"/>
    <col min="35" max="35" width="8.42578125" style="59" bestFit="1" customWidth="1"/>
    <col min="36" max="37" width="8.42578125" style="59" customWidth="1"/>
    <col min="38" max="38" width="8.85546875" style="59" bestFit="1" customWidth="1"/>
    <col min="39" max="16384" width="9.140625" style="53"/>
  </cols>
  <sheetData>
    <row r="1" spans="1:45" ht="15" customHeight="1">
      <c r="A1" s="461" t="s">
        <v>461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595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45" ht="30.75" customHeight="1">
      <c r="A2" s="486" t="s">
        <v>476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54"/>
      <c r="U2" s="54"/>
      <c r="V2" s="54"/>
      <c r="W2" s="54"/>
      <c r="X2" s="54"/>
      <c r="Y2" s="54"/>
      <c r="Z2" s="54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</row>
    <row r="3" spans="1:45" ht="15.75" thickBot="1">
      <c r="A3" s="56"/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AM3" s="59"/>
      <c r="AN3" s="59"/>
      <c r="AO3" s="59"/>
      <c r="AP3" s="59"/>
      <c r="AQ3" s="59"/>
    </row>
    <row r="4" spans="1:45" ht="24.6" customHeight="1">
      <c r="A4" s="487" t="s">
        <v>46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570"/>
      <c r="U4" s="60"/>
      <c r="V4" s="60"/>
      <c r="W4" s="60"/>
      <c r="X4" s="60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</row>
    <row r="5" spans="1:45" ht="103.15" customHeight="1">
      <c r="A5" s="489" t="s">
        <v>48</v>
      </c>
      <c r="B5" s="490"/>
      <c r="C5" s="571" t="s">
        <v>49</v>
      </c>
      <c r="D5" s="572"/>
      <c r="E5" s="571" t="s">
        <v>50</v>
      </c>
      <c r="F5" s="572"/>
      <c r="G5" s="571" t="s">
        <v>51</v>
      </c>
      <c r="H5" s="572"/>
      <c r="I5" s="571" t="s">
        <v>52</v>
      </c>
      <c r="J5" s="572"/>
      <c r="K5" s="571" t="s">
        <v>53</v>
      </c>
      <c r="L5" s="572"/>
      <c r="M5" s="573" t="s">
        <v>54</v>
      </c>
      <c r="N5" s="574"/>
      <c r="U5" s="61"/>
      <c r="V5" s="61"/>
      <c r="W5" s="61"/>
      <c r="X5" s="61"/>
      <c r="Y5" s="61"/>
      <c r="Z5" s="61"/>
      <c r="AA5" s="61"/>
      <c r="AB5" s="61"/>
      <c r="AC5" s="61"/>
      <c r="AD5" s="483"/>
      <c r="AE5" s="483"/>
      <c r="AF5" s="483"/>
      <c r="AG5" s="62"/>
      <c r="AH5" s="62"/>
      <c r="AI5" s="62"/>
      <c r="AJ5" s="53"/>
      <c r="AK5" s="53"/>
      <c r="AL5" s="53"/>
    </row>
    <row r="6" spans="1:45" ht="36" customHeight="1">
      <c r="A6" s="63" t="s">
        <v>62</v>
      </c>
      <c r="B6" s="64"/>
      <c r="C6" s="65" t="s">
        <v>63</v>
      </c>
      <c r="D6" s="65" t="s">
        <v>477</v>
      </c>
      <c r="E6" s="65" t="s">
        <v>63</v>
      </c>
      <c r="F6" s="65" t="s">
        <v>477</v>
      </c>
      <c r="G6" s="65" t="s">
        <v>63</v>
      </c>
      <c r="H6" s="65" t="s">
        <v>477</v>
      </c>
      <c r="I6" s="65" t="s">
        <v>63</v>
      </c>
      <c r="J6" s="65" t="s">
        <v>477</v>
      </c>
      <c r="K6" s="65" t="s">
        <v>63</v>
      </c>
      <c r="L6" s="65" t="s">
        <v>477</v>
      </c>
      <c r="M6" s="66" t="s">
        <v>63</v>
      </c>
      <c r="N6" s="65" t="s">
        <v>477</v>
      </c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53"/>
      <c r="AJ6" s="53"/>
      <c r="AK6" s="53"/>
      <c r="AL6" s="53"/>
    </row>
    <row r="7" spans="1:45" ht="30" customHeight="1">
      <c r="A7" s="67" t="s">
        <v>64</v>
      </c>
      <c r="B7" s="68" t="s">
        <v>65</v>
      </c>
      <c r="C7" s="69">
        <v>38780</v>
      </c>
      <c r="D7" s="69">
        <v>38252</v>
      </c>
      <c r="E7" s="69">
        <v>4928</v>
      </c>
      <c r="F7" s="69">
        <v>5292</v>
      </c>
      <c r="G7" s="69">
        <v>222817</v>
      </c>
      <c r="H7" s="69">
        <v>264985</v>
      </c>
      <c r="I7" s="69"/>
      <c r="J7" s="70"/>
      <c r="K7" s="69">
        <v>22313</v>
      </c>
      <c r="L7" s="575">
        <v>27768</v>
      </c>
      <c r="M7" s="576">
        <f>C7+E7+G7+K7</f>
        <v>288838</v>
      </c>
      <c r="N7" s="577">
        <v>336297</v>
      </c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71"/>
      <c r="AG7" s="71"/>
      <c r="AH7" s="71"/>
      <c r="AI7" s="53"/>
      <c r="AJ7" s="53"/>
      <c r="AK7" s="53"/>
      <c r="AL7" s="53"/>
    </row>
    <row r="8" spans="1:45" ht="30" customHeight="1">
      <c r="A8" s="67" t="s">
        <v>66</v>
      </c>
      <c r="B8" s="68" t="s">
        <v>67</v>
      </c>
      <c r="C8" s="69">
        <v>170</v>
      </c>
      <c r="D8" s="69">
        <v>494</v>
      </c>
      <c r="E8" s="69">
        <v>10621</v>
      </c>
      <c r="F8" s="69">
        <v>10257</v>
      </c>
      <c r="G8" s="69">
        <v>72295</v>
      </c>
      <c r="H8" s="69">
        <v>72895</v>
      </c>
      <c r="I8" s="69"/>
      <c r="J8" s="70"/>
      <c r="K8" s="69"/>
      <c r="L8" s="575">
        <v>414</v>
      </c>
      <c r="M8" s="576">
        <f>C8+E8+G8+K8</f>
        <v>83086</v>
      </c>
      <c r="N8" s="577">
        <v>84060</v>
      </c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71"/>
      <c r="AG8" s="71"/>
      <c r="AH8" s="71"/>
      <c r="AI8" s="53"/>
      <c r="AJ8" s="53"/>
      <c r="AK8" s="53"/>
      <c r="AL8" s="53"/>
    </row>
    <row r="9" spans="1:45" ht="30" customHeight="1">
      <c r="A9" s="67" t="s">
        <v>68</v>
      </c>
      <c r="B9" s="68" t="s">
        <v>69</v>
      </c>
      <c r="C9" s="69">
        <v>825</v>
      </c>
      <c r="D9" s="69">
        <v>914</v>
      </c>
      <c r="E9" s="69">
        <v>10601</v>
      </c>
      <c r="F9" s="69">
        <v>10601</v>
      </c>
      <c r="G9" s="69">
        <v>1461</v>
      </c>
      <c r="H9" s="69">
        <v>1426</v>
      </c>
      <c r="I9" s="69"/>
      <c r="J9" s="70"/>
      <c r="K9" s="69"/>
      <c r="L9" s="575">
        <v>35</v>
      </c>
      <c r="M9" s="576">
        <f>C9+E9+G9+K9</f>
        <v>12887</v>
      </c>
      <c r="N9" s="577">
        <v>12976</v>
      </c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1"/>
      <c r="AG9" s="71"/>
      <c r="AH9" s="71"/>
      <c r="AI9" s="53"/>
      <c r="AJ9" s="53"/>
      <c r="AK9" s="53"/>
      <c r="AL9" s="53"/>
    </row>
    <row r="10" spans="1:45" ht="30" customHeight="1" thickBot="1">
      <c r="A10" s="67" t="s">
        <v>70</v>
      </c>
      <c r="B10" s="73" t="s">
        <v>71</v>
      </c>
      <c r="C10" s="69">
        <v>75</v>
      </c>
      <c r="D10" s="69">
        <v>88</v>
      </c>
      <c r="E10" s="69"/>
      <c r="F10" s="69"/>
      <c r="G10" s="69">
        <v>4961</v>
      </c>
      <c r="H10" s="69">
        <v>5477</v>
      </c>
      <c r="I10" s="69"/>
      <c r="J10" s="70"/>
      <c r="K10" s="578">
        <v>342</v>
      </c>
      <c r="L10" s="579">
        <v>454</v>
      </c>
      <c r="M10" s="576">
        <f>C10+E10+G10+K10</f>
        <v>5378</v>
      </c>
      <c r="N10" s="577">
        <v>6019</v>
      </c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1"/>
      <c r="AG10" s="71"/>
      <c r="AH10" s="71"/>
      <c r="AI10" s="53"/>
      <c r="AJ10" s="53"/>
      <c r="AK10" s="53"/>
      <c r="AL10" s="53"/>
    </row>
    <row r="11" spans="1:45" ht="36.75" customHeight="1" thickBot="1">
      <c r="A11" s="484" t="s">
        <v>72</v>
      </c>
      <c r="B11" s="485"/>
      <c r="C11" s="74">
        <f>SUM(C7:C10)</f>
        <v>39850</v>
      </c>
      <c r="D11" s="74">
        <v>39748</v>
      </c>
      <c r="E11" s="74">
        <f>SUM(E7:E10)</f>
        <v>26150</v>
      </c>
      <c r="F11" s="74">
        <v>26150</v>
      </c>
      <c r="G11" s="74">
        <f>SUM(G7:G10)</f>
        <v>301534</v>
      </c>
      <c r="H11" s="74">
        <v>344783</v>
      </c>
      <c r="I11" s="74">
        <f>SUM(I7:I10)</f>
        <v>0</v>
      </c>
      <c r="J11" s="74"/>
      <c r="K11" s="74">
        <f>SUM(K7:K10)</f>
        <v>22655</v>
      </c>
      <c r="L11" s="75">
        <v>28671</v>
      </c>
      <c r="M11" s="75">
        <f>SUM(M7:M10)</f>
        <v>390189</v>
      </c>
      <c r="N11" s="580">
        <v>439352</v>
      </c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53"/>
      <c r="AJ11" s="53"/>
      <c r="AK11" s="53"/>
      <c r="AL11" s="53"/>
    </row>
    <row r="12" spans="1:45">
      <c r="AM12" s="59"/>
      <c r="AN12" s="59"/>
      <c r="AO12" s="59"/>
      <c r="AP12" s="59"/>
      <c r="AQ12" s="59"/>
    </row>
    <row r="13" spans="1:45">
      <c r="AM13" s="59"/>
      <c r="AN13" s="59"/>
      <c r="AO13" s="59"/>
      <c r="AP13" s="59"/>
      <c r="AQ13" s="59"/>
    </row>
    <row r="14" spans="1:45">
      <c r="AM14" s="59"/>
      <c r="AN14" s="59"/>
      <c r="AO14" s="59"/>
      <c r="AP14" s="59"/>
      <c r="AQ14" s="59"/>
    </row>
    <row r="15" spans="1:45" ht="15.75" thickBot="1">
      <c r="AM15" s="59"/>
      <c r="AN15" s="59"/>
      <c r="AO15" s="59"/>
      <c r="AP15" s="59"/>
      <c r="AQ15" s="59"/>
    </row>
    <row r="16" spans="1:45" ht="15.75" customHeight="1" thickBot="1">
      <c r="A16" s="581" t="s">
        <v>47</v>
      </c>
      <c r="B16" s="582"/>
      <c r="C16" s="582"/>
      <c r="D16" s="582"/>
      <c r="E16" s="582"/>
      <c r="F16" s="582"/>
      <c r="G16" s="582"/>
      <c r="H16" s="582"/>
      <c r="I16" s="582"/>
      <c r="J16" s="582"/>
      <c r="K16" s="582"/>
      <c r="L16" s="582"/>
      <c r="M16" s="582"/>
      <c r="N16" s="582"/>
      <c r="O16" s="582"/>
      <c r="P16" s="583"/>
      <c r="AM16" s="59"/>
      <c r="AN16" s="59"/>
      <c r="AO16" s="59"/>
      <c r="AP16" s="59"/>
      <c r="AQ16" s="59"/>
    </row>
    <row r="17" spans="1:43" ht="99.95" customHeight="1" thickBot="1">
      <c r="A17" s="584" t="s">
        <v>48</v>
      </c>
      <c r="B17" s="584"/>
      <c r="C17" s="585" t="s">
        <v>55</v>
      </c>
      <c r="D17" s="585"/>
      <c r="E17" s="585" t="s">
        <v>56</v>
      </c>
      <c r="F17" s="585"/>
      <c r="G17" s="585" t="s">
        <v>57</v>
      </c>
      <c r="H17" s="585"/>
      <c r="I17" s="585" t="s">
        <v>58</v>
      </c>
      <c r="J17" s="585"/>
      <c r="K17" s="585" t="s">
        <v>59</v>
      </c>
      <c r="L17" s="585"/>
      <c r="M17" s="585" t="s">
        <v>60</v>
      </c>
      <c r="N17" s="585"/>
      <c r="O17" s="585" t="s">
        <v>61</v>
      </c>
      <c r="P17" s="585"/>
      <c r="AM17" s="59"/>
      <c r="AN17" s="59"/>
      <c r="AO17" s="59"/>
      <c r="AP17" s="59"/>
      <c r="AQ17" s="59"/>
    </row>
    <row r="18" spans="1:43" ht="30.75" thickBot="1">
      <c r="A18" s="586" t="s">
        <v>62</v>
      </c>
      <c r="B18" s="587"/>
      <c r="C18" s="588" t="s">
        <v>63</v>
      </c>
      <c r="D18" s="588" t="s">
        <v>477</v>
      </c>
      <c r="E18" s="588" t="s">
        <v>63</v>
      </c>
      <c r="F18" s="588" t="s">
        <v>477</v>
      </c>
      <c r="G18" s="588" t="s">
        <v>63</v>
      </c>
      <c r="H18" s="588" t="s">
        <v>477</v>
      </c>
      <c r="I18" s="588" t="s">
        <v>63</v>
      </c>
      <c r="J18" s="588" t="s">
        <v>477</v>
      </c>
      <c r="K18" s="588" t="s">
        <v>63</v>
      </c>
      <c r="L18" s="588" t="s">
        <v>477</v>
      </c>
      <c r="M18" s="588" t="s">
        <v>63</v>
      </c>
      <c r="N18" s="588" t="s">
        <v>477</v>
      </c>
      <c r="O18" s="588" t="s">
        <v>63</v>
      </c>
      <c r="P18" s="588" t="s">
        <v>477</v>
      </c>
      <c r="AM18" s="59"/>
      <c r="AN18" s="59"/>
      <c r="AO18" s="59"/>
      <c r="AP18" s="59"/>
      <c r="AQ18" s="59"/>
    </row>
    <row r="19" spans="1:43" ht="30" customHeight="1" thickBot="1">
      <c r="A19" s="589" t="s">
        <v>64</v>
      </c>
      <c r="B19" s="590" t="s">
        <v>65</v>
      </c>
      <c r="C19" s="591">
        <v>68152</v>
      </c>
      <c r="D19" s="591">
        <v>98052</v>
      </c>
      <c r="E19" s="591">
        <v>15948</v>
      </c>
      <c r="F19" s="591">
        <v>19893</v>
      </c>
      <c r="G19" s="591">
        <v>85262</v>
      </c>
      <c r="H19" s="591">
        <v>90206</v>
      </c>
      <c r="I19" s="591">
        <v>93823</v>
      </c>
      <c r="J19" s="591">
        <v>94009</v>
      </c>
      <c r="K19" s="591">
        <v>24153</v>
      </c>
      <c r="L19" s="591">
        <v>24736</v>
      </c>
      <c r="M19" s="591">
        <v>1500</v>
      </c>
      <c r="N19" s="591">
        <v>771</v>
      </c>
      <c r="O19" s="591">
        <v>288838</v>
      </c>
      <c r="P19" s="592">
        <v>327667</v>
      </c>
      <c r="AM19" s="59"/>
      <c r="AN19" s="59"/>
      <c r="AO19" s="59"/>
      <c r="AP19" s="59"/>
      <c r="AQ19" s="59"/>
    </row>
    <row r="20" spans="1:43" ht="30" customHeight="1" thickBot="1">
      <c r="A20" s="589" t="s">
        <v>66</v>
      </c>
      <c r="B20" s="590" t="s">
        <v>67</v>
      </c>
      <c r="C20" s="591">
        <v>53341</v>
      </c>
      <c r="D20" s="591">
        <v>53941</v>
      </c>
      <c r="E20" s="591">
        <v>14291</v>
      </c>
      <c r="F20" s="591">
        <v>14291</v>
      </c>
      <c r="G20" s="591">
        <v>15454</v>
      </c>
      <c r="H20" s="591">
        <v>15828</v>
      </c>
      <c r="I20" s="591"/>
      <c r="J20" s="591"/>
      <c r="K20" s="591"/>
      <c r="L20" s="591"/>
      <c r="M20" s="591"/>
      <c r="N20" s="591"/>
      <c r="O20" s="591">
        <v>83086</v>
      </c>
      <c r="P20" s="592">
        <v>84060</v>
      </c>
      <c r="AM20" s="59"/>
      <c r="AN20" s="59"/>
      <c r="AO20" s="59"/>
      <c r="AP20" s="59"/>
      <c r="AQ20" s="59"/>
    </row>
    <row r="21" spans="1:43" ht="30" customHeight="1" thickBot="1">
      <c r="A21" s="589" t="s">
        <v>68</v>
      </c>
      <c r="B21" s="590" t="s">
        <v>69</v>
      </c>
      <c r="C21" s="591">
        <v>5382</v>
      </c>
      <c r="D21" s="591">
        <v>5382</v>
      </c>
      <c r="E21" s="591">
        <v>1453</v>
      </c>
      <c r="F21" s="591">
        <v>1453</v>
      </c>
      <c r="G21" s="591">
        <v>6052</v>
      </c>
      <c r="H21" s="591">
        <v>6141</v>
      </c>
      <c r="I21" s="591"/>
      <c r="J21" s="591"/>
      <c r="K21" s="591"/>
      <c r="L21" s="591"/>
      <c r="M21" s="591"/>
      <c r="N21" s="591"/>
      <c r="O21" s="591">
        <v>12887</v>
      </c>
      <c r="P21" s="592">
        <v>12976</v>
      </c>
      <c r="AM21" s="59"/>
      <c r="AN21" s="59"/>
      <c r="AO21" s="59"/>
      <c r="AP21" s="59"/>
      <c r="AQ21" s="59"/>
    </row>
    <row r="22" spans="1:43" ht="30" customHeight="1" thickBot="1">
      <c r="A22" s="589" t="s">
        <v>70</v>
      </c>
      <c r="B22" s="593" t="s">
        <v>71</v>
      </c>
      <c r="C22" s="591">
        <v>3484</v>
      </c>
      <c r="D22" s="591">
        <v>3484</v>
      </c>
      <c r="E22" s="591">
        <v>940</v>
      </c>
      <c r="F22" s="591">
        <v>940</v>
      </c>
      <c r="G22" s="591">
        <v>954</v>
      </c>
      <c r="H22" s="591">
        <v>1595</v>
      </c>
      <c r="I22" s="591"/>
      <c r="J22" s="591"/>
      <c r="K22" s="591"/>
      <c r="L22" s="591"/>
      <c r="M22" s="591"/>
      <c r="N22" s="591"/>
      <c r="O22" s="591">
        <v>5378</v>
      </c>
      <c r="P22" s="592">
        <v>6019</v>
      </c>
      <c r="AM22" s="59"/>
      <c r="AN22" s="59"/>
      <c r="AO22" s="59"/>
      <c r="AP22" s="59"/>
      <c r="AQ22" s="59"/>
    </row>
    <row r="23" spans="1:43" ht="30" customHeight="1" thickBot="1">
      <c r="A23" s="589"/>
      <c r="B23" s="593" t="s">
        <v>478</v>
      </c>
      <c r="C23" s="591"/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2">
        <v>8630</v>
      </c>
      <c r="AM23" s="59"/>
      <c r="AN23" s="59"/>
      <c r="AO23" s="59"/>
      <c r="AP23" s="59"/>
      <c r="AQ23" s="59"/>
    </row>
    <row r="24" spans="1:43" ht="15.75" thickBot="1">
      <c r="A24" s="594" t="s">
        <v>72</v>
      </c>
      <c r="B24" s="594"/>
      <c r="C24" s="76">
        <f>SUM(C19:C22)</f>
        <v>130359</v>
      </c>
      <c r="D24" s="76">
        <v>160859</v>
      </c>
      <c r="E24" s="76">
        <f>SUM(E19:E22)</f>
        <v>32632</v>
      </c>
      <c r="F24" s="76">
        <v>36577</v>
      </c>
      <c r="G24" s="76">
        <f>SUM(G19:G22)</f>
        <v>107722</v>
      </c>
      <c r="H24" s="76">
        <v>113770</v>
      </c>
      <c r="I24" s="76">
        <f>SUM(I19:I22)</f>
        <v>93823</v>
      </c>
      <c r="J24" s="76">
        <v>94009</v>
      </c>
      <c r="K24" s="76">
        <f>SUM(K19:K22)</f>
        <v>24153</v>
      </c>
      <c r="L24" s="76">
        <v>24736</v>
      </c>
      <c r="M24" s="76">
        <f>SUM(M19:M22)</f>
        <v>1500</v>
      </c>
      <c r="N24" s="76">
        <v>771</v>
      </c>
      <c r="O24" s="76">
        <f>SUM(O19:O22)</f>
        <v>390189</v>
      </c>
      <c r="P24" s="592">
        <v>439352</v>
      </c>
      <c r="AM24" s="59"/>
      <c r="AN24" s="59"/>
      <c r="AO24" s="59"/>
      <c r="AP24" s="59"/>
      <c r="AQ24" s="59"/>
    </row>
    <row r="25" spans="1:43">
      <c r="AM25" s="59"/>
      <c r="AN25" s="59"/>
      <c r="AO25" s="59"/>
      <c r="AP25" s="59"/>
      <c r="AQ25" s="59"/>
    </row>
    <row r="26" spans="1:43">
      <c r="AM26" s="59"/>
      <c r="AN26" s="59"/>
      <c r="AO26" s="59"/>
      <c r="AP26" s="59"/>
      <c r="AQ26" s="59"/>
    </row>
    <row r="27" spans="1:43">
      <c r="AM27" s="59"/>
      <c r="AN27" s="59"/>
      <c r="AO27" s="59"/>
      <c r="AP27" s="59"/>
      <c r="AQ27" s="59"/>
    </row>
  </sheetData>
  <mergeCells count="22">
    <mergeCell ref="I17:J17"/>
    <mergeCell ref="K17:L17"/>
    <mergeCell ref="M17:N17"/>
    <mergeCell ref="O17:P17"/>
    <mergeCell ref="A24:B24"/>
    <mergeCell ref="A2:S2"/>
    <mergeCell ref="A4:N4"/>
    <mergeCell ref="A5:B5"/>
    <mergeCell ref="C5:D5"/>
    <mergeCell ref="E5:F5"/>
    <mergeCell ref="G5:H5"/>
    <mergeCell ref="I5:J5"/>
    <mergeCell ref="K5:L5"/>
    <mergeCell ref="M5:N5"/>
    <mergeCell ref="A11:B11"/>
    <mergeCell ref="A16:P16"/>
    <mergeCell ref="A17:B17"/>
    <mergeCell ref="C17:D17"/>
    <mergeCell ref="E17:F17"/>
    <mergeCell ref="G17:H17"/>
    <mergeCell ref="AD5:AF5"/>
    <mergeCell ref="A1:P1"/>
  </mergeCells>
  <printOptions horizontalCentered="1"/>
  <pageMargins left="0.11811023622047245" right="0.15748031496062992" top="0.74803149606299213" bottom="0.74803149606299213" header="0.31496062992125984" footer="0.31496062992125984"/>
  <pageSetup paperSize="8" scale="62" orientation="landscape" r:id="rId1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L60"/>
  <sheetViews>
    <sheetView view="pageBreakPreview" topLeftCell="G1" zoomScale="60" workbookViewId="0">
      <selection activeCell="S67" sqref="S67"/>
    </sheetView>
  </sheetViews>
  <sheetFormatPr defaultColWidth="8.85546875" defaultRowHeight="12.75"/>
  <cols>
    <col min="1" max="1" width="8.28515625" style="437" customWidth="1"/>
    <col min="2" max="2" width="9" style="437" bestFit="1" customWidth="1"/>
    <col min="3" max="3" width="41.28515625" style="437" customWidth="1"/>
    <col min="4" max="5" width="9.42578125" style="437" bestFit="1" customWidth="1"/>
    <col min="6" max="7" width="9" style="437" bestFit="1" customWidth="1"/>
    <col min="8" max="9" width="9.42578125" style="437" bestFit="1" customWidth="1"/>
    <col min="10" max="11" width="9" style="437" bestFit="1" customWidth="1"/>
    <col min="12" max="12" width="16.85546875" style="437" customWidth="1"/>
    <col min="13" max="14" width="9" style="437" bestFit="1" customWidth="1"/>
    <col min="15" max="16" width="8.85546875" style="437" bestFit="1" customWidth="1"/>
    <col min="17" max="17" width="8.7109375" style="437" bestFit="1" customWidth="1"/>
    <col min="18" max="18" width="11.85546875" style="437" customWidth="1"/>
    <col min="19" max="19" width="10.7109375" style="437" bestFit="1" customWidth="1"/>
    <col min="20" max="20" width="7.42578125" style="437" bestFit="1" customWidth="1"/>
    <col min="21" max="21" width="6.7109375" style="437" customWidth="1"/>
    <col min="22" max="23" width="10" style="437" bestFit="1" customWidth="1"/>
    <col min="24" max="24" width="7.42578125" style="437" bestFit="1" customWidth="1"/>
    <col min="25" max="27" width="10.5703125" style="437" bestFit="1" customWidth="1"/>
    <col min="28" max="28" width="5.140625" style="105" bestFit="1" customWidth="1"/>
    <col min="29" max="29" width="7.140625" style="437" bestFit="1" customWidth="1"/>
    <col min="30" max="16384" width="8.85546875" style="96"/>
  </cols>
  <sheetData>
    <row r="1" spans="1:38" ht="15.75">
      <c r="A1" s="461" t="s">
        <v>465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36"/>
      <c r="N1" s="436"/>
      <c r="O1" s="436"/>
      <c r="P1" s="436"/>
      <c r="Q1" s="436"/>
      <c r="R1" s="436"/>
      <c r="S1" s="491"/>
      <c r="T1" s="491"/>
      <c r="U1" s="491"/>
      <c r="V1" s="436"/>
      <c r="W1" s="436"/>
      <c r="X1" s="436"/>
      <c r="Y1" s="436"/>
      <c r="Z1" s="436"/>
      <c r="AA1" s="436"/>
      <c r="AB1" s="436"/>
      <c r="AC1" s="95"/>
      <c r="AD1" s="436" t="s">
        <v>73</v>
      </c>
      <c r="AE1" s="95"/>
    </row>
    <row r="2" spans="1:38" ht="33.75" customHeight="1">
      <c r="A2" s="492" t="s">
        <v>479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2"/>
      <c r="AF2" s="452"/>
      <c r="AG2" s="452"/>
      <c r="AH2" s="452"/>
      <c r="AI2" s="452"/>
      <c r="AJ2" s="452"/>
      <c r="AK2" s="452"/>
      <c r="AL2" s="97"/>
    </row>
    <row r="3" spans="1:38" ht="16.5" thickBot="1">
      <c r="A3" s="458"/>
      <c r="B3" s="99"/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1"/>
      <c r="AG3" s="101"/>
      <c r="AH3" s="101"/>
      <c r="AI3" s="102"/>
      <c r="AJ3" s="458"/>
    </row>
    <row r="4" spans="1:38" ht="21" customHeight="1" thickBot="1">
      <c r="A4" s="493" t="s">
        <v>74</v>
      </c>
      <c r="B4" s="495" t="s">
        <v>75</v>
      </c>
      <c r="C4" s="497" t="s">
        <v>76</v>
      </c>
      <c r="D4" s="596" t="s">
        <v>77</v>
      </c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  <c r="R4" s="598" t="s">
        <v>72</v>
      </c>
      <c r="S4" s="599"/>
      <c r="T4" s="600" t="s">
        <v>78</v>
      </c>
      <c r="U4" s="601"/>
      <c r="V4" s="96"/>
      <c r="W4" s="96"/>
      <c r="X4" s="96"/>
      <c r="Y4" s="96"/>
      <c r="Z4" s="96"/>
      <c r="AA4" s="96"/>
      <c r="AB4" s="96"/>
      <c r="AC4" s="96"/>
    </row>
    <row r="5" spans="1:38" ht="114" customHeight="1" thickBot="1">
      <c r="A5" s="494"/>
      <c r="B5" s="496"/>
      <c r="C5" s="498"/>
      <c r="D5" s="602" t="s">
        <v>79</v>
      </c>
      <c r="E5" s="603"/>
      <c r="F5" s="602" t="s">
        <v>80</v>
      </c>
      <c r="G5" s="603"/>
      <c r="H5" s="602" t="s">
        <v>81</v>
      </c>
      <c r="I5" s="603"/>
      <c r="J5" s="602" t="s">
        <v>82</v>
      </c>
      <c r="K5" s="603"/>
      <c r="L5" s="602" t="s">
        <v>83</v>
      </c>
      <c r="M5" s="603"/>
      <c r="N5" s="602" t="s">
        <v>84</v>
      </c>
      <c r="O5" s="603"/>
      <c r="P5" s="604" t="s">
        <v>85</v>
      </c>
      <c r="Q5" s="605"/>
      <c r="R5" s="606"/>
      <c r="S5" s="607"/>
      <c r="T5" s="608"/>
      <c r="U5" s="609"/>
      <c r="V5" s="96"/>
      <c r="W5" s="96"/>
      <c r="X5" s="96"/>
      <c r="Y5" s="96"/>
      <c r="Z5" s="96"/>
      <c r="AA5" s="96"/>
      <c r="AB5" s="96"/>
      <c r="AC5" s="96"/>
    </row>
    <row r="6" spans="1:38" ht="30" customHeight="1" thickBot="1">
      <c r="A6" s="610"/>
      <c r="B6" s="611"/>
      <c r="C6" s="611"/>
      <c r="D6" s="612" t="s">
        <v>86</v>
      </c>
      <c r="E6" s="612" t="s">
        <v>480</v>
      </c>
      <c r="F6" s="612" t="s">
        <v>86</v>
      </c>
      <c r="G6" s="612" t="s">
        <v>480</v>
      </c>
      <c r="H6" s="612" t="s">
        <v>86</v>
      </c>
      <c r="I6" s="612" t="s">
        <v>480</v>
      </c>
      <c r="J6" s="612" t="s">
        <v>86</v>
      </c>
      <c r="K6" s="612" t="s">
        <v>480</v>
      </c>
      <c r="L6" s="612" t="s">
        <v>86</v>
      </c>
      <c r="M6" s="612" t="s">
        <v>480</v>
      </c>
      <c r="N6" s="612" t="s">
        <v>86</v>
      </c>
      <c r="O6" s="612" t="s">
        <v>480</v>
      </c>
      <c r="P6" s="612" t="s">
        <v>86</v>
      </c>
      <c r="Q6" s="612" t="s">
        <v>480</v>
      </c>
      <c r="R6" s="612" t="s">
        <v>86</v>
      </c>
      <c r="S6" s="612" t="s">
        <v>480</v>
      </c>
      <c r="T6" s="612" t="s">
        <v>86</v>
      </c>
      <c r="U6" s="612" t="s">
        <v>480</v>
      </c>
      <c r="V6" s="96"/>
      <c r="W6" s="96"/>
      <c r="X6" s="96"/>
      <c r="Y6" s="96"/>
      <c r="Z6" s="96"/>
      <c r="AA6" s="96"/>
      <c r="AB6" s="96"/>
      <c r="AC6" s="96"/>
    </row>
    <row r="7" spans="1:38" ht="16.5" thickBot="1">
      <c r="A7" s="613" t="s">
        <v>64</v>
      </c>
      <c r="B7" s="614">
        <v>522000</v>
      </c>
      <c r="C7" s="614" t="s">
        <v>87</v>
      </c>
      <c r="D7" s="615"/>
      <c r="E7" s="615"/>
      <c r="F7" s="615"/>
      <c r="G7" s="615"/>
      <c r="H7" s="615">
        <v>2906</v>
      </c>
      <c r="I7" s="615">
        <v>2906</v>
      </c>
      <c r="J7" s="615"/>
      <c r="K7" s="615"/>
      <c r="L7" s="615"/>
      <c r="M7" s="615"/>
      <c r="N7" s="615"/>
      <c r="O7" s="615"/>
      <c r="P7" s="615"/>
      <c r="Q7" s="615"/>
      <c r="R7" s="103">
        <f t="shared" ref="R7:R33" si="0">D7+F7+H7+J7+L7+N7+P7</f>
        <v>2906</v>
      </c>
      <c r="S7" s="103">
        <v>2906</v>
      </c>
      <c r="T7" s="616"/>
      <c r="U7" s="616"/>
      <c r="V7" s="96"/>
      <c r="W7" s="96"/>
      <c r="X7" s="96"/>
      <c r="Y7" s="96"/>
      <c r="Z7" s="96"/>
      <c r="AA7" s="96"/>
      <c r="AB7" s="96"/>
      <c r="AC7" s="96"/>
    </row>
    <row r="8" spans="1:38" ht="16.5" thickBot="1">
      <c r="A8" s="613"/>
      <c r="B8" s="614">
        <v>680001</v>
      </c>
      <c r="C8" s="614" t="s">
        <v>88</v>
      </c>
      <c r="D8" s="615"/>
      <c r="E8" s="615"/>
      <c r="F8" s="615"/>
      <c r="G8" s="615"/>
      <c r="H8" s="615">
        <v>12179</v>
      </c>
      <c r="I8" s="615">
        <v>12179</v>
      </c>
      <c r="J8" s="615"/>
      <c r="K8" s="615"/>
      <c r="L8" s="615"/>
      <c r="M8" s="615"/>
      <c r="N8" s="615"/>
      <c r="O8" s="615"/>
      <c r="P8" s="615"/>
      <c r="Q8" s="615"/>
      <c r="R8" s="103">
        <f t="shared" si="0"/>
        <v>12179</v>
      </c>
      <c r="S8" s="103">
        <v>12179</v>
      </c>
      <c r="T8" s="616"/>
      <c r="U8" s="616"/>
      <c r="V8" s="96"/>
      <c r="W8" s="96"/>
      <c r="X8" s="96"/>
      <c r="Y8" s="96"/>
      <c r="Z8" s="96"/>
      <c r="AA8" s="96"/>
      <c r="AB8" s="96"/>
      <c r="AC8" s="96"/>
    </row>
    <row r="9" spans="1:38" ht="16.5" thickBot="1">
      <c r="A9" s="613"/>
      <c r="B9" s="617">
        <v>841403</v>
      </c>
      <c r="C9" s="614" t="s">
        <v>89</v>
      </c>
      <c r="D9" s="615">
        <v>9616</v>
      </c>
      <c r="E9" s="615">
        <v>8616</v>
      </c>
      <c r="F9" s="615">
        <v>2586</v>
      </c>
      <c r="G9" s="615">
        <v>2586</v>
      </c>
      <c r="H9" s="615">
        <v>20964</v>
      </c>
      <c r="I9" s="615">
        <v>20964</v>
      </c>
      <c r="J9" s="615">
        <v>2443</v>
      </c>
      <c r="K9" s="615">
        <v>2443</v>
      </c>
      <c r="L9" s="615"/>
      <c r="M9" s="615"/>
      <c r="N9" s="615">
        <v>1500</v>
      </c>
      <c r="O9" s="615">
        <v>771</v>
      </c>
      <c r="P9" s="615"/>
      <c r="Q9" s="615"/>
      <c r="R9" s="103">
        <f t="shared" si="0"/>
        <v>37109</v>
      </c>
      <c r="S9" s="103">
        <v>36380</v>
      </c>
      <c r="T9" s="616">
        <v>6</v>
      </c>
      <c r="U9" s="616">
        <v>6</v>
      </c>
      <c r="V9" s="96"/>
      <c r="W9" s="96"/>
      <c r="X9" s="96"/>
      <c r="Y9" s="96"/>
      <c r="Z9" s="96"/>
      <c r="AA9" s="96"/>
      <c r="AB9" s="96"/>
      <c r="AC9" s="96"/>
    </row>
    <row r="10" spans="1:38" ht="16.5" thickBot="1">
      <c r="A10" s="613"/>
      <c r="B10" s="617"/>
      <c r="C10" s="618" t="s">
        <v>90</v>
      </c>
      <c r="D10" s="615">
        <v>1880</v>
      </c>
      <c r="E10" s="615">
        <v>1880</v>
      </c>
      <c r="F10" s="615">
        <v>508</v>
      </c>
      <c r="G10" s="615">
        <v>508</v>
      </c>
      <c r="H10" s="615">
        <v>652</v>
      </c>
      <c r="I10" s="615">
        <v>652</v>
      </c>
      <c r="J10" s="615"/>
      <c r="K10" s="615"/>
      <c r="L10" s="615"/>
      <c r="M10" s="615"/>
      <c r="N10" s="615"/>
      <c r="O10" s="615"/>
      <c r="P10" s="615"/>
      <c r="Q10" s="615"/>
      <c r="R10" s="103">
        <f t="shared" si="0"/>
        <v>3040</v>
      </c>
      <c r="S10" s="103">
        <v>3040</v>
      </c>
      <c r="T10" s="616">
        <v>1</v>
      </c>
      <c r="U10" s="616">
        <v>1</v>
      </c>
      <c r="V10" s="96"/>
      <c r="W10" s="96"/>
      <c r="X10" s="96"/>
      <c r="Y10" s="96"/>
      <c r="Z10" s="96"/>
      <c r="AA10" s="96"/>
      <c r="AB10" s="96"/>
      <c r="AC10" s="96"/>
    </row>
    <row r="11" spans="1:38" ht="16.5" thickBot="1">
      <c r="A11" s="613"/>
      <c r="B11" s="617"/>
      <c r="C11" s="618" t="s">
        <v>91</v>
      </c>
      <c r="D11" s="615">
        <v>1095</v>
      </c>
      <c r="E11" s="615">
        <v>1095</v>
      </c>
      <c r="F11" s="615">
        <v>296</v>
      </c>
      <c r="G11" s="615">
        <v>296</v>
      </c>
      <c r="H11" s="615">
        <v>1116</v>
      </c>
      <c r="I11" s="615">
        <v>1116</v>
      </c>
      <c r="J11" s="615"/>
      <c r="K11" s="615"/>
      <c r="L11" s="615"/>
      <c r="M11" s="615"/>
      <c r="N11" s="615"/>
      <c r="O11" s="615"/>
      <c r="P11" s="615"/>
      <c r="Q11" s="615"/>
      <c r="R11" s="103">
        <f t="shared" si="0"/>
        <v>2507</v>
      </c>
      <c r="S11" s="103">
        <v>2507</v>
      </c>
      <c r="T11" s="616">
        <v>1</v>
      </c>
      <c r="U11" s="616">
        <v>1</v>
      </c>
      <c r="V11" s="96"/>
      <c r="W11" s="96"/>
      <c r="X11" s="96"/>
      <c r="Y11" s="96"/>
      <c r="Z11" s="96"/>
      <c r="AA11" s="96"/>
      <c r="AB11" s="96"/>
      <c r="AC11" s="96"/>
    </row>
    <row r="12" spans="1:38" ht="16.5" thickBot="1">
      <c r="A12" s="613"/>
      <c r="B12" s="617"/>
      <c r="C12" s="618" t="s">
        <v>92</v>
      </c>
      <c r="D12" s="615"/>
      <c r="E12" s="615"/>
      <c r="F12" s="615"/>
      <c r="G12" s="615"/>
      <c r="H12" s="615">
        <v>350</v>
      </c>
      <c r="I12" s="615">
        <v>350</v>
      </c>
      <c r="J12" s="615"/>
      <c r="K12" s="615"/>
      <c r="L12" s="615"/>
      <c r="M12" s="615"/>
      <c r="N12" s="615"/>
      <c r="O12" s="615"/>
      <c r="P12" s="615"/>
      <c r="Q12" s="615"/>
      <c r="R12" s="103">
        <f t="shared" si="0"/>
        <v>350</v>
      </c>
      <c r="S12" s="103">
        <v>350</v>
      </c>
      <c r="T12" s="616"/>
      <c r="U12" s="616"/>
      <c r="V12" s="96"/>
      <c r="W12" s="96"/>
      <c r="X12" s="96"/>
      <c r="Y12" s="96"/>
      <c r="Z12" s="96"/>
      <c r="AA12" s="96"/>
      <c r="AB12" s="96"/>
      <c r="AC12" s="96"/>
    </row>
    <row r="13" spans="1:38" ht="16.5" thickBot="1">
      <c r="A13" s="613"/>
      <c r="B13" s="619">
        <v>841126</v>
      </c>
      <c r="C13" s="618" t="s">
        <v>93</v>
      </c>
      <c r="D13" s="615">
        <v>14113</v>
      </c>
      <c r="E13" s="615">
        <v>14113</v>
      </c>
      <c r="F13" s="615">
        <v>3823</v>
      </c>
      <c r="G13" s="615">
        <v>3823</v>
      </c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103">
        <f t="shared" si="0"/>
        <v>17936</v>
      </c>
      <c r="S13" s="103">
        <v>17936</v>
      </c>
      <c r="T13" s="616">
        <v>1</v>
      </c>
      <c r="U13" s="616">
        <v>1</v>
      </c>
      <c r="V13" s="96"/>
      <c r="W13" s="96"/>
      <c r="X13" s="96"/>
      <c r="Y13" s="96"/>
      <c r="Z13" s="96"/>
      <c r="AA13" s="96"/>
      <c r="AB13" s="96"/>
      <c r="AC13" s="96"/>
    </row>
    <row r="14" spans="1:38" ht="16.5" thickBot="1">
      <c r="A14" s="613"/>
      <c r="B14" s="614">
        <v>890441</v>
      </c>
      <c r="C14" s="618" t="s">
        <v>94</v>
      </c>
      <c r="D14" s="615">
        <v>17431</v>
      </c>
      <c r="E14" s="615">
        <v>47331</v>
      </c>
      <c r="F14" s="615">
        <v>2353</v>
      </c>
      <c r="G14" s="615">
        <v>6298</v>
      </c>
      <c r="H14" s="615"/>
      <c r="I14" s="615">
        <v>4944</v>
      </c>
      <c r="J14" s="615"/>
      <c r="K14" s="615"/>
      <c r="L14" s="615"/>
      <c r="M14" s="615"/>
      <c r="N14" s="615"/>
      <c r="O14" s="615"/>
      <c r="P14" s="615"/>
      <c r="Q14" s="615">
        <v>597</v>
      </c>
      <c r="R14" s="103">
        <f t="shared" si="0"/>
        <v>19784</v>
      </c>
      <c r="S14" s="103">
        <v>59170</v>
      </c>
      <c r="T14" s="616"/>
      <c r="U14" s="616"/>
      <c r="V14" s="96"/>
      <c r="W14" s="96"/>
      <c r="X14" s="96"/>
      <c r="Y14" s="96"/>
      <c r="Z14" s="96"/>
      <c r="AA14" s="96"/>
      <c r="AB14" s="96"/>
      <c r="AC14" s="96"/>
    </row>
    <row r="15" spans="1:38" ht="16.5" thickBot="1">
      <c r="A15" s="613"/>
      <c r="B15" s="614">
        <v>562913</v>
      </c>
      <c r="C15" s="618" t="s">
        <v>95</v>
      </c>
      <c r="D15" s="615">
        <v>14619</v>
      </c>
      <c r="E15" s="615">
        <v>14619</v>
      </c>
      <c r="F15" s="615">
        <v>3914</v>
      </c>
      <c r="G15" s="615">
        <v>3914</v>
      </c>
      <c r="H15" s="615">
        <v>35887</v>
      </c>
      <c r="I15" s="615">
        <v>35887</v>
      </c>
      <c r="J15" s="615"/>
      <c r="K15" s="615"/>
      <c r="L15" s="615"/>
      <c r="M15" s="615"/>
      <c r="N15" s="615"/>
      <c r="O15" s="615"/>
      <c r="P15" s="615"/>
      <c r="Q15" s="615"/>
      <c r="R15" s="103">
        <f t="shared" si="0"/>
        <v>54420</v>
      </c>
      <c r="S15" s="103">
        <v>54420</v>
      </c>
      <c r="T15" s="616">
        <v>10</v>
      </c>
      <c r="U15" s="616">
        <v>10</v>
      </c>
      <c r="V15" s="96"/>
      <c r="W15" s="96"/>
      <c r="X15" s="96"/>
      <c r="Y15" s="96"/>
      <c r="Z15" s="96"/>
      <c r="AA15" s="96"/>
      <c r="AB15" s="96"/>
      <c r="AC15" s="96"/>
    </row>
    <row r="16" spans="1:38" ht="16.5" thickBot="1">
      <c r="A16" s="613"/>
      <c r="B16" s="614">
        <v>360000</v>
      </c>
      <c r="C16" s="618" t="s">
        <v>96</v>
      </c>
      <c r="D16" s="615"/>
      <c r="E16" s="615"/>
      <c r="F16" s="615"/>
      <c r="G16" s="615"/>
      <c r="H16" s="615">
        <v>133</v>
      </c>
      <c r="I16" s="615">
        <v>133</v>
      </c>
      <c r="J16" s="615"/>
      <c r="K16" s="615"/>
      <c r="L16" s="615"/>
      <c r="M16" s="615"/>
      <c r="N16" s="615"/>
      <c r="O16" s="615"/>
      <c r="P16" s="615">
        <v>2540</v>
      </c>
      <c r="Q16" s="615">
        <v>2540</v>
      </c>
      <c r="R16" s="103">
        <f t="shared" si="0"/>
        <v>2673</v>
      </c>
      <c r="S16" s="103">
        <v>2673</v>
      </c>
      <c r="T16" s="616"/>
      <c r="U16" s="616"/>
      <c r="V16" s="96"/>
      <c r="W16" s="96"/>
      <c r="X16" s="96"/>
      <c r="Y16" s="96"/>
      <c r="Z16" s="96"/>
      <c r="AA16" s="96"/>
      <c r="AB16" s="96"/>
      <c r="AC16" s="96"/>
    </row>
    <row r="17" spans="1:29" ht="16.5" thickBot="1">
      <c r="A17" s="613"/>
      <c r="B17" s="614">
        <v>960302</v>
      </c>
      <c r="C17" s="618" t="s">
        <v>97</v>
      </c>
      <c r="D17" s="615"/>
      <c r="E17" s="615"/>
      <c r="F17" s="615"/>
      <c r="G17" s="615"/>
      <c r="H17" s="615">
        <v>1205</v>
      </c>
      <c r="I17" s="615">
        <v>1205</v>
      </c>
      <c r="J17" s="615"/>
      <c r="K17" s="615"/>
      <c r="L17" s="615"/>
      <c r="M17" s="615"/>
      <c r="N17" s="615"/>
      <c r="O17" s="615"/>
      <c r="P17" s="615"/>
      <c r="Q17" s="615"/>
      <c r="R17" s="103">
        <f t="shared" si="0"/>
        <v>1205</v>
      </c>
      <c r="S17" s="103">
        <v>1205</v>
      </c>
      <c r="T17" s="616"/>
      <c r="U17" s="616"/>
      <c r="V17" s="96"/>
      <c r="W17" s="96"/>
      <c r="X17" s="96"/>
      <c r="Y17" s="96"/>
      <c r="Z17" s="96"/>
      <c r="AA17" s="96"/>
      <c r="AB17" s="96"/>
      <c r="AC17" s="96"/>
    </row>
    <row r="18" spans="1:29" ht="16.5" thickBot="1">
      <c r="A18" s="613"/>
      <c r="B18" s="614">
        <v>841402</v>
      </c>
      <c r="C18" s="618" t="s">
        <v>98</v>
      </c>
      <c r="D18" s="615"/>
      <c r="E18" s="615"/>
      <c r="F18" s="615"/>
      <c r="G18" s="615"/>
      <c r="H18" s="615">
        <v>6240</v>
      </c>
      <c r="I18" s="615">
        <v>6240</v>
      </c>
      <c r="J18" s="615"/>
      <c r="K18" s="615"/>
      <c r="L18" s="615"/>
      <c r="M18" s="615"/>
      <c r="N18" s="615"/>
      <c r="O18" s="615"/>
      <c r="P18" s="615"/>
      <c r="Q18" s="615"/>
      <c r="R18" s="103">
        <f t="shared" si="0"/>
        <v>6240</v>
      </c>
      <c r="S18" s="103">
        <v>6240</v>
      </c>
      <c r="T18" s="616"/>
      <c r="U18" s="616"/>
      <c r="V18" s="96"/>
      <c r="W18" s="96"/>
      <c r="X18" s="96"/>
      <c r="Y18" s="96"/>
      <c r="Z18" s="96"/>
      <c r="AA18" s="96"/>
      <c r="AB18" s="96"/>
      <c r="AC18" s="96"/>
    </row>
    <row r="19" spans="1:29" ht="16.5" thickBot="1">
      <c r="A19" s="613"/>
      <c r="B19" s="614">
        <v>869041</v>
      </c>
      <c r="C19" s="618" t="s">
        <v>99</v>
      </c>
      <c r="D19" s="615">
        <v>8628</v>
      </c>
      <c r="E19" s="615">
        <v>8628</v>
      </c>
      <c r="F19" s="615">
        <v>2281</v>
      </c>
      <c r="G19" s="615">
        <v>2281</v>
      </c>
      <c r="H19" s="615">
        <v>976</v>
      </c>
      <c r="I19" s="615">
        <v>976</v>
      </c>
      <c r="J19" s="615"/>
      <c r="K19" s="615"/>
      <c r="L19" s="615"/>
      <c r="M19" s="615"/>
      <c r="N19" s="615"/>
      <c r="O19" s="615"/>
      <c r="P19" s="615">
        <v>100</v>
      </c>
      <c r="Q19" s="615">
        <v>81</v>
      </c>
      <c r="R19" s="103">
        <f t="shared" si="0"/>
        <v>11985</v>
      </c>
      <c r="S19" s="103">
        <v>11966</v>
      </c>
      <c r="T19" s="616">
        <v>3</v>
      </c>
      <c r="U19" s="616">
        <v>3</v>
      </c>
      <c r="V19" s="96"/>
      <c r="W19" s="96"/>
      <c r="X19" s="96"/>
      <c r="Y19" s="96"/>
      <c r="Z19" s="96"/>
      <c r="AA19" s="96"/>
      <c r="AB19" s="96"/>
      <c r="AC19" s="96"/>
    </row>
    <row r="20" spans="1:29" ht="16.5" thickBot="1">
      <c r="A20" s="613"/>
      <c r="B20" s="614">
        <v>862101</v>
      </c>
      <c r="C20" s="618" t="s">
        <v>100</v>
      </c>
      <c r="D20" s="615"/>
      <c r="E20" s="615"/>
      <c r="F20" s="615"/>
      <c r="G20" s="615"/>
      <c r="H20" s="615">
        <v>1205</v>
      </c>
      <c r="I20" s="615">
        <v>1205</v>
      </c>
      <c r="J20" s="615">
        <v>85</v>
      </c>
      <c r="K20" s="615">
        <v>85</v>
      </c>
      <c r="L20" s="615"/>
      <c r="M20" s="615"/>
      <c r="N20" s="615"/>
      <c r="O20" s="615"/>
      <c r="P20" s="615"/>
      <c r="Q20" s="615"/>
      <c r="R20" s="103">
        <f t="shared" si="0"/>
        <v>1290</v>
      </c>
      <c r="S20" s="103">
        <v>1290</v>
      </c>
      <c r="T20" s="616"/>
      <c r="U20" s="616"/>
      <c r="V20" s="96"/>
      <c r="W20" s="96"/>
      <c r="X20" s="96"/>
      <c r="Y20" s="96"/>
      <c r="Z20" s="96"/>
      <c r="AA20" s="96"/>
      <c r="AB20" s="96"/>
      <c r="AC20" s="96"/>
    </row>
    <row r="21" spans="1:29" ht="16.5" thickBot="1">
      <c r="A21" s="613"/>
      <c r="B21" s="614">
        <v>381103</v>
      </c>
      <c r="C21" s="618" t="s">
        <v>101</v>
      </c>
      <c r="D21" s="615"/>
      <c r="E21" s="615"/>
      <c r="F21" s="615"/>
      <c r="G21" s="615"/>
      <c r="H21" s="615"/>
      <c r="I21" s="615"/>
      <c r="J21" s="615">
        <v>126</v>
      </c>
      <c r="K21" s="615">
        <v>126</v>
      </c>
      <c r="L21" s="615"/>
      <c r="M21" s="615"/>
      <c r="N21" s="615"/>
      <c r="O21" s="615"/>
      <c r="P21" s="615"/>
      <c r="Q21" s="615"/>
      <c r="R21" s="103">
        <f t="shared" si="0"/>
        <v>126</v>
      </c>
      <c r="S21" s="103">
        <v>126</v>
      </c>
      <c r="T21" s="616"/>
      <c r="U21" s="616"/>
      <c r="V21" s="96"/>
      <c r="W21" s="96"/>
      <c r="X21" s="96"/>
      <c r="Y21" s="96"/>
      <c r="Z21" s="96"/>
      <c r="AA21" s="96"/>
      <c r="AB21" s="96"/>
      <c r="AC21" s="96"/>
    </row>
    <row r="22" spans="1:29" ht="16.5" thickBot="1">
      <c r="A22" s="613"/>
      <c r="B22" s="614">
        <v>882113</v>
      </c>
      <c r="C22" s="614" t="s">
        <v>102</v>
      </c>
      <c r="D22" s="615"/>
      <c r="E22" s="615"/>
      <c r="F22" s="615"/>
      <c r="G22" s="615"/>
      <c r="H22" s="615">
        <v>50</v>
      </c>
      <c r="I22" s="615">
        <v>50</v>
      </c>
      <c r="J22" s="615"/>
      <c r="K22" s="615"/>
      <c r="L22" s="615">
        <v>6204</v>
      </c>
      <c r="M22" s="615">
        <v>6204</v>
      </c>
      <c r="N22" s="615"/>
      <c r="O22" s="615"/>
      <c r="P22" s="615"/>
      <c r="Q22" s="615"/>
      <c r="R22" s="103">
        <f t="shared" si="0"/>
        <v>6254</v>
      </c>
      <c r="S22" s="103">
        <v>6254</v>
      </c>
      <c r="T22" s="616"/>
      <c r="U22" s="616"/>
      <c r="V22" s="96"/>
      <c r="W22" s="96"/>
      <c r="X22" s="96"/>
      <c r="Y22" s="96"/>
      <c r="Z22" s="96"/>
      <c r="AA22" s="96"/>
      <c r="AB22" s="96"/>
      <c r="AC22" s="96"/>
    </row>
    <row r="23" spans="1:29" ht="16.5" thickBot="1">
      <c r="A23" s="613"/>
      <c r="B23" s="620">
        <v>882111</v>
      </c>
      <c r="C23" s="614" t="s">
        <v>103</v>
      </c>
      <c r="D23" s="615"/>
      <c r="E23" s="615"/>
      <c r="F23" s="615"/>
      <c r="G23" s="615"/>
      <c r="H23" s="615">
        <v>50</v>
      </c>
      <c r="I23" s="615">
        <v>50</v>
      </c>
      <c r="J23" s="615"/>
      <c r="K23" s="615"/>
      <c r="L23" s="615">
        <v>1476</v>
      </c>
      <c r="M23" s="615">
        <v>1476</v>
      </c>
      <c r="N23" s="615"/>
      <c r="O23" s="615"/>
      <c r="P23" s="615"/>
      <c r="Q23" s="615"/>
      <c r="R23" s="103">
        <f t="shared" si="0"/>
        <v>1526</v>
      </c>
      <c r="S23" s="103">
        <v>1526</v>
      </c>
      <c r="T23" s="616"/>
      <c r="U23" s="616"/>
      <c r="V23" s="96"/>
      <c r="W23" s="96"/>
      <c r="X23" s="96"/>
      <c r="Y23" s="96"/>
      <c r="Z23" s="96"/>
      <c r="AA23" s="96"/>
      <c r="AB23" s="96"/>
      <c r="AC23" s="96"/>
    </row>
    <row r="24" spans="1:29" ht="16.5" thickBot="1">
      <c r="A24" s="613"/>
      <c r="B24" s="620"/>
      <c r="C24" s="614" t="s">
        <v>104</v>
      </c>
      <c r="D24" s="615"/>
      <c r="E24" s="615"/>
      <c r="F24" s="615"/>
      <c r="G24" s="615"/>
      <c r="H24" s="615">
        <v>100</v>
      </c>
      <c r="I24" s="615">
        <v>100</v>
      </c>
      <c r="J24" s="615"/>
      <c r="K24" s="615"/>
      <c r="L24" s="615">
        <v>9300</v>
      </c>
      <c r="M24" s="615">
        <v>9312</v>
      </c>
      <c r="N24" s="615"/>
      <c r="O24" s="615"/>
      <c r="P24" s="615"/>
      <c r="Q24" s="615"/>
      <c r="R24" s="103">
        <f t="shared" si="0"/>
        <v>9400</v>
      </c>
      <c r="S24" s="103">
        <v>9412</v>
      </c>
      <c r="T24" s="616"/>
      <c r="U24" s="616"/>
      <c r="V24" s="96"/>
      <c r="W24" s="96"/>
      <c r="X24" s="96"/>
      <c r="Y24" s="96"/>
      <c r="Z24" s="96"/>
      <c r="AA24" s="96"/>
      <c r="AB24" s="96"/>
      <c r="AC24" s="96"/>
    </row>
    <row r="25" spans="1:29" ht="16.5" thickBot="1">
      <c r="A25" s="613"/>
      <c r="B25" s="614">
        <v>882122</v>
      </c>
      <c r="C25" s="614" t="s">
        <v>105</v>
      </c>
      <c r="D25" s="615"/>
      <c r="E25" s="615"/>
      <c r="F25" s="615"/>
      <c r="G25" s="615"/>
      <c r="H25" s="615"/>
      <c r="I25" s="615"/>
      <c r="J25" s="615"/>
      <c r="K25" s="615"/>
      <c r="L25" s="615">
        <v>700</v>
      </c>
      <c r="M25" s="615">
        <v>688</v>
      </c>
      <c r="N25" s="615"/>
      <c r="O25" s="615"/>
      <c r="P25" s="615"/>
      <c r="Q25" s="615"/>
      <c r="R25" s="103">
        <f t="shared" si="0"/>
        <v>700</v>
      </c>
      <c r="S25" s="103">
        <v>688</v>
      </c>
      <c r="T25" s="616"/>
      <c r="U25" s="616"/>
      <c r="V25" s="96"/>
      <c r="W25" s="96"/>
      <c r="X25" s="96"/>
      <c r="Y25" s="96"/>
      <c r="Z25" s="96"/>
      <c r="AA25" s="96"/>
      <c r="AB25" s="96"/>
      <c r="AC25" s="96"/>
    </row>
    <row r="26" spans="1:29" ht="16.5" thickBot="1">
      <c r="A26" s="613"/>
      <c r="B26" s="614"/>
      <c r="C26" s="614" t="s">
        <v>481</v>
      </c>
      <c r="D26" s="615"/>
      <c r="E26" s="615"/>
      <c r="F26" s="615"/>
      <c r="G26" s="615"/>
      <c r="H26" s="615"/>
      <c r="I26" s="615"/>
      <c r="J26" s="615"/>
      <c r="K26" s="615"/>
      <c r="L26" s="615"/>
      <c r="M26" s="615">
        <v>583</v>
      </c>
      <c r="N26" s="615"/>
      <c r="O26" s="615"/>
      <c r="P26" s="615"/>
      <c r="Q26" s="615"/>
      <c r="R26" s="103">
        <f t="shared" si="0"/>
        <v>0</v>
      </c>
      <c r="S26" s="103">
        <v>583</v>
      </c>
      <c r="T26" s="616"/>
      <c r="U26" s="616"/>
      <c r="V26" s="96"/>
      <c r="W26" s="96"/>
      <c r="X26" s="96"/>
      <c r="Y26" s="96"/>
      <c r="Z26" s="96"/>
      <c r="AA26" s="96"/>
      <c r="AB26" s="96"/>
      <c r="AC26" s="96"/>
    </row>
    <row r="27" spans="1:29" ht="18.75" customHeight="1" thickBot="1">
      <c r="A27" s="613"/>
      <c r="B27" s="614">
        <v>882123</v>
      </c>
      <c r="C27" s="614" t="s">
        <v>106</v>
      </c>
      <c r="D27" s="615"/>
      <c r="E27" s="615"/>
      <c r="F27" s="615"/>
      <c r="G27" s="615"/>
      <c r="H27" s="615"/>
      <c r="I27" s="615"/>
      <c r="J27" s="615"/>
      <c r="K27" s="615"/>
      <c r="L27" s="615">
        <v>500</v>
      </c>
      <c r="M27" s="615">
        <v>500</v>
      </c>
      <c r="N27" s="615"/>
      <c r="O27" s="615"/>
      <c r="P27" s="615"/>
      <c r="Q27" s="615"/>
      <c r="R27" s="103">
        <f t="shared" si="0"/>
        <v>500</v>
      </c>
      <c r="S27" s="103">
        <v>500</v>
      </c>
      <c r="T27" s="616"/>
      <c r="U27" s="616"/>
      <c r="V27" s="96"/>
      <c r="W27" s="96"/>
      <c r="X27" s="96"/>
      <c r="Y27" s="96"/>
      <c r="Z27" s="96"/>
      <c r="AA27" s="96"/>
      <c r="AB27" s="96"/>
      <c r="AC27" s="96"/>
    </row>
    <row r="28" spans="1:29" ht="16.5" thickBot="1">
      <c r="A28" s="613"/>
      <c r="B28" s="614">
        <v>882202</v>
      </c>
      <c r="C28" s="614" t="s">
        <v>107</v>
      </c>
      <c r="D28" s="615"/>
      <c r="E28" s="615"/>
      <c r="F28" s="615"/>
      <c r="G28" s="615"/>
      <c r="H28" s="615"/>
      <c r="I28" s="615"/>
      <c r="J28" s="615"/>
      <c r="K28" s="615"/>
      <c r="L28" s="615">
        <v>486</v>
      </c>
      <c r="M28" s="615">
        <v>486</v>
      </c>
      <c r="N28" s="615"/>
      <c r="O28" s="615"/>
      <c r="P28" s="615"/>
      <c r="Q28" s="615"/>
      <c r="R28" s="103">
        <f t="shared" si="0"/>
        <v>486</v>
      </c>
      <c r="S28" s="103">
        <v>486</v>
      </c>
      <c r="T28" s="616"/>
      <c r="U28" s="616"/>
      <c r="V28" s="96"/>
      <c r="W28" s="96"/>
      <c r="X28" s="96"/>
      <c r="Y28" s="96"/>
      <c r="Z28" s="96"/>
      <c r="AA28" s="96"/>
      <c r="AB28" s="96"/>
      <c r="AC28" s="96"/>
    </row>
    <row r="29" spans="1:29" ht="16.5" thickBot="1">
      <c r="A29" s="613"/>
      <c r="B29" s="614">
        <v>882203</v>
      </c>
      <c r="C29" s="614" t="s">
        <v>108</v>
      </c>
      <c r="D29" s="615"/>
      <c r="E29" s="615"/>
      <c r="F29" s="615"/>
      <c r="G29" s="615"/>
      <c r="H29" s="615"/>
      <c r="I29" s="615"/>
      <c r="J29" s="615"/>
      <c r="K29" s="615"/>
      <c r="L29" s="615">
        <v>300</v>
      </c>
      <c r="M29" s="615">
        <v>300</v>
      </c>
      <c r="N29" s="615"/>
      <c r="O29" s="615"/>
      <c r="P29" s="615"/>
      <c r="Q29" s="615"/>
      <c r="R29" s="103">
        <f t="shared" si="0"/>
        <v>300</v>
      </c>
      <c r="S29" s="103">
        <v>300</v>
      </c>
      <c r="T29" s="616"/>
      <c r="U29" s="616"/>
      <c r="V29" s="96"/>
      <c r="W29" s="96"/>
      <c r="X29" s="96"/>
      <c r="Y29" s="96"/>
      <c r="Z29" s="96"/>
      <c r="AA29" s="96"/>
      <c r="AB29" s="96"/>
      <c r="AC29" s="96"/>
    </row>
    <row r="30" spans="1:29" ht="16.5" thickBot="1">
      <c r="A30" s="613"/>
      <c r="B30" s="614">
        <v>882119</v>
      </c>
      <c r="C30" s="614" t="s">
        <v>109</v>
      </c>
      <c r="D30" s="615"/>
      <c r="E30" s="615"/>
      <c r="F30" s="615"/>
      <c r="G30" s="615"/>
      <c r="H30" s="615"/>
      <c r="I30" s="615"/>
      <c r="J30" s="615"/>
      <c r="K30" s="615"/>
      <c r="L30" s="615">
        <v>340</v>
      </c>
      <c r="M30" s="615">
        <v>340</v>
      </c>
      <c r="N30" s="615"/>
      <c r="O30" s="615"/>
      <c r="P30" s="615"/>
      <c r="Q30" s="615"/>
      <c r="R30" s="103">
        <f t="shared" si="0"/>
        <v>340</v>
      </c>
      <c r="S30" s="103">
        <v>340</v>
      </c>
      <c r="T30" s="616"/>
      <c r="U30" s="616"/>
      <c r="V30" s="96"/>
      <c r="W30" s="96"/>
      <c r="X30" s="96"/>
      <c r="Y30" s="96"/>
      <c r="Z30" s="96"/>
      <c r="AA30" s="96"/>
      <c r="AB30" s="96"/>
      <c r="AC30" s="96"/>
    </row>
    <row r="31" spans="1:29" ht="16.5" thickBot="1">
      <c r="A31" s="613"/>
      <c r="B31" s="614">
        <v>8419139</v>
      </c>
      <c r="C31" s="614" t="s">
        <v>110</v>
      </c>
      <c r="D31" s="615"/>
      <c r="E31" s="615"/>
      <c r="F31" s="615"/>
      <c r="G31" s="615"/>
      <c r="H31" s="615"/>
      <c r="I31" s="615"/>
      <c r="J31" s="615">
        <v>60971</v>
      </c>
      <c r="K31" s="615">
        <v>61147</v>
      </c>
      <c r="L31" s="615"/>
      <c r="M31" s="615"/>
      <c r="N31" s="615"/>
      <c r="O31" s="615"/>
      <c r="P31" s="615"/>
      <c r="Q31" s="615"/>
      <c r="R31" s="103">
        <f t="shared" si="0"/>
        <v>60971</v>
      </c>
      <c r="S31" s="103">
        <v>61147</v>
      </c>
      <c r="T31" s="616"/>
      <c r="U31" s="616"/>
      <c r="V31" s="96"/>
      <c r="W31" s="96"/>
      <c r="X31" s="96"/>
      <c r="Y31" s="96"/>
      <c r="Z31" s="96"/>
      <c r="AA31" s="96"/>
      <c r="AB31" s="96"/>
      <c r="AC31" s="96"/>
    </row>
    <row r="32" spans="1:29" ht="16.5" thickBot="1">
      <c r="A32" s="613"/>
      <c r="B32" s="614">
        <v>8419139</v>
      </c>
      <c r="C32" s="614" t="s">
        <v>111</v>
      </c>
      <c r="D32" s="615"/>
      <c r="E32" s="615"/>
      <c r="F32" s="615"/>
      <c r="G32" s="615"/>
      <c r="H32" s="615"/>
      <c r="I32" s="615"/>
      <c r="J32" s="615">
        <v>29298</v>
      </c>
      <c r="K32" s="615">
        <v>29308</v>
      </c>
      <c r="L32" s="615"/>
      <c r="M32" s="615"/>
      <c r="N32" s="615"/>
      <c r="O32" s="615"/>
      <c r="P32" s="615"/>
      <c r="Q32" s="615"/>
      <c r="R32" s="103">
        <f t="shared" si="0"/>
        <v>29298</v>
      </c>
      <c r="S32" s="103">
        <v>29308</v>
      </c>
      <c r="T32" s="616"/>
      <c r="U32" s="616"/>
      <c r="V32" s="96"/>
      <c r="W32" s="96"/>
      <c r="X32" s="96"/>
      <c r="Y32" s="96"/>
      <c r="Z32" s="96"/>
      <c r="AA32" s="96"/>
      <c r="AB32" s="96"/>
      <c r="AC32" s="96"/>
    </row>
    <row r="33" spans="1:29" ht="16.5" thickBot="1">
      <c r="A33" s="613"/>
      <c r="B33" s="614">
        <v>882117</v>
      </c>
      <c r="C33" s="614" t="s">
        <v>112</v>
      </c>
      <c r="D33" s="615"/>
      <c r="E33" s="615"/>
      <c r="F33" s="615"/>
      <c r="G33" s="615"/>
      <c r="H33" s="615"/>
      <c r="I33" s="615"/>
      <c r="J33" s="615"/>
      <c r="K33" s="615"/>
      <c r="L33" s="615">
        <v>2592</v>
      </c>
      <c r="M33" s="615">
        <v>2592</v>
      </c>
      <c r="N33" s="615"/>
      <c r="O33" s="615"/>
      <c r="P33" s="615"/>
      <c r="Q33" s="615"/>
      <c r="R33" s="103">
        <f t="shared" si="0"/>
        <v>2592</v>
      </c>
      <c r="S33" s="103">
        <v>2592</v>
      </c>
      <c r="T33" s="616"/>
      <c r="U33" s="616"/>
      <c r="V33" s="96"/>
      <c r="W33" s="96"/>
      <c r="X33" s="96"/>
      <c r="Y33" s="96"/>
      <c r="Z33" s="96"/>
      <c r="AA33" s="96"/>
      <c r="AB33" s="96"/>
      <c r="AC33" s="96"/>
    </row>
    <row r="34" spans="1:29" ht="16.5" thickBot="1">
      <c r="A34" s="613"/>
      <c r="B34" s="621" t="s">
        <v>113</v>
      </c>
      <c r="C34" s="621"/>
      <c r="D34" s="103">
        <f t="shared" ref="D34:U34" si="1">SUM(D7:D33)</f>
        <v>67382</v>
      </c>
      <c r="E34" s="103">
        <v>97282</v>
      </c>
      <c r="F34" s="103">
        <f t="shared" si="1"/>
        <v>15761</v>
      </c>
      <c r="G34" s="103">
        <v>19706</v>
      </c>
      <c r="H34" s="103">
        <f t="shared" si="1"/>
        <v>84013</v>
      </c>
      <c r="I34" s="103">
        <v>88957</v>
      </c>
      <c r="J34" s="103">
        <f t="shared" si="1"/>
        <v>92923</v>
      </c>
      <c r="K34" s="103">
        <v>93109</v>
      </c>
      <c r="L34" s="103">
        <f t="shared" si="1"/>
        <v>21898</v>
      </c>
      <c r="M34" s="103">
        <v>22481</v>
      </c>
      <c r="N34" s="103">
        <f t="shared" si="1"/>
        <v>1500</v>
      </c>
      <c r="O34" s="103">
        <v>771</v>
      </c>
      <c r="P34" s="103">
        <f t="shared" si="1"/>
        <v>2640</v>
      </c>
      <c r="Q34" s="103">
        <v>3218</v>
      </c>
      <c r="R34" s="103">
        <f t="shared" si="1"/>
        <v>286117</v>
      </c>
      <c r="S34" s="103">
        <v>325524</v>
      </c>
      <c r="T34" s="622">
        <f t="shared" si="1"/>
        <v>22</v>
      </c>
      <c r="U34" s="622">
        <f t="shared" si="1"/>
        <v>22</v>
      </c>
      <c r="V34" s="96"/>
      <c r="W34" s="96"/>
      <c r="X34" s="96"/>
      <c r="Y34" s="96"/>
      <c r="Z34" s="96"/>
      <c r="AA34" s="96"/>
      <c r="AB34" s="96"/>
      <c r="AC34" s="96"/>
    </row>
    <row r="35" spans="1:29" ht="16.5" thickBot="1">
      <c r="A35" s="613"/>
      <c r="B35" s="614">
        <v>869037</v>
      </c>
      <c r="C35" s="618" t="s">
        <v>114</v>
      </c>
      <c r="D35" s="615">
        <v>770</v>
      </c>
      <c r="E35" s="615">
        <v>770</v>
      </c>
      <c r="F35" s="615">
        <v>187</v>
      </c>
      <c r="G35" s="615">
        <v>187</v>
      </c>
      <c r="H35" s="615">
        <v>240</v>
      </c>
      <c r="I35" s="615">
        <v>240</v>
      </c>
      <c r="J35" s="615"/>
      <c r="K35" s="615"/>
      <c r="L35" s="615"/>
      <c r="M35" s="615"/>
      <c r="N35" s="615"/>
      <c r="O35" s="615"/>
      <c r="P35" s="615"/>
      <c r="Q35" s="615"/>
      <c r="R35" s="103">
        <v>1197</v>
      </c>
      <c r="S35" s="103">
        <v>1197</v>
      </c>
      <c r="T35" s="623"/>
      <c r="U35" s="623"/>
      <c r="V35" s="96"/>
      <c r="W35" s="96"/>
      <c r="X35" s="96"/>
      <c r="Y35" s="96"/>
      <c r="Z35" s="96"/>
      <c r="AA35" s="96"/>
      <c r="AB35" s="96"/>
      <c r="AC35" s="96"/>
    </row>
    <row r="36" spans="1:29" ht="16.5" thickBot="1">
      <c r="A36" s="613"/>
      <c r="B36" s="614">
        <v>931903</v>
      </c>
      <c r="C36" s="614" t="s">
        <v>115</v>
      </c>
      <c r="D36" s="615"/>
      <c r="E36" s="615"/>
      <c r="F36" s="615"/>
      <c r="G36" s="615"/>
      <c r="H36" s="615">
        <v>1009</v>
      </c>
      <c r="I36" s="615">
        <v>1009</v>
      </c>
      <c r="J36" s="615">
        <v>900</v>
      </c>
      <c r="K36" s="615">
        <v>900</v>
      </c>
      <c r="L36" s="615"/>
      <c r="M36" s="615"/>
      <c r="N36" s="615"/>
      <c r="O36" s="615"/>
      <c r="P36" s="615"/>
      <c r="Q36" s="615"/>
      <c r="R36" s="103">
        <v>1909</v>
      </c>
      <c r="S36" s="103">
        <v>1909</v>
      </c>
      <c r="T36" s="624"/>
      <c r="U36" s="624"/>
      <c r="V36" s="96"/>
      <c r="W36" s="96"/>
      <c r="X36" s="96"/>
      <c r="Y36" s="96"/>
      <c r="Z36" s="96"/>
      <c r="AA36" s="96"/>
      <c r="AB36" s="96"/>
      <c r="AC36" s="96"/>
    </row>
    <row r="37" spans="1:29" ht="16.5" thickBot="1">
      <c r="A37" s="613"/>
      <c r="B37" s="614">
        <v>882116</v>
      </c>
      <c r="C37" s="614" t="s">
        <v>116</v>
      </c>
      <c r="D37" s="615"/>
      <c r="E37" s="615"/>
      <c r="F37" s="615"/>
      <c r="G37" s="615"/>
      <c r="H37" s="615"/>
      <c r="I37" s="615"/>
      <c r="J37" s="615"/>
      <c r="K37" s="615"/>
      <c r="L37" s="615">
        <v>850</v>
      </c>
      <c r="M37" s="615">
        <v>850</v>
      </c>
      <c r="N37" s="615"/>
      <c r="O37" s="615"/>
      <c r="P37" s="615"/>
      <c r="Q37" s="615"/>
      <c r="R37" s="103">
        <v>850</v>
      </c>
      <c r="S37" s="103">
        <v>850</v>
      </c>
      <c r="T37" s="623"/>
      <c r="U37" s="623"/>
      <c r="V37" s="96"/>
      <c r="W37" s="96"/>
      <c r="X37" s="96"/>
      <c r="Y37" s="96"/>
      <c r="Z37" s="96"/>
      <c r="AA37" s="96"/>
      <c r="AB37" s="96"/>
      <c r="AC37" s="96"/>
    </row>
    <row r="38" spans="1:29" ht="16.5" thickBot="1">
      <c r="A38" s="613"/>
      <c r="B38" s="620"/>
      <c r="C38" s="614" t="s">
        <v>117</v>
      </c>
      <c r="D38" s="615"/>
      <c r="E38" s="615"/>
      <c r="F38" s="615"/>
      <c r="G38" s="615"/>
      <c r="H38" s="615"/>
      <c r="I38" s="615"/>
      <c r="J38" s="615"/>
      <c r="K38" s="615"/>
      <c r="L38" s="615">
        <v>500</v>
      </c>
      <c r="M38" s="615">
        <v>500</v>
      </c>
      <c r="N38" s="615"/>
      <c r="O38" s="615"/>
      <c r="P38" s="615"/>
      <c r="Q38" s="615"/>
      <c r="R38" s="103">
        <v>500</v>
      </c>
      <c r="S38" s="103">
        <v>500</v>
      </c>
      <c r="T38" s="623"/>
      <c r="U38" s="623"/>
      <c r="V38" s="96"/>
      <c r="W38" s="96"/>
      <c r="X38" s="96"/>
      <c r="Y38" s="96"/>
      <c r="Z38" s="96"/>
      <c r="AA38" s="96"/>
      <c r="AB38" s="96"/>
      <c r="AC38" s="96"/>
    </row>
    <row r="39" spans="1:29" ht="16.5" thickBot="1">
      <c r="A39" s="613"/>
      <c r="B39" s="620"/>
      <c r="C39" s="614" t="s">
        <v>118</v>
      </c>
      <c r="D39" s="615"/>
      <c r="E39" s="615"/>
      <c r="F39" s="615"/>
      <c r="G39" s="615"/>
      <c r="H39" s="615"/>
      <c r="I39" s="615"/>
      <c r="J39" s="615"/>
      <c r="K39" s="615"/>
      <c r="L39" s="615">
        <v>905</v>
      </c>
      <c r="M39" s="615">
        <v>905</v>
      </c>
      <c r="N39" s="615"/>
      <c r="O39" s="615"/>
      <c r="P39" s="615"/>
      <c r="Q39" s="615"/>
      <c r="R39" s="103">
        <v>905</v>
      </c>
      <c r="S39" s="103">
        <v>905</v>
      </c>
      <c r="T39" s="623"/>
      <c r="U39" s="623"/>
      <c r="V39" s="96"/>
      <c r="W39" s="96"/>
      <c r="X39" s="96"/>
      <c r="Y39" s="96"/>
      <c r="Z39" s="96"/>
      <c r="AA39" s="96"/>
      <c r="AB39" s="96"/>
      <c r="AC39" s="96"/>
    </row>
    <row r="40" spans="1:29" ht="16.5" thickBot="1">
      <c r="A40" s="613"/>
      <c r="B40" s="621" t="s">
        <v>119</v>
      </c>
      <c r="C40" s="621"/>
      <c r="D40" s="103">
        <f t="shared" ref="D40:U40" si="2">SUM(D35:D39)</f>
        <v>770</v>
      </c>
      <c r="E40" s="103">
        <v>770</v>
      </c>
      <c r="F40" s="103">
        <f t="shared" si="2"/>
        <v>187</v>
      </c>
      <c r="G40" s="103">
        <v>187</v>
      </c>
      <c r="H40" s="103">
        <f t="shared" si="2"/>
        <v>1249</v>
      </c>
      <c r="I40" s="103">
        <v>1249</v>
      </c>
      <c r="J40" s="103">
        <f t="shared" si="2"/>
        <v>900</v>
      </c>
      <c r="K40" s="103">
        <v>900</v>
      </c>
      <c r="L40" s="103">
        <f t="shared" si="2"/>
        <v>2255</v>
      </c>
      <c r="M40" s="103">
        <v>2255</v>
      </c>
      <c r="N40" s="103">
        <f t="shared" si="2"/>
        <v>0</v>
      </c>
      <c r="O40" s="103"/>
      <c r="P40" s="103">
        <f t="shared" si="2"/>
        <v>0</v>
      </c>
      <c r="Q40" s="103"/>
      <c r="R40" s="103">
        <f t="shared" si="2"/>
        <v>5361</v>
      </c>
      <c r="S40" s="103">
        <v>5361</v>
      </c>
      <c r="T40" s="625">
        <f t="shared" si="2"/>
        <v>0</v>
      </c>
      <c r="U40" s="625">
        <f t="shared" si="2"/>
        <v>0</v>
      </c>
      <c r="V40" s="96"/>
      <c r="W40" s="96"/>
      <c r="X40" s="96"/>
      <c r="Y40" s="96"/>
      <c r="Z40" s="96"/>
      <c r="AA40" s="96"/>
      <c r="AB40" s="96"/>
      <c r="AC40" s="96"/>
    </row>
    <row r="41" spans="1:29" ht="16.5" thickBot="1">
      <c r="A41" s="613"/>
      <c r="B41" s="621" t="s">
        <v>120</v>
      </c>
      <c r="C41" s="621"/>
      <c r="D41" s="103">
        <f t="shared" ref="D41:U41" si="3">D34+D40</f>
        <v>68152</v>
      </c>
      <c r="E41" s="103">
        <v>98052</v>
      </c>
      <c r="F41" s="103">
        <f t="shared" si="3"/>
        <v>15948</v>
      </c>
      <c r="G41" s="103">
        <v>19893</v>
      </c>
      <c r="H41" s="103">
        <f t="shared" si="3"/>
        <v>85262</v>
      </c>
      <c r="I41" s="103">
        <v>90206</v>
      </c>
      <c r="J41" s="103">
        <f t="shared" si="3"/>
        <v>93823</v>
      </c>
      <c r="K41" s="103">
        <v>94009</v>
      </c>
      <c r="L41" s="103">
        <f t="shared" si="3"/>
        <v>24153</v>
      </c>
      <c r="M41" s="103">
        <v>24736</v>
      </c>
      <c r="N41" s="103">
        <f t="shared" si="3"/>
        <v>1500</v>
      </c>
      <c r="O41" s="103">
        <v>771</v>
      </c>
      <c r="P41" s="103">
        <f t="shared" si="3"/>
        <v>2640</v>
      </c>
      <c r="Q41" s="103">
        <v>3218</v>
      </c>
      <c r="R41" s="103">
        <f t="shared" si="3"/>
        <v>291478</v>
      </c>
      <c r="S41" s="103">
        <v>330885</v>
      </c>
      <c r="T41" s="625">
        <f t="shared" si="3"/>
        <v>22</v>
      </c>
      <c r="U41" s="625">
        <f t="shared" si="3"/>
        <v>22</v>
      </c>
      <c r="V41" s="96"/>
      <c r="W41" s="96"/>
      <c r="X41" s="96"/>
      <c r="Y41" s="96"/>
      <c r="Z41" s="96"/>
      <c r="AA41" s="96"/>
      <c r="AB41" s="96"/>
      <c r="AC41" s="96"/>
    </row>
    <row r="42" spans="1:29" ht="37.9" customHeight="1" thickBot="1">
      <c r="A42" s="613" t="s">
        <v>66</v>
      </c>
      <c r="B42" s="619">
        <v>841126</v>
      </c>
      <c r="C42" s="614" t="s">
        <v>121</v>
      </c>
      <c r="D42" s="615">
        <v>53341</v>
      </c>
      <c r="E42" s="615">
        <v>53941</v>
      </c>
      <c r="F42" s="615">
        <v>14291</v>
      </c>
      <c r="G42" s="615">
        <v>14291</v>
      </c>
      <c r="H42" s="615">
        <v>15454</v>
      </c>
      <c r="I42" s="615">
        <v>15828</v>
      </c>
      <c r="J42" s="615"/>
      <c r="K42" s="615"/>
      <c r="L42" s="615"/>
      <c r="M42" s="615"/>
      <c r="N42" s="615"/>
      <c r="O42" s="615"/>
      <c r="P42" s="615">
        <v>190</v>
      </c>
      <c r="Q42" s="615">
        <v>190</v>
      </c>
      <c r="R42" s="626">
        <f>SUM(D42+F42+H42+J42+L42+N42+P42)</f>
        <v>83276</v>
      </c>
      <c r="S42" s="626">
        <v>84250</v>
      </c>
      <c r="T42" s="623">
        <v>18</v>
      </c>
      <c r="U42" s="623">
        <v>18</v>
      </c>
      <c r="V42" s="96"/>
      <c r="W42" s="96"/>
      <c r="X42" s="96"/>
      <c r="Y42" s="96"/>
      <c r="Z42" s="96"/>
      <c r="AA42" s="96"/>
      <c r="AB42" s="96"/>
      <c r="AC42" s="96"/>
    </row>
    <row r="43" spans="1:29" ht="16.5" thickBot="1">
      <c r="A43" s="613"/>
      <c r="B43" s="627"/>
      <c r="C43" s="628" t="s">
        <v>122</v>
      </c>
      <c r="D43" s="629">
        <f>D42</f>
        <v>53341</v>
      </c>
      <c r="E43" s="629">
        <v>53941</v>
      </c>
      <c r="F43" s="629">
        <f t="shared" ref="F43:P43" si="4">F42</f>
        <v>14291</v>
      </c>
      <c r="G43" s="629">
        <v>14291</v>
      </c>
      <c r="H43" s="629">
        <f t="shared" si="4"/>
        <v>15454</v>
      </c>
      <c r="I43" s="629">
        <v>15828</v>
      </c>
      <c r="J43" s="629">
        <f t="shared" si="4"/>
        <v>0</v>
      </c>
      <c r="K43" s="629"/>
      <c r="L43" s="629">
        <f t="shared" si="4"/>
        <v>0</v>
      </c>
      <c r="M43" s="629"/>
      <c r="N43" s="629">
        <f t="shared" si="4"/>
        <v>0</v>
      </c>
      <c r="O43" s="629"/>
      <c r="P43" s="629">
        <f t="shared" si="4"/>
        <v>190</v>
      </c>
      <c r="Q43" s="629">
        <v>190</v>
      </c>
      <c r="R43" s="629">
        <f>R42</f>
        <v>83276</v>
      </c>
      <c r="S43" s="629">
        <v>84250</v>
      </c>
      <c r="T43" s="630">
        <v>18</v>
      </c>
      <c r="U43" s="630">
        <v>18</v>
      </c>
      <c r="V43" s="96"/>
      <c r="W43" s="96"/>
      <c r="X43" s="96"/>
      <c r="Y43" s="96"/>
      <c r="Z43" s="96"/>
      <c r="AA43" s="96"/>
      <c r="AB43" s="96"/>
      <c r="AC43" s="96"/>
    </row>
    <row r="44" spans="1:29" ht="18.95" customHeight="1" thickBot="1">
      <c r="A44" s="613" t="s">
        <v>68</v>
      </c>
      <c r="B44" s="614">
        <v>910502</v>
      </c>
      <c r="C44" s="614" t="s">
        <v>123</v>
      </c>
      <c r="D44" s="615">
        <v>4782</v>
      </c>
      <c r="E44" s="615">
        <v>4782</v>
      </c>
      <c r="F44" s="615">
        <v>1308</v>
      </c>
      <c r="G44" s="615">
        <v>1308</v>
      </c>
      <c r="H44" s="615">
        <v>5962</v>
      </c>
      <c r="I44" s="615">
        <v>6051</v>
      </c>
      <c r="J44" s="615"/>
      <c r="K44" s="615"/>
      <c r="L44" s="615"/>
      <c r="M44" s="615"/>
      <c r="N44" s="615"/>
      <c r="O44" s="615"/>
      <c r="P44" s="615">
        <v>500</v>
      </c>
      <c r="Q44" s="615">
        <v>500</v>
      </c>
      <c r="R44" s="103">
        <f t="shared" ref="R44:R50" si="5">D44+F44+H44+J44+L44+N44+P44</f>
        <v>12552</v>
      </c>
      <c r="S44" s="103">
        <v>12641</v>
      </c>
      <c r="T44" s="623">
        <v>2</v>
      </c>
      <c r="U44" s="623">
        <v>2</v>
      </c>
      <c r="V44" s="96"/>
      <c r="W44" s="96"/>
      <c r="X44" s="96"/>
      <c r="Y44" s="96"/>
      <c r="Z44" s="96"/>
      <c r="AA44" s="96"/>
      <c r="AB44" s="96"/>
      <c r="AC44" s="96"/>
    </row>
    <row r="45" spans="1:29" ht="22.5" customHeight="1" thickBot="1">
      <c r="A45" s="613"/>
      <c r="B45" s="621" t="s">
        <v>113</v>
      </c>
      <c r="C45" s="621"/>
      <c r="D45" s="103">
        <f>SUM(D44)</f>
        <v>4782</v>
      </c>
      <c r="E45" s="103">
        <v>4782</v>
      </c>
      <c r="F45" s="103">
        <f t="shared" ref="F45:P45" si="6">SUM(F44)</f>
        <v>1308</v>
      </c>
      <c r="G45" s="103">
        <v>1308</v>
      </c>
      <c r="H45" s="103">
        <f t="shared" si="6"/>
        <v>5962</v>
      </c>
      <c r="I45" s="103">
        <v>6051</v>
      </c>
      <c r="J45" s="103">
        <f t="shared" si="6"/>
        <v>0</v>
      </c>
      <c r="K45" s="103"/>
      <c r="L45" s="103">
        <f t="shared" si="6"/>
        <v>0</v>
      </c>
      <c r="M45" s="103"/>
      <c r="N45" s="103">
        <f t="shared" si="6"/>
        <v>0</v>
      </c>
      <c r="O45" s="103"/>
      <c r="P45" s="103">
        <f t="shared" si="6"/>
        <v>500</v>
      </c>
      <c r="Q45" s="103">
        <v>500</v>
      </c>
      <c r="R45" s="626">
        <f t="shared" si="5"/>
        <v>12552</v>
      </c>
      <c r="S45" s="626">
        <v>12641</v>
      </c>
      <c r="T45" s="625">
        <f>SUM(T44)</f>
        <v>2</v>
      </c>
      <c r="U45" s="625">
        <f t="shared" ref="U45" si="7">SUM(U44)</f>
        <v>2</v>
      </c>
      <c r="V45" s="96"/>
      <c r="W45" s="96"/>
      <c r="X45" s="96"/>
      <c r="Y45" s="96"/>
      <c r="Z45" s="96"/>
      <c r="AA45" s="96"/>
      <c r="AB45" s="96"/>
      <c r="AC45" s="96"/>
    </row>
    <row r="46" spans="1:29" ht="22.5" customHeight="1" thickBot="1">
      <c r="A46" s="613"/>
      <c r="B46" s="617">
        <v>910502</v>
      </c>
      <c r="C46" s="618" t="s">
        <v>124</v>
      </c>
      <c r="D46" s="615">
        <v>120</v>
      </c>
      <c r="E46" s="615">
        <v>120</v>
      </c>
      <c r="F46" s="615">
        <v>29</v>
      </c>
      <c r="G46" s="615">
        <v>29</v>
      </c>
      <c r="H46" s="615">
        <v>30</v>
      </c>
      <c r="I46" s="615">
        <v>30</v>
      </c>
      <c r="J46" s="615"/>
      <c r="K46" s="615"/>
      <c r="L46" s="615"/>
      <c r="M46" s="615"/>
      <c r="N46" s="631"/>
      <c r="O46" s="631"/>
      <c r="P46" s="615"/>
      <c r="Q46" s="615"/>
      <c r="R46" s="103">
        <f t="shared" si="5"/>
        <v>179</v>
      </c>
      <c r="S46" s="103">
        <v>179</v>
      </c>
      <c r="T46" s="623"/>
      <c r="U46" s="623"/>
      <c r="V46" s="96"/>
      <c r="W46" s="96"/>
      <c r="X46" s="96"/>
      <c r="Y46" s="96"/>
      <c r="Z46" s="96"/>
      <c r="AA46" s="96"/>
      <c r="AB46" s="96"/>
      <c r="AC46" s="96"/>
    </row>
    <row r="47" spans="1:29" ht="22.5" customHeight="1" thickBot="1">
      <c r="A47" s="613"/>
      <c r="B47" s="617"/>
      <c r="C47" s="618" t="s">
        <v>125</v>
      </c>
      <c r="D47" s="615">
        <v>120</v>
      </c>
      <c r="E47" s="615">
        <v>120</v>
      </c>
      <c r="F47" s="615">
        <v>29</v>
      </c>
      <c r="G47" s="615">
        <v>29</v>
      </c>
      <c r="H47" s="615">
        <v>30</v>
      </c>
      <c r="I47" s="615">
        <v>30</v>
      </c>
      <c r="J47" s="615"/>
      <c r="K47" s="615"/>
      <c r="L47" s="615"/>
      <c r="M47" s="615"/>
      <c r="N47" s="631"/>
      <c r="O47" s="631"/>
      <c r="P47" s="615"/>
      <c r="Q47" s="615"/>
      <c r="R47" s="103">
        <f t="shared" si="5"/>
        <v>179</v>
      </c>
      <c r="S47" s="103">
        <v>179</v>
      </c>
      <c r="T47" s="623"/>
      <c r="U47" s="623"/>
      <c r="V47" s="96"/>
      <c r="W47" s="96"/>
      <c r="X47" s="96"/>
      <c r="Y47" s="96"/>
      <c r="Z47" s="96"/>
      <c r="AA47" s="96"/>
      <c r="AB47" s="96"/>
      <c r="AC47" s="96"/>
    </row>
    <row r="48" spans="1:29" ht="22.5" customHeight="1" thickBot="1">
      <c r="A48" s="613"/>
      <c r="B48" s="617"/>
      <c r="C48" s="614" t="s">
        <v>126</v>
      </c>
      <c r="D48" s="615">
        <v>120</v>
      </c>
      <c r="E48" s="615">
        <v>120</v>
      </c>
      <c r="F48" s="615">
        <v>29</v>
      </c>
      <c r="G48" s="615">
        <v>29</v>
      </c>
      <c r="H48" s="615">
        <v>30</v>
      </c>
      <c r="I48" s="615">
        <v>30</v>
      </c>
      <c r="J48" s="615"/>
      <c r="K48" s="615"/>
      <c r="L48" s="615"/>
      <c r="M48" s="615"/>
      <c r="N48" s="631"/>
      <c r="O48" s="631"/>
      <c r="P48" s="615"/>
      <c r="Q48" s="615"/>
      <c r="R48" s="103">
        <f t="shared" si="5"/>
        <v>179</v>
      </c>
      <c r="S48" s="103">
        <v>179</v>
      </c>
      <c r="T48" s="623"/>
      <c r="U48" s="623"/>
      <c r="V48" s="96"/>
      <c r="W48" s="96"/>
      <c r="X48" s="96"/>
      <c r="Y48" s="96"/>
      <c r="Z48" s="96"/>
      <c r="AA48" s="96"/>
      <c r="AB48" s="96"/>
      <c r="AC48" s="96"/>
    </row>
    <row r="49" spans="1:29" ht="22.5" customHeight="1" thickBot="1">
      <c r="A49" s="613"/>
      <c r="B49" s="617"/>
      <c r="C49" s="614" t="s">
        <v>127</v>
      </c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31"/>
      <c r="O49" s="631"/>
      <c r="P49" s="615"/>
      <c r="Q49" s="615"/>
      <c r="R49" s="103">
        <f t="shared" si="5"/>
        <v>0</v>
      </c>
      <c r="S49" s="103"/>
      <c r="T49" s="623"/>
      <c r="U49" s="623"/>
      <c r="V49" s="96"/>
      <c r="W49" s="96"/>
      <c r="X49" s="96"/>
      <c r="Y49" s="96"/>
      <c r="Z49" s="96"/>
      <c r="AA49" s="96"/>
      <c r="AB49" s="96"/>
      <c r="AC49" s="96"/>
    </row>
    <row r="50" spans="1:29" ht="32.25" thickBot="1">
      <c r="A50" s="613"/>
      <c r="B50" s="617"/>
      <c r="C50" s="632" t="s">
        <v>128</v>
      </c>
      <c r="D50" s="615">
        <v>240</v>
      </c>
      <c r="E50" s="615">
        <v>240</v>
      </c>
      <c r="F50" s="615">
        <v>58</v>
      </c>
      <c r="G50" s="615">
        <v>58</v>
      </c>
      <c r="H50" s="615"/>
      <c r="I50" s="615"/>
      <c r="J50" s="615"/>
      <c r="K50" s="615"/>
      <c r="L50" s="615"/>
      <c r="M50" s="615"/>
      <c r="N50" s="631"/>
      <c r="O50" s="631"/>
      <c r="P50" s="615"/>
      <c r="Q50" s="615"/>
      <c r="R50" s="103">
        <f t="shared" si="5"/>
        <v>298</v>
      </c>
      <c r="S50" s="103">
        <v>298</v>
      </c>
      <c r="T50" s="623"/>
      <c r="U50" s="623"/>
      <c r="V50" s="96"/>
      <c r="W50" s="96"/>
      <c r="X50" s="96"/>
      <c r="Y50" s="96"/>
      <c r="Z50" s="96"/>
      <c r="AA50" s="96"/>
      <c r="AB50" s="96"/>
      <c r="AC50" s="96"/>
    </row>
    <row r="51" spans="1:29" ht="22.5" customHeight="1" thickBot="1">
      <c r="A51" s="613"/>
      <c r="B51" s="621" t="s">
        <v>119</v>
      </c>
      <c r="C51" s="621"/>
      <c r="D51" s="103">
        <v>600</v>
      </c>
      <c r="E51" s="103">
        <v>600</v>
      </c>
      <c r="F51" s="103">
        <v>145</v>
      </c>
      <c r="G51" s="103">
        <v>145</v>
      </c>
      <c r="H51" s="103">
        <f>SUM(H46:H50)</f>
        <v>90</v>
      </c>
      <c r="I51" s="103">
        <v>90</v>
      </c>
      <c r="J51" s="103"/>
      <c r="K51" s="103"/>
      <c r="L51" s="103"/>
      <c r="M51" s="103"/>
      <c r="N51" s="103"/>
      <c r="O51" s="103"/>
      <c r="P51" s="103"/>
      <c r="Q51" s="103"/>
      <c r="R51" s="103">
        <f>SUM(R46:R50)</f>
        <v>835</v>
      </c>
      <c r="S51" s="103">
        <v>835</v>
      </c>
      <c r="T51" s="625">
        <f>SUM(T46:T50)</f>
        <v>0</v>
      </c>
      <c r="U51" s="625">
        <f t="shared" ref="U51" si="8">SUM(U46:U50)</f>
        <v>0</v>
      </c>
      <c r="V51" s="96"/>
      <c r="W51" s="96"/>
      <c r="X51" s="96"/>
      <c r="Y51" s="96"/>
      <c r="Z51" s="96"/>
      <c r="AA51" s="96"/>
      <c r="AB51" s="96"/>
      <c r="AC51" s="96"/>
    </row>
    <row r="52" spans="1:29" ht="23.25" customHeight="1" thickBot="1">
      <c r="A52" s="613"/>
      <c r="B52" s="621" t="s">
        <v>129</v>
      </c>
      <c r="C52" s="621"/>
      <c r="D52" s="103">
        <f>SUM(D45+D51)</f>
        <v>5382</v>
      </c>
      <c r="E52" s="103">
        <v>5382</v>
      </c>
      <c r="F52" s="626">
        <f t="shared" ref="F52:P52" si="9">SUM(F45+F51)</f>
        <v>1453</v>
      </c>
      <c r="G52" s="626">
        <v>1453</v>
      </c>
      <c r="H52" s="103">
        <f t="shared" si="9"/>
        <v>6052</v>
      </c>
      <c r="I52" s="103">
        <v>6141</v>
      </c>
      <c r="J52" s="103">
        <f t="shared" si="9"/>
        <v>0</v>
      </c>
      <c r="K52" s="103"/>
      <c r="L52" s="103">
        <f t="shared" si="9"/>
        <v>0</v>
      </c>
      <c r="M52" s="103"/>
      <c r="N52" s="103">
        <f t="shared" si="9"/>
        <v>0</v>
      </c>
      <c r="O52" s="103"/>
      <c r="P52" s="103">
        <f t="shared" si="9"/>
        <v>500</v>
      </c>
      <c r="Q52" s="103">
        <v>500</v>
      </c>
      <c r="R52" s="103">
        <f>R45+R51</f>
        <v>13387</v>
      </c>
      <c r="S52" s="103">
        <v>13476</v>
      </c>
      <c r="T52" s="625">
        <f>T45+T51</f>
        <v>2</v>
      </c>
      <c r="U52" s="625">
        <f t="shared" ref="U52" si="10">U45+U51</f>
        <v>2</v>
      </c>
      <c r="V52" s="96"/>
      <c r="W52" s="96"/>
      <c r="X52" s="96"/>
      <c r="Y52" s="96"/>
      <c r="Z52" s="96"/>
      <c r="AA52" s="96"/>
      <c r="AB52" s="96"/>
      <c r="AC52" s="96"/>
    </row>
    <row r="53" spans="1:29" ht="15.75" customHeight="1" thickBot="1">
      <c r="A53" s="613" t="s">
        <v>70</v>
      </c>
      <c r="B53" s="619">
        <v>910123</v>
      </c>
      <c r="C53" s="614" t="s">
        <v>130</v>
      </c>
      <c r="D53" s="615">
        <v>3484</v>
      </c>
      <c r="E53" s="615">
        <v>3484</v>
      </c>
      <c r="F53" s="615">
        <v>940</v>
      </c>
      <c r="G53" s="615">
        <v>940</v>
      </c>
      <c r="H53" s="615">
        <v>954</v>
      </c>
      <c r="I53" s="615">
        <v>1595</v>
      </c>
      <c r="J53" s="615"/>
      <c r="K53" s="615"/>
      <c r="L53" s="615"/>
      <c r="M53" s="615"/>
      <c r="N53" s="615"/>
      <c r="O53" s="615"/>
      <c r="P53" s="615">
        <v>96</v>
      </c>
      <c r="Q53" s="615">
        <v>96</v>
      </c>
      <c r="R53" s="103">
        <f>D53+F53+H53+J53+L53+N53+P53</f>
        <v>5474</v>
      </c>
      <c r="S53" s="103">
        <v>6115</v>
      </c>
      <c r="T53" s="623">
        <v>2</v>
      </c>
      <c r="U53" s="623">
        <v>2</v>
      </c>
      <c r="V53" s="96"/>
      <c r="W53" s="96"/>
      <c r="X53" s="96"/>
      <c r="Y53" s="96"/>
      <c r="Z53" s="96"/>
      <c r="AA53" s="96"/>
      <c r="AB53" s="96"/>
      <c r="AC53" s="96"/>
    </row>
    <row r="54" spans="1:29" ht="21" customHeight="1" thickBot="1">
      <c r="A54" s="613"/>
      <c r="B54" s="621" t="s">
        <v>131</v>
      </c>
      <c r="C54" s="621"/>
      <c r="D54" s="103">
        <f>SUM(D53)</f>
        <v>3484</v>
      </c>
      <c r="E54" s="103">
        <v>3484</v>
      </c>
      <c r="F54" s="103">
        <f>SUM(F53)</f>
        <v>940</v>
      </c>
      <c r="G54" s="103">
        <v>940</v>
      </c>
      <c r="H54" s="103">
        <f>SUM(H53:H53)</f>
        <v>954</v>
      </c>
      <c r="I54" s="103">
        <v>1595</v>
      </c>
      <c r="J54" s="103"/>
      <c r="K54" s="103"/>
      <c r="L54" s="103"/>
      <c r="M54" s="103"/>
      <c r="N54" s="103"/>
      <c r="O54" s="103"/>
      <c r="P54" s="103"/>
      <c r="Q54" s="103"/>
      <c r="R54" s="103">
        <f>R53</f>
        <v>5474</v>
      </c>
      <c r="S54" s="103">
        <v>6115</v>
      </c>
      <c r="T54" s="625">
        <f>T53</f>
        <v>2</v>
      </c>
      <c r="U54" s="625">
        <f t="shared" ref="U54" si="11">U53</f>
        <v>2</v>
      </c>
      <c r="V54" s="96"/>
      <c r="W54" s="96"/>
      <c r="X54" s="96"/>
      <c r="Y54" s="96"/>
      <c r="Z54" s="96"/>
      <c r="AA54" s="96"/>
      <c r="AB54" s="96"/>
      <c r="AC54" s="96"/>
    </row>
    <row r="55" spans="1:29" ht="18" customHeight="1" thickBot="1">
      <c r="A55" s="621" t="s">
        <v>132</v>
      </c>
      <c r="B55" s="621"/>
      <c r="C55" s="621"/>
      <c r="D55" s="621"/>
      <c r="E55" s="621"/>
      <c r="F55" s="621"/>
      <c r="G55" s="621"/>
      <c r="H55" s="621"/>
      <c r="I55" s="621"/>
      <c r="J55" s="621"/>
      <c r="K55" s="621"/>
      <c r="L55" s="621"/>
      <c r="M55" s="621"/>
      <c r="N55" s="621"/>
      <c r="O55" s="621"/>
      <c r="P55" s="621"/>
      <c r="Q55" s="621"/>
      <c r="R55" s="621"/>
      <c r="S55" s="621"/>
      <c r="T55" s="621"/>
      <c r="U55" s="621"/>
      <c r="V55" s="96"/>
      <c r="W55" s="96"/>
      <c r="X55" s="96"/>
      <c r="Y55" s="96"/>
      <c r="Z55" s="96"/>
      <c r="AA55" s="96"/>
      <c r="AB55" s="96"/>
      <c r="AC55" s="96"/>
    </row>
    <row r="56" spans="1:29" ht="18.75" customHeight="1" thickBot="1">
      <c r="A56" s="621" t="s">
        <v>133</v>
      </c>
      <c r="B56" s="621"/>
      <c r="C56" s="621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625"/>
      <c r="U56" s="625"/>
      <c r="V56" s="96"/>
      <c r="W56" s="96"/>
      <c r="X56" s="96"/>
      <c r="Y56" s="96"/>
      <c r="Z56" s="96"/>
      <c r="AA56" s="96"/>
      <c r="AB56" s="96"/>
      <c r="AC56" s="96"/>
    </row>
    <row r="57" spans="1:29" ht="18.95" customHeight="1" thickBot="1">
      <c r="A57" s="633"/>
      <c r="B57" s="634">
        <v>422100</v>
      </c>
      <c r="C57" s="614" t="s">
        <v>134</v>
      </c>
      <c r="D57" s="635"/>
      <c r="E57" s="635"/>
      <c r="F57" s="635"/>
      <c r="G57" s="635"/>
      <c r="H57" s="635"/>
      <c r="I57" s="635"/>
      <c r="J57" s="636"/>
      <c r="K57" s="636"/>
      <c r="L57" s="636"/>
      <c r="M57" s="636"/>
      <c r="N57" s="635"/>
      <c r="O57" s="635"/>
      <c r="P57" s="635">
        <v>40079</v>
      </c>
      <c r="Q57" s="635">
        <v>40561</v>
      </c>
      <c r="R57" s="103">
        <f>D57+F57+H57+J57+L57+N57+P57</f>
        <v>40079</v>
      </c>
      <c r="S57" s="103">
        <v>40561</v>
      </c>
      <c r="T57" s="637"/>
      <c r="U57" s="637"/>
      <c r="V57" s="96"/>
      <c r="W57" s="96"/>
      <c r="X57" s="96"/>
      <c r="Y57" s="96"/>
      <c r="Z57" s="96"/>
      <c r="AA57" s="96"/>
      <c r="AB57" s="96"/>
      <c r="AC57" s="96"/>
    </row>
    <row r="58" spans="1:29" ht="16.5" thickBot="1">
      <c r="A58" s="633"/>
      <c r="B58" s="621" t="s">
        <v>135</v>
      </c>
      <c r="C58" s="621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>
        <f>SUM(P57)</f>
        <v>40079</v>
      </c>
      <c r="Q58" s="103">
        <v>40561</v>
      </c>
      <c r="R58" s="103">
        <f>R57</f>
        <v>40079</v>
      </c>
      <c r="S58" s="103">
        <v>40561</v>
      </c>
      <c r="T58" s="625"/>
      <c r="U58" s="625"/>
      <c r="V58" s="96"/>
      <c r="W58" s="96"/>
      <c r="X58" s="96"/>
      <c r="Y58" s="96"/>
      <c r="Z58" s="96"/>
      <c r="AA58" s="96"/>
      <c r="AB58" s="96"/>
      <c r="AC58" s="96"/>
    </row>
    <row r="59" spans="1:29" ht="23.25" thickBot="1">
      <c r="A59" s="638"/>
      <c r="B59" s="621"/>
      <c r="C59" s="621" t="s">
        <v>482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>
        <v>8630</v>
      </c>
      <c r="T59" s="625"/>
      <c r="U59" s="625"/>
      <c r="V59" s="96"/>
      <c r="W59" s="96"/>
      <c r="X59" s="96"/>
      <c r="Y59" s="96"/>
      <c r="Z59" s="96"/>
      <c r="AA59" s="96"/>
      <c r="AB59" s="96"/>
      <c r="AC59" s="96"/>
    </row>
    <row r="60" spans="1:29" ht="26.25" customHeight="1" thickBot="1">
      <c r="A60" s="639" t="s">
        <v>136</v>
      </c>
      <c r="B60" s="639"/>
      <c r="C60" s="639"/>
      <c r="D60" s="103">
        <f>D41+D43+D52+D54+D57</f>
        <v>130359</v>
      </c>
      <c r="E60" s="103">
        <v>160859</v>
      </c>
      <c r="F60" s="103">
        <f t="shared" ref="F60:R60" si="12">F41+F43+F52+F54+F57</f>
        <v>32632</v>
      </c>
      <c r="G60" s="103">
        <v>36577</v>
      </c>
      <c r="H60" s="103">
        <f t="shared" si="12"/>
        <v>107722</v>
      </c>
      <c r="I60" s="103">
        <v>113770</v>
      </c>
      <c r="J60" s="103">
        <f t="shared" si="12"/>
        <v>93823</v>
      </c>
      <c r="K60" s="103">
        <v>94009</v>
      </c>
      <c r="L60" s="103">
        <f t="shared" si="12"/>
        <v>24153</v>
      </c>
      <c r="M60" s="103">
        <v>24736</v>
      </c>
      <c r="N60" s="103">
        <f t="shared" si="12"/>
        <v>1500</v>
      </c>
      <c r="O60" s="103">
        <v>771</v>
      </c>
      <c r="P60" s="103">
        <f t="shared" si="12"/>
        <v>43409</v>
      </c>
      <c r="Q60" s="103">
        <v>44565</v>
      </c>
      <c r="R60" s="103">
        <f t="shared" si="12"/>
        <v>433694</v>
      </c>
      <c r="S60" s="103">
        <v>483917</v>
      </c>
      <c r="T60" s="625">
        <f>T41+T43+T52+T54</f>
        <v>44</v>
      </c>
      <c r="U60" s="625">
        <f t="shared" ref="U60" si="13">U41+U43+U52+U54</f>
        <v>44</v>
      </c>
      <c r="V60" s="96"/>
      <c r="W60" s="96"/>
      <c r="X60" s="96"/>
      <c r="Y60" s="96"/>
      <c r="Z60" s="96"/>
      <c r="AA60" s="96"/>
      <c r="AB60" s="96"/>
      <c r="AC60" s="96"/>
    </row>
  </sheetData>
  <mergeCells count="26">
    <mergeCell ref="A60:C60"/>
    <mergeCell ref="A2:T2"/>
    <mergeCell ref="A4:A5"/>
    <mergeCell ref="B4:B5"/>
    <mergeCell ref="C4:C5"/>
    <mergeCell ref="D4:Q4"/>
    <mergeCell ref="R4:S5"/>
    <mergeCell ref="T4:U5"/>
    <mergeCell ref="D5:E5"/>
    <mergeCell ref="F5:G5"/>
    <mergeCell ref="H5:I5"/>
    <mergeCell ref="J5:K5"/>
    <mergeCell ref="L5:M5"/>
    <mergeCell ref="N5:O5"/>
    <mergeCell ref="P5:Q5"/>
    <mergeCell ref="A53:A54"/>
    <mergeCell ref="A57:A58"/>
    <mergeCell ref="A7:A41"/>
    <mergeCell ref="B9:B12"/>
    <mergeCell ref="B23:B24"/>
    <mergeCell ref="B38:B39"/>
    <mergeCell ref="A42:A43"/>
    <mergeCell ref="A44:A52"/>
    <mergeCell ref="B46:B50"/>
    <mergeCell ref="A1:L1"/>
    <mergeCell ref="S1:U1"/>
  </mergeCells>
  <printOptions horizontalCentered="1"/>
  <pageMargins left="0.35433070866141736" right="0.27559055118110237" top="0.23622047244094491" bottom="0.15748031496062992" header="0.43307086614173229" footer="0.19685039370078741"/>
  <pageSetup paperSize="8" scale="45" orientation="landscape" r:id="rId1"/>
  <colBreaks count="1" manualBreakCount="1">
    <brk id="21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7"/>
  <sheetViews>
    <sheetView view="pageBreakPreview" zoomScale="90" zoomScaleSheetLayoutView="90" workbookViewId="0">
      <selection activeCell="C11" sqref="C11"/>
    </sheetView>
  </sheetViews>
  <sheetFormatPr defaultColWidth="8.85546875" defaultRowHeight="12.75"/>
  <cols>
    <col min="1" max="1" width="4.42578125" style="96" customWidth="1"/>
    <col min="2" max="2" width="7.5703125" style="98" customWidth="1"/>
    <col min="3" max="3" width="93.140625" style="98" bestFit="1" customWidth="1"/>
    <col min="4" max="4" width="8.85546875" style="98"/>
    <col min="5" max="5" width="15.5703125" style="98" customWidth="1"/>
    <col min="6" max="6" width="4.42578125" style="98" customWidth="1"/>
    <col min="7" max="16384" width="8.85546875" style="96"/>
  </cols>
  <sheetData>
    <row r="1" spans="1:10">
      <c r="A1" s="477" t="s">
        <v>460</v>
      </c>
      <c r="B1" s="477"/>
      <c r="C1" s="477"/>
      <c r="D1" s="477"/>
      <c r="E1" s="477"/>
      <c r="F1" s="477"/>
    </row>
    <row r="2" spans="1:10" s="98" customFormat="1" ht="27.75" customHeight="1">
      <c r="A2" s="499" t="s">
        <v>319</v>
      </c>
      <c r="B2" s="499"/>
      <c r="C2" s="499"/>
      <c r="D2" s="499"/>
      <c r="E2" s="499"/>
      <c r="F2" s="499"/>
      <c r="G2" s="327"/>
      <c r="H2" s="327"/>
      <c r="I2" s="327"/>
      <c r="J2" s="327"/>
    </row>
    <row r="3" spans="1:10" ht="29.25" customHeight="1">
      <c r="A3" s="500" t="s">
        <v>320</v>
      </c>
      <c r="B3" s="500"/>
      <c r="C3" s="500"/>
      <c r="D3" s="500"/>
      <c r="E3" s="500"/>
      <c r="F3" s="500"/>
      <c r="G3" s="327"/>
      <c r="H3" s="327"/>
      <c r="I3" s="327"/>
      <c r="J3" s="327"/>
    </row>
    <row r="4" spans="1:10" ht="12.75" customHeight="1">
      <c r="B4" s="328"/>
      <c r="C4" s="329"/>
      <c r="D4" s="330"/>
      <c r="E4" s="331" t="s">
        <v>321</v>
      </c>
      <c r="G4" s="327"/>
      <c r="H4" s="327"/>
      <c r="I4" s="327"/>
      <c r="J4" s="327"/>
    </row>
    <row r="5" spans="1:10" ht="12.75" customHeight="1">
      <c r="A5" s="501" t="s">
        <v>322</v>
      </c>
      <c r="B5" s="501"/>
      <c r="C5" s="501"/>
      <c r="D5" s="332"/>
      <c r="E5" s="333">
        <v>1426453</v>
      </c>
      <c r="G5" s="327"/>
      <c r="H5" s="327"/>
      <c r="I5" s="327"/>
      <c r="J5" s="327"/>
    </row>
    <row r="6" spans="1:10" ht="12.75" customHeight="1">
      <c r="A6" s="334"/>
      <c r="B6" s="335"/>
      <c r="C6" s="335"/>
      <c r="D6" s="335"/>
      <c r="E6" s="336"/>
      <c r="G6" s="327"/>
      <c r="H6" s="327"/>
      <c r="I6" s="327"/>
      <c r="J6" s="327"/>
    </row>
    <row r="7" spans="1:10" ht="15.75" customHeight="1">
      <c r="A7" s="501" t="s">
        <v>323</v>
      </c>
      <c r="B7" s="501"/>
      <c r="C7" s="501"/>
      <c r="D7" s="337"/>
      <c r="E7" s="338"/>
      <c r="G7" s="327"/>
      <c r="H7" s="327"/>
      <c r="I7" s="327"/>
      <c r="J7" s="327"/>
    </row>
    <row r="8" spans="1:10" ht="12.75" customHeight="1">
      <c r="B8" s="328"/>
      <c r="C8" s="339"/>
      <c r="D8" s="340"/>
      <c r="E8" s="336" t="s">
        <v>324</v>
      </c>
      <c r="G8" s="327"/>
      <c r="H8" s="327"/>
      <c r="I8" s="327"/>
      <c r="J8" s="327"/>
    </row>
    <row r="9" spans="1:10" ht="12.75" customHeight="1">
      <c r="B9" s="328"/>
      <c r="C9" s="340"/>
      <c r="D9" s="337"/>
      <c r="E9" s="333">
        <v>2564</v>
      </c>
      <c r="G9" s="327"/>
      <c r="H9" s="327"/>
      <c r="I9" s="327"/>
      <c r="J9" s="327"/>
    </row>
    <row r="10" spans="1:10" ht="12.75" customHeight="1">
      <c r="B10" s="328"/>
      <c r="C10" s="340"/>
      <c r="D10" s="340"/>
      <c r="E10" s="336"/>
      <c r="G10" s="327"/>
      <c r="H10" s="327"/>
      <c r="I10" s="327"/>
      <c r="J10" s="327"/>
    </row>
    <row r="11" spans="1:10" ht="12.75" customHeight="1">
      <c r="B11" s="328"/>
      <c r="C11" s="341" t="s">
        <v>325</v>
      </c>
      <c r="D11" s="342"/>
      <c r="E11" s="343"/>
      <c r="G11" s="327"/>
      <c r="H11" s="327"/>
      <c r="I11" s="327"/>
      <c r="J11" s="327"/>
    </row>
    <row r="12" spans="1:10" ht="12.75" customHeight="1">
      <c r="B12" s="344"/>
      <c r="C12" s="345" t="s">
        <v>326</v>
      </c>
      <c r="D12" s="346"/>
      <c r="E12" s="346" t="s">
        <v>327</v>
      </c>
      <c r="G12" s="327"/>
      <c r="H12" s="327"/>
      <c r="I12" s="327"/>
      <c r="J12" s="327"/>
    </row>
    <row r="13" spans="1:10" ht="12.75" customHeight="1">
      <c r="B13" s="333" t="s">
        <v>328</v>
      </c>
      <c r="C13" s="347" t="s">
        <v>165</v>
      </c>
      <c r="D13" s="348"/>
      <c r="E13" s="349" t="s">
        <v>329</v>
      </c>
      <c r="G13" s="327"/>
      <c r="H13" s="327"/>
      <c r="I13" s="327"/>
      <c r="J13" s="327"/>
    </row>
    <row r="14" spans="1:10" ht="12.75" customHeight="1">
      <c r="B14" s="350" t="s">
        <v>330</v>
      </c>
      <c r="C14" s="351" t="s">
        <v>331</v>
      </c>
      <c r="D14" s="338"/>
      <c r="E14" s="352">
        <v>71493800</v>
      </c>
      <c r="G14" s="327"/>
      <c r="H14" s="327"/>
      <c r="I14" s="327"/>
      <c r="J14" s="327"/>
    </row>
    <row r="15" spans="1:10" ht="12.75" customHeight="1">
      <c r="B15" s="350" t="s">
        <v>332</v>
      </c>
      <c r="C15" s="351" t="s">
        <v>333</v>
      </c>
      <c r="D15" s="338"/>
      <c r="E15" s="352">
        <f>SUM(E16:E19)</f>
        <v>19374131</v>
      </c>
      <c r="G15" s="327"/>
      <c r="H15" s="327"/>
      <c r="I15" s="327"/>
      <c r="J15" s="327"/>
    </row>
    <row r="16" spans="1:10" ht="12.75" customHeight="1">
      <c r="B16" s="350" t="s">
        <v>334</v>
      </c>
      <c r="C16" s="351" t="s">
        <v>335</v>
      </c>
      <c r="D16" s="338"/>
      <c r="E16" s="352">
        <v>9023791</v>
      </c>
      <c r="G16" s="327"/>
      <c r="H16" s="327"/>
      <c r="I16" s="327"/>
      <c r="J16" s="327"/>
    </row>
    <row r="17" spans="2:10" ht="12.75" customHeight="1">
      <c r="B17" s="350" t="s">
        <v>336</v>
      </c>
      <c r="C17" s="351" t="s">
        <v>337</v>
      </c>
      <c r="D17" s="338"/>
      <c r="E17" s="352">
        <v>6240000</v>
      </c>
      <c r="G17" s="327"/>
      <c r="H17" s="327"/>
      <c r="I17" s="327"/>
      <c r="J17" s="327"/>
    </row>
    <row r="18" spans="2:10" ht="12.75" customHeight="1">
      <c r="B18" s="350" t="s">
        <v>338</v>
      </c>
      <c r="C18" s="351" t="s">
        <v>339</v>
      </c>
      <c r="D18" s="338"/>
      <c r="E18" s="352">
        <v>1204740</v>
      </c>
      <c r="G18" s="327"/>
      <c r="H18" s="327"/>
      <c r="I18" s="327"/>
      <c r="J18" s="327"/>
    </row>
    <row r="19" spans="2:10" ht="12.75" customHeight="1">
      <c r="B19" s="350" t="s">
        <v>340</v>
      </c>
      <c r="C19" s="351" t="s">
        <v>341</v>
      </c>
      <c r="D19" s="338"/>
      <c r="E19" s="352">
        <v>2905600</v>
      </c>
      <c r="G19" s="327"/>
      <c r="H19" s="327"/>
      <c r="I19" s="327"/>
      <c r="J19" s="327"/>
    </row>
    <row r="20" spans="2:10" ht="12.75" customHeight="1">
      <c r="B20" s="350" t="s">
        <v>342</v>
      </c>
      <c r="C20" s="351" t="s">
        <v>343</v>
      </c>
      <c r="D20" s="338"/>
      <c r="E20" s="352">
        <v>6922800</v>
      </c>
      <c r="G20" s="327"/>
      <c r="H20" s="327"/>
      <c r="I20" s="327"/>
      <c r="J20" s="327"/>
    </row>
    <row r="21" spans="2:10" ht="12.75" customHeight="1">
      <c r="B21" s="350" t="s">
        <v>344</v>
      </c>
      <c r="C21" s="351" t="s">
        <v>345</v>
      </c>
      <c r="D21" s="338"/>
      <c r="E21" s="352">
        <v>84150</v>
      </c>
      <c r="G21" s="327"/>
      <c r="H21" s="327"/>
      <c r="I21" s="327"/>
      <c r="J21" s="327"/>
    </row>
    <row r="22" spans="2:10" ht="12.75" customHeight="1">
      <c r="B22" s="350"/>
      <c r="C22" s="351" t="s">
        <v>346</v>
      </c>
      <c r="D22" s="338"/>
      <c r="E22" s="352">
        <v>14681232</v>
      </c>
      <c r="G22" s="327"/>
      <c r="H22" s="327"/>
      <c r="I22" s="327"/>
      <c r="J22" s="327"/>
    </row>
    <row r="23" spans="2:10" ht="12.75" customHeight="1">
      <c r="B23" s="350" t="s">
        <v>64</v>
      </c>
      <c r="C23" s="353" t="s">
        <v>347</v>
      </c>
      <c r="D23" s="354"/>
      <c r="E23" s="355">
        <f>E14+E15+E20+E22+E21</f>
        <v>112556113</v>
      </c>
      <c r="G23" s="327"/>
      <c r="H23" s="327"/>
      <c r="I23" s="327"/>
      <c r="J23" s="327"/>
    </row>
    <row r="24" spans="2:10" ht="12.75" customHeight="1">
      <c r="B24" s="350" t="s">
        <v>348</v>
      </c>
      <c r="C24" s="351" t="s">
        <v>349</v>
      </c>
      <c r="D24" s="338"/>
      <c r="E24" s="352"/>
      <c r="G24" s="327"/>
      <c r="H24" s="327"/>
      <c r="I24" s="327"/>
      <c r="J24" s="327"/>
    </row>
    <row r="25" spans="2:10">
      <c r="B25" s="350"/>
      <c r="C25" s="351" t="s">
        <v>350</v>
      </c>
      <c r="D25" s="338"/>
      <c r="E25" s="356"/>
    </row>
    <row r="26" spans="2:10">
      <c r="B26" s="350"/>
      <c r="C26" s="351" t="s">
        <v>351</v>
      </c>
      <c r="D26" s="338"/>
      <c r="E26" s="356">
        <v>25188800</v>
      </c>
    </row>
    <row r="27" spans="2:10">
      <c r="B27" s="350"/>
      <c r="C27" s="351" t="s">
        <v>352</v>
      </c>
      <c r="D27" s="338"/>
      <c r="E27" s="356">
        <v>11348800</v>
      </c>
    </row>
    <row r="28" spans="2:10">
      <c r="B28" s="350"/>
      <c r="C28" s="351" t="s">
        <v>353</v>
      </c>
      <c r="D28" s="338"/>
      <c r="E28" s="356">
        <v>287000</v>
      </c>
    </row>
    <row r="29" spans="2:10">
      <c r="B29" s="350"/>
      <c r="C29" s="351" t="s">
        <v>354</v>
      </c>
      <c r="D29" s="338"/>
      <c r="E29" s="356"/>
    </row>
    <row r="30" spans="2:10">
      <c r="B30" s="350"/>
      <c r="C30" s="351" t="s">
        <v>355</v>
      </c>
      <c r="D30" s="338"/>
      <c r="E30" s="356">
        <v>6000000</v>
      </c>
    </row>
    <row r="31" spans="2:10">
      <c r="B31" s="350"/>
      <c r="C31" s="357" t="s">
        <v>356</v>
      </c>
      <c r="D31" s="358"/>
      <c r="E31" s="356">
        <v>3000000</v>
      </c>
    </row>
    <row r="32" spans="2:10">
      <c r="B32" s="350"/>
      <c r="C32" s="351" t="s">
        <v>357</v>
      </c>
      <c r="D32" s="338"/>
      <c r="E32" s="356"/>
    </row>
    <row r="33" spans="2:5">
      <c r="B33" s="350"/>
      <c r="C33" s="351" t="s">
        <v>358</v>
      </c>
      <c r="D33" s="338"/>
      <c r="E33" s="356">
        <v>4386667</v>
      </c>
    </row>
    <row r="34" spans="2:5">
      <c r="B34" s="350"/>
      <c r="C34" s="351" t="s">
        <v>359</v>
      </c>
      <c r="D34" s="338"/>
      <c r="E34" s="356">
        <v>1983333</v>
      </c>
    </row>
    <row r="35" spans="2:5">
      <c r="B35" s="350"/>
      <c r="C35" s="351" t="s">
        <v>360</v>
      </c>
      <c r="D35" s="338"/>
      <c r="E35" s="356">
        <v>0</v>
      </c>
    </row>
    <row r="36" spans="2:5">
      <c r="B36" s="350"/>
      <c r="C36" s="351" t="s">
        <v>361</v>
      </c>
      <c r="D36" s="338"/>
      <c r="E36" s="356">
        <v>19910400</v>
      </c>
    </row>
    <row r="37" spans="2:5">
      <c r="B37" s="350"/>
      <c r="C37" s="351" t="s">
        <v>362</v>
      </c>
      <c r="D37" s="338"/>
      <c r="E37" s="356">
        <v>22424150</v>
      </c>
    </row>
    <row r="38" spans="2:5" ht="25.5">
      <c r="B38" s="350"/>
      <c r="C38" s="359" t="s">
        <v>363</v>
      </c>
      <c r="D38" s="360"/>
      <c r="E38" s="361">
        <f>E26+E27+E28+E30+E31+E33+E34+E36+E37</f>
        <v>94529150</v>
      </c>
    </row>
    <row r="39" spans="2:5">
      <c r="B39" s="350"/>
      <c r="C39" s="351" t="s">
        <v>364</v>
      </c>
      <c r="D39" s="338"/>
      <c r="E39" s="362">
        <v>28795020</v>
      </c>
    </row>
    <row r="40" spans="2:5">
      <c r="B40" s="350"/>
      <c r="C40" s="351" t="s">
        <v>365</v>
      </c>
      <c r="D40" s="338"/>
      <c r="E40" s="356">
        <v>2175660</v>
      </c>
    </row>
    <row r="41" spans="2:5">
      <c r="B41" s="350"/>
      <c r="C41" s="351" t="s">
        <v>366</v>
      </c>
      <c r="D41" s="338"/>
      <c r="E41" s="356">
        <v>6643200</v>
      </c>
    </row>
    <row r="42" spans="2:5">
      <c r="B42" s="350"/>
      <c r="C42" s="351" t="s">
        <v>367</v>
      </c>
      <c r="D42" s="338"/>
      <c r="E42" s="356">
        <v>5220000</v>
      </c>
    </row>
    <row r="43" spans="2:5">
      <c r="B43" s="350"/>
      <c r="C43" s="351" t="s">
        <v>368</v>
      </c>
      <c r="D43" s="338"/>
      <c r="E43" s="356">
        <v>1962000</v>
      </c>
    </row>
    <row r="44" spans="2:5">
      <c r="B44" s="350" t="s">
        <v>369</v>
      </c>
      <c r="C44" s="353" t="s">
        <v>370</v>
      </c>
      <c r="D44" s="354"/>
      <c r="E44" s="361">
        <f>SUM(E39:E43)</f>
        <v>44795880</v>
      </c>
    </row>
    <row r="45" spans="2:5">
      <c r="B45" s="350"/>
      <c r="C45" s="351" t="s">
        <v>371</v>
      </c>
      <c r="D45" s="338"/>
      <c r="E45" s="362">
        <v>2922960</v>
      </c>
    </row>
    <row r="46" spans="2:5">
      <c r="B46" s="350" t="s">
        <v>70</v>
      </c>
      <c r="C46" s="353" t="s">
        <v>372</v>
      </c>
      <c r="D46" s="354"/>
      <c r="E46" s="361">
        <f>E45</f>
        <v>2922960</v>
      </c>
    </row>
    <row r="47" spans="2:5" ht="25.5">
      <c r="B47" s="350"/>
      <c r="C47" s="363" t="s">
        <v>373</v>
      </c>
      <c r="D47" s="364"/>
      <c r="E47" s="361">
        <f>E23+E38+E44+E46</f>
        <v>254804103</v>
      </c>
    </row>
  </sheetData>
  <mergeCells count="5">
    <mergeCell ref="A1:F1"/>
    <mergeCell ref="A2:F2"/>
    <mergeCell ref="A3:F3"/>
    <mergeCell ref="A5:C5"/>
    <mergeCell ref="A7:C7"/>
  </mergeCells>
  <printOptions horizontalCentered="1"/>
  <pageMargins left="0.15748031496062992" right="0.15748031496062992" top="0.31496062992125984" bottom="0.74803149606299213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2" sqref="A2:XFD25"/>
    </sheetView>
  </sheetViews>
  <sheetFormatPr defaultColWidth="9.140625" defaultRowHeight="12.75"/>
  <cols>
    <col min="1" max="1" width="10.28515625" style="106" customWidth="1"/>
    <col min="2" max="2" width="44" style="106" bestFit="1" customWidth="1"/>
    <col min="3" max="3" width="12.85546875" style="106" bestFit="1" customWidth="1"/>
    <col min="4" max="4" width="10.28515625" style="106" customWidth="1"/>
    <col min="5" max="6" width="9.140625" style="106" customWidth="1"/>
    <col min="7" max="16384" width="9.140625" style="106"/>
  </cols>
  <sheetData>
    <row r="1" spans="1:5" ht="22.5" customHeight="1">
      <c r="A1" s="502" t="s">
        <v>459</v>
      </c>
      <c r="B1" s="502"/>
      <c r="C1" s="502"/>
      <c r="D1" s="502"/>
    </row>
    <row r="2" spans="1:5" ht="39" customHeight="1">
      <c r="A2" s="503" t="s">
        <v>483</v>
      </c>
      <c r="B2" s="503"/>
      <c r="C2" s="503"/>
      <c r="D2" s="503"/>
      <c r="E2" s="503"/>
    </row>
    <row r="3" spans="1:5">
      <c r="B3" s="107"/>
      <c r="C3" s="107"/>
      <c r="D3" s="107"/>
    </row>
    <row r="4" spans="1:5">
      <c r="B4" s="108"/>
      <c r="C4" s="108"/>
      <c r="D4" s="108"/>
    </row>
    <row r="5" spans="1:5">
      <c r="B5" s="108"/>
      <c r="C5" s="108"/>
      <c r="D5" s="108"/>
    </row>
    <row r="6" spans="1:5" s="109" customFormat="1" ht="15.75">
      <c r="B6" s="110"/>
      <c r="C6" s="111" t="s">
        <v>86</v>
      </c>
      <c r="D6" s="125" t="s">
        <v>484</v>
      </c>
      <c r="E6" s="112"/>
    </row>
    <row r="7" spans="1:5" s="109" customFormat="1" ht="15.75">
      <c r="B7" s="113" t="s">
        <v>138</v>
      </c>
      <c r="C7" s="113"/>
      <c r="D7" s="113"/>
      <c r="E7" s="112"/>
    </row>
    <row r="8" spans="1:5" ht="15" customHeight="1">
      <c r="B8" s="114" t="s">
        <v>139</v>
      </c>
      <c r="C8" s="115">
        <v>2706</v>
      </c>
      <c r="D8" s="114">
        <v>3284</v>
      </c>
      <c r="E8" s="116"/>
    </row>
    <row r="9" spans="1:5" s="117" customFormat="1" ht="15" customHeight="1">
      <c r="B9" s="118" t="s">
        <v>140</v>
      </c>
      <c r="C9" s="119">
        <f>SUM(C8:C8)</f>
        <v>2706</v>
      </c>
      <c r="D9" s="118">
        <v>3284</v>
      </c>
    </row>
    <row r="10" spans="1:5" ht="15" customHeight="1">
      <c r="B10" s="114"/>
      <c r="C10" s="120"/>
      <c r="D10" s="114"/>
    </row>
    <row r="11" spans="1:5" s="117" customFormat="1" ht="15" customHeight="1">
      <c r="B11" s="113" t="s">
        <v>141</v>
      </c>
      <c r="C11" s="121"/>
      <c r="D11" s="113"/>
    </row>
    <row r="12" spans="1:5" s="117" customFormat="1" ht="15" customHeight="1">
      <c r="B12" s="122" t="s">
        <v>142</v>
      </c>
      <c r="C12" s="123"/>
      <c r="D12" s="122"/>
    </row>
    <row r="13" spans="1:5" s="117" customFormat="1" ht="15" customHeight="1">
      <c r="B13" s="114" t="s">
        <v>143</v>
      </c>
      <c r="C13" s="120">
        <v>40079</v>
      </c>
      <c r="D13" s="114">
        <v>40079</v>
      </c>
    </row>
    <row r="14" spans="1:5" s="117" customFormat="1" ht="15" customHeight="1">
      <c r="B14" s="124" t="s">
        <v>144</v>
      </c>
      <c r="C14" s="120"/>
      <c r="D14" s="124"/>
    </row>
    <row r="15" spans="1:5" s="117" customFormat="1" ht="15" customHeight="1">
      <c r="B15" s="114" t="s">
        <v>145</v>
      </c>
      <c r="C15" s="120"/>
      <c r="D15" s="114"/>
    </row>
    <row r="16" spans="1:5" ht="15" customHeight="1">
      <c r="B16" s="114" t="s">
        <v>146</v>
      </c>
      <c r="C16" s="120"/>
      <c r="D16" s="114"/>
    </row>
    <row r="17" spans="2:4" s="117" customFormat="1" ht="15" customHeight="1">
      <c r="B17" s="118" t="s">
        <v>140</v>
      </c>
      <c r="C17" s="119">
        <f>SUM(C12:C16)</f>
        <v>40079</v>
      </c>
      <c r="D17" s="118">
        <v>40079</v>
      </c>
    </row>
    <row r="18" spans="2:4" ht="15" customHeight="1">
      <c r="B18" s="125"/>
      <c r="C18" s="115"/>
      <c r="D18" s="125"/>
    </row>
    <row r="19" spans="2:4" s="117" customFormat="1" ht="15" customHeight="1">
      <c r="B19" s="113" t="s">
        <v>147</v>
      </c>
      <c r="C19" s="121"/>
      <c r="D19" s="113"/>
    </row>
    <row r="20" spans="2:4" s="126" customFormat="1" ht="15" customHeight="1">
      <c r="B20" s="114" t="s">
        <v>148</v>
      </c>
      <c r="C20" s="120">
        <v>720</v>
      </c>
      <c r="D20" s="114">
        <v>720</v>
      </c>
    </row>
    <row r="21" spans="2:4" s="117" customFormat="1" ht="15" customHeight="1">
      <c r="B21" s="113" t="s">
        <v>140</v>
      </c>
      <c r="C21" s="127">
        <f>SUM(C20)</f>
        <v>720</v>
      </c>
      <c r="D21" s="113">
        <v>720</v>
      </c>
    </row>
    <row r="22" spans="2:4" s="117" customFormat="1" ht="15" customHeight="1">
      <c r="B22" s="110"/>
      <c r="C22" s="121"/>
      <c r="D22" s="110"/>
    </row>
    <row r="23" spans="2:4" ht="15" customHeight="1">
      <c r="B23" s="125" t="s">
        <v>149</v>
      </c>
      <c r="C23" s="115"/>
      <c r="D23" s="125"/>
    </row>
    <row r="24" spans="2:4" ht="15" customHeight="1">
      <c r="B24" s="128"/>
      <c r="C24" s="120"/>
      <c r="D24" s="128"/>
    </row>
    <row r="25" spans="2:4" ht="15" customHeight="1">
      <c r="B25" s="129" t="s">
        <v>150</v>
      </c>
      <c r="C25" s="119">
        <f>SUM(C9+C17+C21)</f>
        <v>43505</v>
      </c>
      <c r="D25" s="129">
        <v>44565</v>
      </c>
    </row>
  </sheetData>
  <mergeCells count="2">
    <mergeCell ref="A1:D1"/>
    <mergeCell ref="A2:E2"/>
  </mergeCells>
  <printOptions horizontalCentered="1"/>
  <pageMargins left="0.35433070866141736" right="0.35433070866141736" top="0.5511811023622047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7"/>
  <sheetViews>
    <sheetView view="pageBreakPreview" zoomScale="60" workbookViewId="0">
      <selection activeCell="E27" sqref="E27"/>
    </sheetView>
  </sheetViews>
  <sheetFormatPr defaultColWidth="9.140625" defaultRowHeight="15.75"/>
  <cols>
    <col min="1" max="1" width="7.5703125" style="106" customWidth="1"/>
    <col min="2" max="2" width="51.5703125" style="142" bestFit="1" customWidth="1"/>
    <col min="3" max="3" width="12.140625" style="153" customWidth="1"/>
    <col min="4" max="4" width="8.42578125" style="138" bestFit="1" customWidth="1"/>
    <col min="5" max="5" width="8.5703125" style="106" customWidth="1"/>
    <col min="6" max="16384" width="9.140625" style="106"/>
  </cols>
  <sheetData>
    <row r="1" spans="1:5" ht="30" customHeight="1">
      <c r="A1" s="461" t="s">
        <v>458</v>
      </c>
      <c r="B1" s="461"/>
      <c r="C1" s="461"/>
      <c r="D1" s="461"/>
      <c r="E1" s="94"/>
    </row>
    <row r="2" spans="1:5" ht="49.5" customHeight="1">
      <c r="A2" s="504" t="s">
        <v>161</v>
      </c>
      <c r="B2" s="504"/>
      <c r="C2" s="504"/>
      <c r="D2" s="504"/>
      <c r="E2" s="453"/>
    </row>
    <row r="3" spans="1:5">
      <c r="B3" s="131"/>
      <c r="C3" s="132"/>
      <c r="D3" s="132"/>
    </row>
    <row r="4" spans="1:5" ht="19.5" customHeight="1" thickBot="1">
      <c r="B4" s="131"/>
      <c r="C4" s="132"/>
      <c r="D4" s="132"/>
    </row>
    <row r="5" spans="1:5" s="117" customFormat="1" ht="21.75" customHeight="1" thickBot="1">
      <c r="B5" s="133" t="s">
        <v>151</v>
      </c>
      <c r="C5" s="134" t="s">
        <v>86</v>
      </c>
      <c r="D5" s="134" t="s">
        <v>485</v>
      </c>
    </row>
    <row r="6" spans="1:5">
      <c r="B6" s="454" t="s">
        <v>152</v>
      </c>
      <c r="C6" s="640"/>
      <c r="D6" s="640"/>
    </row>
    <row r="7" spans="1:5">
      <c r="B7" s="135" t="s">
        <v>153</v>
      </c>
      <c r="C7" s="123">
        <v>40079</v>
      </c>
      <c r="D7" s="123">
        <v>40079</v>
      </c>
    </row>
    <row r="8" spans="1:5">
      <c r="B8" s="128" t="s">
        <v>154</v>
      </c>
      <c r="C8" s="120">
        <v>40079</v>
      </c>
      <c r="D8" s="120">
        <v>40079</v>
      </c>
    </row>
    <row r="9" spans="1:5">
      <c r="B9" s="136" t="s">
        <v>155</v>
      </c>
      <c r="C9" s="137">
        <f>SUM(C10:C14)</f>
        <v>3426</v>
      </c>
      <c r="D9" s="137">
        <v>4486</v>
      </c>
    </row>
    <row r="10" spans="1:5">
      <c r="B10" s="128" t="s">
        <v>156</v>
      </c>
      <c r="C10" s="120">
        <v>2540</v>
      </c>
      <c r="D10" s="120">
        <v>2540</v>
      </c>
    </row>
    <row r="11" spans="1:5">
      <c r="B11" s="128" t="s">
        <v>157</v>
      </c>
      <c r="C11" s="120">
        <v>100</v>
      </c>
      <c r="D11" s="120">
        <v>81</v>
      </c>
    </row>
    <row r="12" spans="1:5">
      <c r="B12" s="128" t="s">
        <v>158</v>
      </c>
      <c r="C12" s="120">
        <v>190</v>
      </c>
      <c r="D12" s="120">
        <v>190</v>
      </c>
    </row>
    <row r="13" spans="1:5">
      <c r="B13" s="128" t="s">
        <v>159</v>
      </c>
      <c r="C13" s="120">
        <v>500</v>
      </c>
      <c r="D13" s="120">
        <v>500</v>
      </c>
    </row>
    <row r="14" spans="1:5">
      <c r="B14" s="128" t="s">
        <v>160</v>
      </c>
      <c r="C14" s="120">
        <v>96</v>
      </c>
      <c r="D14" s="120">
        <v>96</v>
      </c>
    </row>
    <row r="15" spans="1:5">
      <c r="B15" s="128" t="s">
        <v>486</v>
      </c>
      <c r="C15" s="120"/>
      <c r="D15" s="120">
        <v>597</v>
      </c>
    </row>
    <row r="16" spans="1:5">
      <c r="B16" s="128" t="s">
        <v>487</v>
      </c>
      <c r="C16" s="120"/>
      <c r="D16" s="120">
        <v>482</v>
      </c>
    </row>
    <row r="17" spans="2:4">
      <c r="B17" s="129" t="s">
        <v>140</v>
      </c>
      <c r="C17" s="127">
        <f>C7+C9</f>
        <v>43505</v>
      </c>
      <c r="D17" s="127">
        <v>44565</v>
      </c>
    </row>
    <row r="18" spans="2:4" s="117" customFormat="1">
      <c r="B18" s="139"/>
      <c r="C18" s="140"/>
      <c r="D18" s="140"/>
    </row>
    <row r="19" spans="2:4" ht="11.25" customHeight="1">
      <c r="B19" s="139"/>
      <c r="C19" s="140"/>
      <c r="D19" s="140"/>
    </row>
    <row r="20" spans="2:4" ht="11.25" customHeight="1">
      <c r="B20" s="139"/>
      <c r="C20" s="140"/>
      <c r="D20" s="140"/>
    </row>
    <row r="21" spans="2:4" s="117" customFormat="1">
      <c r="B21" s="139"/>
      <c r="C21" s="139"/>
      <c r="D21" s="144"/>
    </row>
    <row r="22" spans="2:4" s="117" customFormat="1">
      <c r="B22" s="142"/>
      <c r="C22" s="142"/>
      <c r="D22" s="144"/>
    </row>
    <row r="23" spans="2:4">
      <c r="C23" s="142"/>
      <c r="D23" s="145"/>
    </row>
    <row r="24" spans="2:4" s="117" customFormat="1">
      <c r="B24" s="142"/>
      <c r="C24" s="142"/>
      <c r="D24" s="144"/>
    </row>
    <row r="25" spans="2:4">
      <c r="C25" s="142"/>
      <c r="D25" s="145"/>
    </row>
    <row r="26" spans="2:4">
      <c r="C26" s="142"/>
      <c r="D26" s="145"/>
    </row>
    <row r="27" spans="2:4">
      <c r="C27" s="142"/>
      <c r="D27" s="145"/>
    </row>
    <row r="28" spans="2:4">
      <c r="C28" s="142"/>
      <c r="D28" s="145"/>
    </row>
    <row r="29" spans="2:4">
      <c r="C29" s="142"/>
      <c r="D29" s="145"/>
    </row>
    <row r="30" spans="2:4">
      <c r="C30" s="142"/>
      <c r="D30" s="145"/>
    </row>
    <row r="31" spans="2:4">
      <c r="C31" s="142"/>
      <c r="D31" s="145"/>
    </row>
    <row r="32" spans="2:4">
      <c r="C32" s="142"/>
      <c r="D32" s="145"/>
    </row>
    <row r="33" spans="2:4">
      <c r="C33" s="142"/>
      <c r="D33" s="145"/>
    </row>
    <row r="34" spans="2:4">
      <c r="C34" s="142"/>
      <c r="D34" s="145"/>
    </row>
    <row r="35" spans="2:4">
      <c r="B35" s="146"/>
      <c r="C35" s="147"/>
      <c r="D35" s="145"/>
    </row>
    <row r="36" spans="2:4">
      <c r="B36" s="146"/>
      <c r="C36" s="147"/>
      <c r="D36" s="145"/>
    </row>
    <row r="37" spans="2:4">
      <c r="B37" s="146"/>
      <c r="C37" s="147"/>
      <c r="D37" s="145"/>
    </row>
    <row r="38" spans="2:4">
      <c r="B38" s="146"/>
      <c r="C38" s="147"/>
    </row>
    <row r="39" spans="2:4" s="126" customFormat="1">
      <c r="B39" s="146"/>
      <c r="C39" s="147"/>
      <c r="D39" s="143"/>
    </row>
    <row r="40" spans="2:4" s="117" customFormat="1">
      <c r="B40" s="146"/>
      <c r="C40" s="147"/>
      <c r="D40" s="148"/>
    </row>
    <row r="41" spans="2:4" s="149" customFormat="1">
      <c r="B41" s="146"/>
      <c r="C41" s="147"/>
      <c r="D41" s="150"/>
    </row>
    <row r="42" spans="2:4">
      <c r="B42" s="146"/>
      <c r="C42" s="147"/>
      <c r="D42" s="130"/>
    </row>
    <row r="43" spans="2:4">
      <c r="B43" s="146"/>
      <c r="C43" s="147"/>
      <c r="D43" s="130"/>
    </row>
    <row r="44" spans="2:4">
      <c r="B44" s="146"/>
      <c r="C44" s="147"/>
      <c r="D44" s="130"/>
    </row>
    <row r="45" spans="2:4">
      <c r="B45" s="146"/>
      <c r="C45" s="147"/>
      <c r="D45" s="130"/>
    </row>
    <row r="46" spans="2:4">
      <c r="B46" s="146"/>
      <c r="C46" s="147"/>
      <c r="D46" s="130"/>
    </row>
    <row r="47" spans="2:4">
      <c r="B47" s="146"/>
      <c r="C47" s="147"/>
      <c r="D47" s="130"/>
    </row>
    <row r="48" spans="2:4">
      <c r="B48" s="146"/>
      <c r="C48" s="147"/>
      <c r="D48" s="130"/>
    </row>
    <row r="49" spans="2:4">
      <c r="B49" s="146"/>
      <c r="C49" s="147"/>
      <c r="D49" s="130"/>
    </row>
    <row r="50" spans="2:4">
      <c r="B50" s="146"/>
      <c r="C50" s="147"/>
      <c r="D50" s="130"/>
    </row>
    <row r="51" spans="2:4">
      <c r="B51" s="146"/>
      <c r="C51" s="147"/>
      <c r="D51" s="130"/>
    </row>
    <row r="52" spans="2:4">
      <c r="B52" s="146"/>
      <c r="C52" s="147"/>
      <c r="D52" s="130"/>
    </row>
    <row r="53" spans="2:4">
      <c r="B53" s="139"/>
      <c r="C53" s="151"/>
      <c r="D53" s="130"/>
    </row>
    <row r="54" spans="2:4">
      <c r="C54" s="142"/>
      <c r="D54" s="130"/>
    </row>
    <row r="55" spans="2:4">
      <c r="C55" s="142"/>
      <c r="D55" s="130"/>
    </row>
    <row r="56" spans="2:4" s="117" customFormat="1">
      <c r="B56" s="139"/>
      <c r="C56" s="139"/>
      <c r="D56" s="148"/>
    </row>
    <row r="57" spans="2:4">
      <c r="C57" s="142"/>
      <c r="D57" s="145"/>
    </row>
    <row r="58" spans="2:4">
      <c r="C58" s="142"/>
      <c r="D58" s="145"/>
    </row>
    <row r="59" spans="2:4" s="117" customFormat="1">
      <c r="B59" s="139"/>
      <c r="C59" s="142"/>
      <c r="D59" s="141"/>
    </row>
    <row r="60" spans="2:4">
      <c r="B60" s="146"/>
      <c r="C60" s="152"/>
    </row>
    <row r="61" spans="2:4">
      <c r="B61" s="146"/>
      <c r="C61" s="152"/>
    </row>
    <row r="62" spans="2:4">
      <c r="B62" s="146"/>
      <c r="C62" s="152"/>
    </row>
    <row r="63" spans="2:4">
      <c r="B63" s="146"/>
      <c r="C63" s="152"/>
    </row>
    <row r="64" spans="2:4">
      <c r="B64" s="146"/>
      <c r="C64" s="152"/>
    </row>
    <row r="65" spans="2:3">
      <c r="B65" s="146"/>
      <c r="C65" s="152"/>
    </row>
    <row r="66" spans="2:3">
      <c r="B66" s="146"/>
      <c r="C66" s="152"/>
    </row>
    <row r="67" spans="2:3">
      <c r="B67" s="146"/>
      <c r="C67" s="152"/>
    </row>
    <row r="68" spans="2:3">
      <c r="B68" s="139"/>
      <c r="C68" s="140"/>
    </row>
    <row r="69" spans="2:3">
      <c r="B69" s="139"/>
    </row>
    <row r="70" spans="2:3">
      <c r="C70" s="140"/>
    </row>
    <row r="71" spans="2:3">
      <c r="B71" s="139"/>
    </row>
    <row r="73" spans="2:3">
      <c r="C73" s="140"/>
    </row>
    <row r="74" spans="2:3">
      <c r="B74" s="139"/>
      <c r="C74" s="140"/>
    </row>
    <row r="75" spans="2:3">
      <c r="B75" s="139"/>
    </row>
    <row r="76" spans="2:3">
      <c r="C76" s="140"/>
    </row>
    <row r="77" spans="2:3">
      <c r="B77" s="139"/>
      <c r="C77" s="152"/>
    </row>
    <row r="78" spans="2:3">
      <c r="B78" s="154"/>
      <c r="C78" s="152"/>
    </row>
    <row r="79" spans="2:3">
      <c r="B79" s="154"/>
      <c r="C79" s="152"/>
    </row>
    <row r="80" spans="2:3">
      <c r="B80" s="154"/>
      <c r="C80" s="152"/>
    </row>
    <row r="81" spans="2:3">
      <c r="B81" s="154"/>
      <c r="C81" s="152"/>
    </row>
    <row r="82" spans="2:3">
      <c r="B82" s="154"/>
      <c r="C82" s="152"/>
    </row>
    <row r="83" spans="2:3">
      <c r="B83" s="154"/>
      <c r="C83" s="152"/>
    </row>
    <row r="84" spans="2:3">
      <c r="B84" s="154"/>
      <c r="C84" s="152"/>
    </row>
    <row r="85" spans="2:3">
      <c r="B85" s="154"/>
      <c r="C85" s="152"/>
    </row>
    <row r="86" spans="2:3">
      <c r="B86" s="154"/>
    </row>
    <row r="93" spans="2:3">
      <c r="C93" s="140"/>
    </row>
    <row r="94" spans="2:3">
      <c r="B94" s="139"/>
    </row>
    <row r="95" spans="2:3">
      <c r="C95" s="140"/>
    </row>
    <row r="96" spans="2:3">
      <c r="B96" s="139"/>
    </row>
    <row r="99" spans="2:3">
      <c r="C99" s="140"/>
    </row>
    <row r="100" spans="2:3">
      <c r="C100" s="142"/>
    </row>
    <row r="101" spans="2:3">
      <c r="C101" s="140"/>
    </row>
    <row r="102" spans="2:3">
      <c r="B102" s="139"/>
      <c r="C102" s="152"/>
    </row>
    <row r="103" spans="2:3">
      <c r="B103" s="154"/>
    </row>
    <row r="104" spans="2:3">
      <c r="C104" s="140"/>
    </row>
    <row r="105" spans="2:3">
      <c r="B105" s="139"/>
    </row>
    <row r="106" spans="2:3">
      <c r="C106" s="140"/>
    </row>
    <row r="107" spans="2:3">
      <c r="B107" s="139"/>
    </row>
  </sheetData>
  <mergeCells count="2">
    <mergeCell ref="A1:D1"/>
    <mergeCell ref="A2:D2"/>
  </mergeCells>
  <printOptions horizontalCentered="1"/>
  <pageMargins left="0.39370078740157483" right="0.39370078740157483" top="0.35433070866141736" bottom="0.6692913385826772" header="0.35433070866141736" footer="0.27559055118110237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0"/>
  <sheetViews>
    <sheetView view="pageBreakPreview" topLeftCell="A4" zoomScale="60" workbookViewId="0">
      <selection activeCell="H24" sqref="H24"/>
    </sheetView>
  </sheetViews>
  <sheetFormatPr defaultColWidth="8.85546875" defaultRowHeight="15.75"/>
  <cols>
    <col min="1" max="1" width="8.85546875" style="96"/>
    <col min="2" max="2" width="9.7109375" style="96" customWidth="1"/>
    <col min="3" max="3" width="3.85546875" style="157" bestFit="1" customWidth="1"/>
    <col min="4" max="4" width="12.140625" style="158" bestFit="1" customWidth="1"/>
    <col min="5" max="5" width="27.7109375" style="162" bestFit="1" customWidth="1"/>
    <col min="6" max="6" width="18.7109375" style="162" customWidth="1"/>
    <col min="7" max="7" width="14.42578125" style="158" bestFit="1" customWidth="1"/>
    <col min="8" max="8" width="9.85546875" style="162" customWidth="1"/>
    <col min="9" max="9" width="9.7109375" style="162" customWidth="1"/>
    <col min="10" max="13" width="8.85546875" style="162"/>
    <col min="14" max="16384" width="8.85546875" style="96"/>
  </cols>
  <sheetData>
    <row r="1" spans="1:13" s="180" customFormat="1">
      <c r="A1" s="514" t="s">
        <v>457</v>
      </c>
      <c r="B1" s="514"/>
      <c r="C1" s="514"/>
      <c r="D1" s="514"/>
      <c r="E1" s="514"/>
      <c r="F1" s="514"/>
      <c r="G1" s="514"/>
      <c r="H1" s="514"/>
      <c r="I1" s="514"/>
      <c r="J1" s="460"/>
      <c r="K1" s="158"/>
      <c r="L1" s="158"/>
      <c r="M1" s="158"/>
    </row>
    <row r="2" spans="1:13">
      <c r="E2" s="159"/>
      <c r="F2" s="159"/>
      <c r="G2" s="160"/>
      <c r="H2" s="161"/>
    </row>
    <row r="3" spans="1:13">
      <c r="E3" s="159"/>
      <c r="F3" s="160"/>
      <c r="G3" s="160"/>
      <c r="H3" s="161"/>
    </row>
    <row r="4" spans="1:13" ht="27.75" customHeight="1">
      <c r="A4" s="515" t="s">
        <v>162</v>
      </c>
      <c r="B4" s="515"/>
      <c r="C4" s="515"/>
      <c r="D4" s="515"/>
      <c r="E4" s="515"/>
      <c r="F4" s="515"/>
      <c r="G4" s="515"/>
      <c r="H4" s="515"/>
      <c r="I4" s="515"/>
      <c r="J4" s="457"/>
      <c r="K4" s="457"/>
      <c r="L4" s="457"/>
      <c r="M4" s="457"/>
    </row>
    <row r="5" spans="1:13" ht="39" customHeight="1">
      <c r="A5" s="515" t="s">
        <v>435</v>
      </c>
      <c r="B5" s="515"/>
      <c r="C5" s="515"/>
      <c r="D5" s="515"/>
      <c r="E5" s="515"/>
      <c r="F5" s="515"/>
      <c r="G5" s="515"/>
      <c r="H5" s="515"/>
      <c r="I5" s="515"/>
      <c r="J5" s="457"/>
      <c r="K5" s="457"/>
      <c r="L5" s="457"/>
      <c r="M5" s="457"/>
    </row>
    <row r="6" spans="1:13" ht="19.5" customHeight="1">
      <c r="D6" s="164"/>
      <c r="E6" s="164"/>
      <c r="F6" s="164"/>
      <c r="G6" s="164"/>
      <c r="H6" s="164"/>
      <c r="I6" s="164"/>
      <c r="J6" s="164"/>
      <c r="K6" s="164"/>
      <c r="L6" s="457"/>
      <c r="M6" s="457"/>
    </row>
    <row r="7" spans="1:13" s="165" customFormat="1" ht="31.5" customHeight="1">
      <c r="C7" s="166" t="s">
        <v>163</v>
      </c>
      <c r="D7" s="166" t="s">
        <v>164</v>
      </c>
      <c r="E7" s="166" t="s">
        <v>165</v>
      </c>
      <c r="F7" s="641" t="s">
        <v>176</v>
      </c>
      <c r="G7" s="642"/>
      <c r="H7" s="167"/>
      <c r="I7" s="167"/>
      <c r="J7" s="167"/>
      <c r="K7" s="167"/>
    </row>
    <row r="8" spans="1:13" s="165" customFormat="1" ht="39" customHeight="1">
      <c r="C8" s="510"/>
      <c r="D8" s="511"/>
      <c r="E8" s="512"/>
      <c r="F8" s="168" t="s">
        <v>86</v>
      </c>
      <c r="G8" s="168" t="s">
        <v>480</v>
      </c>
      <c r="H8" s="167"/>
      <c r="I8" s="167"/>
      <c r="J8" s="167"/>
      <c r="K8" s="167"/>
    </row>
    <row r="9" spans="1:13" s="165" customFormat="1">
      <c r="C9" s="513" t="s">
        <v>64</v>
      </c>
      <c r="D9" s="169">
        <v>841403</v>
      </c>
      <c r="E9" s="170" t="s">
        <v>166</v>
      </c>
      <c r="F9" s="169">
        <v>8</v>
      </c>
      <c r="G9" s="169">
        <v>8</v>
      </c>
      <c r="H9" s="167"/>
      <c r="I9" s="167"/>
      <c r="J9" s="167"/>
      <c r="K9" s="167"/>
    </row>
    <row r="10" spans="1:13" s="165" customFormat="1">
      <c r="C10" s="505"/>
      <c r="D10" s="169">
        <v>869041</v>
      </c>
      <c r="E10" s="170" t="s">
        <v>99</v>
      </c>
      <c r="F10" s="169">
        <v>3</v>
      </c>
      <c r="G10" s="169">
        <v>3</v>
      </c>
      <c r="H10" s="167"/>
      <c r="I10" s="167"/>
      <c r="J10" s="167"/>
      <c r="K10" s="167"/>
    </row>
    <row r="11" spans="1:13" s="165" customFormat="1">
      <c r="C11" s="505"/>
      <c r="D11" s="171">
        <v>841126</v>
      </c>
      <c r="E11" s="170" t="s">
        <v>167</v>
      </c>
      <c r="F11" s="169">
        <v>1</v>
      </c>
      <c r="G11" s="169">
        <v>1</v>
      </c>
      <c r="H11" s="167"/>
      <c r="I11" s="167"/>
      <c r="J11" s="167"/>
      <c r="K11" s="167"/>
    </row>
    <row r="12" spans="1:13" s="165" customFormat="1">
      <c r="C12" s="506"/>
      <c r="D12" s="171">
        <v>562913</v>
      </c>
      <c r="E12" s="170" t="s">
        <v>168</v>
      </c>
      <c r="F12" s="169">
        <v>10</v>
      </c>
      <c r="G12" s="169">
        <v>10</v>
      </c>
      <c r="H12" s="167"/>
      <c r="I12" s="167"/>
      <c r="J12" s="167"/>
      <c r="K12" s="167"/>
    </row>
    <row r="13" spans="1:13" s="165" customFormat="1">
      <c r="C13" s="456"/>
      <c r="D13" s="172" t="s">
        <v>169</v>
      </c>
      <c r="E13" s="173"/>
      <c r="F13" s="174">
        <f>SUM(F9:F12)</f>
        <v>22</v>
      </c>
      <c r="G13" s="174">
        <f>SUM(G9:G12)</f>
        <v>22</v>
      </c>
      <c r="H13" s="167"/>
      <c r="I13" s="167"/>
      <c r="J13" s="167"/>
      <c r="K13" s="167"/>
    </row>
    <row r="14" spans="1:13" s="165" customFormat="1" ht="19.5" customHeight="1">
      <c r="C14" s="456" t="s">
        <v>66</v>
      </c>
      <c r="D14" s="111">
        <v>841126</v>
      </c>
      <c r="E14" s="175" t="s">
        <v>170</v>
      </c>
      <c r="F14" s="168">
        <v>18</v>
      </c>
      <c r="G14" s="168">
        <v>18</v>
      </c>
      <c r="H14" s="167"/>
      <c r="I14" s="167"/>
      <c r="J14" s="167"/>
      <c r="K14" s="167"/>
    </row>
    <row r="15" spans="1:13">
      <c r="C15" s="455"/>
      <c r="D15" s="176" t="s">
        <v>171</v>
      </c>
      <c r="E15" s="177"/>
      <c r="F15" s="178">
        <f>F14</f>
        <v>18</v>
      </c>
      <c r="G15" s="178">
        <f>G14</f>
        <v>18</v>
      </c>
      <c r="L15" s="96"/>
      <c r="M15" s="96"/>
    </row>
    <row r="16" spans="1:13">
      <c r="C16" s="505" t="s">
        <v>68</v>
      </c>
      <c r="D16" s="169">
        <v>910502</v>
      </c>
      <c r="E16" s="170" t="s">
        <v>172</v>
      </c>
      <c r="F16" s="169">
        <v>2</v>
      </c>
      <c r="G16" s="169">
        <v>1</v>
      </c>
      <c r="L16" s="96"/>
      <c r="M16" s="96"/>
    </row>
    <row r="17" spans="3:13">
      <c r="C17" s="505"/>
      <c r="D17" s="176" t="s">
        <v>173</v>
      </c>
      <c r="E17" s="177"/>
      <c r="F17" s="178">
        <f>SUM(F16)</f>
        <v>2</v>
      </c>
      <c r="G17" s="178">
        <v>1</v>
      </c>
      <c r="L17" s="96"/>
      <c r="M17" s="96"/>
    </row>
    <row r="18" spans="3:13">
      <c r="C18" s="505" t="s">
        <v>70</v>
      </c>
      <c r="D18" s="169">
        <v>910123</v>
      </c>
      <c r="E18" s="170" t="s">
        <v>130</v>
      </c>
      <c r="F18" s="169">
        <v>2</v>
      </c>
      <c r="G18" s="169">
        <v>2</v>
      </c>
      <c r="L18" s="96"/>
      <c r="M18" s="96"/>
    </row>
    <row r="19" spans="3:13" ht="19.5" customHeight="1">
      <c r="C19" s="506"/>
      <c r="D19" s="176" t="s">
        <v>174</v>
      </c>
      <c r="E19" s="177"/>
      <c r="F19" s="178">
        <f>F18</f>
        <v>2</v>
      </c>
      <c r="G19" s="178">
        <f>G18</f>
        <v>2</v>
      </c>
      <c r="L19" s="96"/>
      <c r="M19" s="96"/>
    </row>
    <row r="20" spans="3:13" ht="36" customHeight="1">
      <c r="C20" s="507" t="s">
        <v>175</v>
      </c>
      <c r="D20" s="508"/>
      <c r="E20" s="509"/>
      <c r="F20" s="179">
        <f>F13+F15+F17+F19</f>
        <v>44</v>
      </c>
      <c r="G20" s="179">
        <f>G13+G15+G17+G19</f>
        <v>43</v>
      </c>
      <c r="L20" s="96"/>
      <c r="M20" s="96"/>
    </row>
  </sheetData>
  <mergeCells count="9">
    <mergeCell ref="C20:E20"/>
    <mergeCell ref="A1:I1"/>
    <mergeCell ref="A4:I4"/>
    <mergeCell ref="A5:I5"/>
    <mergeCell ref="F7:G7"/>
    <mergeCell ref="C8:E8"/>
    <mergeCell ref="C9:C12"/>
    <mergeCell ref="C16:C17"/>
    <mergeCell ref="C18:C19"/>
  </mergeCells>
  <printOptions horizontalCentered="1"/>
  <pageMargins left="0.74803149606299213" right="0.70866141732283472" top="0.31496062992125984" bottom="0.27559055118110237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9</vt:i4>
      </vt:variant>
    </vt:vector>
  </HeadingPairs>
  <TitlesOfParts>
    <vt:vector size="29" baseType="lpstr">
      <vt:lpstr>Címrend</vt:lpstr>
      <vt:lpstr>2.sz.mell.</vt:lpstr>
      <vt:lpstr>3.sz.mell.</vt:lpstr>
      <vt:lpstr>4.sz.mell.</vt:lpstr>
      <vt:lpstr>5.sz.mell.</vt:lpstr>
      <vt:lpstr>6.sz.mell.</vt:lpstr>
      <vt:lpstr>7.sz.mell.</vt:lpstr>
      <vt:lpstr>8.sz.mell.</vt:lpstr>
      <vt:lpstr>9.sz.mell.</vt:lpstr>
      <vt:lpstr>10.sz.mell.</vt:lpstr>
      <vt:lpstr>11.sz.mell.</vt:lpstr>
      <vt:lpstr>12.sz.mell</vt:lpstr>
      <vt:lpstr>13.sz.mell.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'15. sz.mell.'!Nyomtatási_terület</vt:lpstr>
      <vt:lpstr>'17.sz.m'!Nyomtatási_terület</vt:lpstr>
      <vt:lpstr>'18.sz.m.'!Nyomtatási_terület</vt:lpstr>
      <vt:lpstr>'2.sz.mell.'!Nyomtatási_terület</vt:lpstr>
      <vt:lpstr>'3.sz.mell.'!Nyomtatási_terület</vt:lpstr>
      <vt:lpstr>'4.sz.mell.'!Nyomtatási_terület</vt:lpstr>
      <vt:lpstr>'5.sz.mell.'!Nyomtatási_terület</vt:lpstr>
      <vt:lpstr>'6.sz.mell.'!Nyomtatási_terület</vt:lpstr>
      <vt:lpstr>'8.sz.mell.'!Nyomtatási_terület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Iroda48</cp:lastModifiedBy>
  <cp:lastPrinted>2015-09-21T11:11:08Z</cp:lastPrinted>
  <dcterms:created xsi:type="dcterms:W3CDTF">2015-02-02T07:42:02Z</dcterms:created>
  <dcterms:modified xsi:type="dcterms:W3CDTF">2015-09-21T11:12:24Z</dcterms:modified>
</cp:coreProperties>
</file>