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16DC5032-9FBC-4620-B01C-6BCDB4420148}" xr6:coauthVersionLast="36" xr6:coauthVersionMax="36" xr10:uidLastSave="{00000000-0000-0000-0000-000000000000}"/>
  <bookViews>
    <workbookView xWindow="0" yWindow="0" windowWidth="20490" windowHeight="7245" xr2:uid="{7A604FF5-AE3C-42F8-B21A-2BA8BCC39D8E}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3" i="1"/>
  <c r="C20" i="1"/>
  <c r="C14" i="1"/>
  <c r="C13" i="1"/>
  <c r="C8" i="1" s="1"/>
  <c r="C36" i="1" s="1"/>
  <c r="C41" i="1" s="1"/>
  <c r="C10" i="1"/>
</calcChain>
</file>

<file path=xl/sharedStrings.xml><?xml version="1.0" encoding="utf-8"?>
<sst xmlns="http://schemas.openxmlformats.org/spreadsheetml/2006/main" count="114" uniqueCount="99">
  <si>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</si>
  <si>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</si>
  <si>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</si>
  <si>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</si>
  <si>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</si>
  <si>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</si>
  <si>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</si>
  <si>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</si>
  <si>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</si>
  <si>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</si>
  <si>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</si>
  <si>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</si>
  <si>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</si>
  <si>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</si>
  <si>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</si>
  <si>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</si>
  <si>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</si>
  <si>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</si>
  <si>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</si>
  <si>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</si>
  <si>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</si>
  <si>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</si>
  <si>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</si>
  <si>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</si>
  <si>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</si>
  <si>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</si>
  <si>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</si>
  <si>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</si>
  <si>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</si>
  <si>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</si>
  <si>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</si>
  <si>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</si>
  <si>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</si>
  <si>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</si>
  <si>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</si>
  <si>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</si>
  <si>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</si>
  <si>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</si>
  <si>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</si>
  <si>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</si>
  <si>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</si>
  <si>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</si>
  <si>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</si>
  <si>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</si>
  <si>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</si>
  <si>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</si>
  <si>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</si>
  <si>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</si>
  <si>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</si>
  <si>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</si>
  <si>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</si>
  <si>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</si>
  <si>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</si>
  <si>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</si>
  <si>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</si>
  <si>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</si>
  <si>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</si>
  <si>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</si>
  <si>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</si>
  <si>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</si>
  <si>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</si>
  <si>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</si>
  <si>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</si>
  <si>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</si>
  <si>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</si>
  <si>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</si>
  <si>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</si>
  <si>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</si>
  <si>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</si>
  <si>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</si>
  <si>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</si>
  <si>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</si>
  <si>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</si>
  <si>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</si>
  <si>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</si>
  <si>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</si>
  <si>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</si>
  <si>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</si>
  <si>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</si>
  <si>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</si>
  <si>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</si>
  <si>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</si>
  <si>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</si>
  <si>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</si>
  <si>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</si>
  <si>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</si>
  <si>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</si>
  <si>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</si>
  <si>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</si>
  <si>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</si>
  <si>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</si>
  <si>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</si>
  <si>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</si>
  <si>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</si>
  <si>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</si>
  <si>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</si>
  <si>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</si>
  <si>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GINOP pályázatok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</si>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</sst>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  <numFmt numFmtId="167" formatCode="_-* #,##0.0\ _F_t_-;\-* #,##0.0\ _F_t_-;_-* &quot;-&quot;??\ _F_t_-;_-@_-"/>
    <numFmt numFmtId="168" formatCode="#,##0.0_ ;\-#,##0.0\ 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vertical="center" wrapText="1"/>
    </xf>
    <xf numFmtId="165" fontId="26" fillId="2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6" xfId="0" applyFont="1" applyFill="1" applyBorder="1" applyAlignment="1" applyProtection="1">
      <alignment horizontal="left" vertical="center"/>
    </xf>
    <xf numFmtId="0" fontId="25" fillId="0" borderId="2" xfId="0" applyFont="1" applyFill="1" applyBorder="1" applyAlignment="1" applyProtection="1">
      <alignment vertical="center" wrapText="1"/>
    </xf>
    <xf numFmtId="3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 wrapText="1"/>
    </xf>
    <xf numFmtId="0" fontId="25" fillId="0" borderId="18" xfId="0" applyFont="1" applyFill="1" applyBorder="1" applyAlignment="1" applyProtection="1">
      <alignment horizontal="left" vertical="center" wrapText="1"/>
    </xf>
    <xf numFmtId="166" fontId="26" fillId="0" borderId="19" xfId="2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167" fontId="25" fillId="0" borderId="19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25" fillId="2" borderId="33" xfId="0" applyFont="1" applyFill="1" applyBorder="1" applyAlignment="1" applyProtection="1">
      <alignment horizontal="left" vertical="center" wrapText="1"/>
    </xf>
    <xf numFmtId="0" fontId="25" fillId="2" borderId="5" xfId="0" applyFont="1" applyFill="1" applyBorder="1" applyAlignment="1" applyProtection="1">
      <alignment horizontal="left" vertical="center" wrapText="1"/>
    </xf>
    <xf numFmtId="168" fontId="25" fillId="2" borderId="27" xfId="2" applyNumberFormat="1" applyFont="1" applyFill="1" applyBorder="1" applyAlignment="1" applyProtection="1">
      <alignment horizontal="right" vertical="center" wrapText="1" indent="1"/>
    </xf>
  </cellXfs>
  <cellStyles count="3">
    <cellStyle name="Ezres 4 2 2" xfId="2" xr:uid="{D0A5C34D-AA47-4778-ADDA-D50F5875EABB}"/>
    <cellStyle name="Normál" xfId="0" builtinId="0"/>
    <cellStyle name="Normál_KVRENMUNKA" xfId="1" xr:uid="{86319EA2-1FE8-493D-84A0-3D2688C7E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00D9-3542-4255-895A-94CEDBD4825E}">
  <sheetPr codeName="Munka24">
    <tabColor rgb="FF92D050"/>
  </sheetPr>
  <dimension ref="A1:E63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5" customWidth="1"/>
    <col min="2" max="2" width="79.1640625" style="18" customWidth="1"/>
    <col min="3" max="3" width="25" style="88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173053136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4964050-1896850</f>
        <v>3067200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>
        <f>157919035-4000000</f>
        <v>153919035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f>2283801-512150</f>
        <v>1771651</v>
      </c>
    </row>
    <row r="15" spans="1:3" s="28" customFormat="1" ht="12" customHeight="1" x14ac:dyDescent="0.2">
      <c r="A15" s="32" t="s">
        <v>27</v>
      </c>
      <c r="B15" s="36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5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40">
        <v>1595250</v>
      </c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15159060</v>
      </c>
    </row>
    <row r="21" spans="1:3" s="38" customFormat="1" ht="12" customHeight="1" x14ac:dyDescent="0.2">
      <c r="A21" s="32" t="s">
        <v>39</v>
      </c>
      <c r="B21" s="41" t="s">
        <v>40</v>
      </c>
      <c r="C21" s="35"/>
    </row>
    <row r="22" spans="1:3" s="38" customFormat="1" ht="12" customHeight="1" x14ac:dyDescent="0.2">
      <c r="A22" s="32" t="s">
        <v>41</v>
      </c>
      <c r="B22" s="33" t="s">
        <v>42</v>
      </c>
      <c r="C22" s="35"/>
    </row>
    <row r="23" spans="1:3" s="38" customFormat="1" ht="12" customHeight="1" x14ac:dyDescent="0.2">
      <c r="A23" s="32" t="s">
        <v>43</v>
      </c>
      <c r="B23" s="33" t="s">
        <v>44</v>
      </c>
      <c r="C23" s="34">
        <f>19512535-4353475</f>
        <v>15159060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35">
        <v>399535</v>
      </c>
    </row>
    <row r="25" spans="1:3" s="38" customFormat="1" ht="12" customHeight="1" thickBot="1" x14ac:dyDescent="0.25">
      <c r="A25" s="42" t="s">
        <v>47</v>
      </c>
      <c r="B25" s="43" t="s">
        <v>48</v>
      </c>
      <c r="C25" s="44"/>
    </row>
    <row r="26" spans="1:3" s="38" customFormat="1" ht="12" customHeight="1" thickBot="1" x14ac:dyDescent="0.25">
      <c r="A26" s="42" t="s">
        <v>49</v>
      </c>
      <c r="B26" s="43" t="s">
        <v>50</v>
      </c>
      <c r="C26" s="27">
        <f>+C27+C28</f>
        <v>4353475</v>
      </c>
    </row>
    <row r="27" spans="1:3" s="38" customFormat="1" ht="12" customHeight="1" x14ac:dyDescent="0.2">
      <c r="A27" s="45" t="s">
        <v>51</v>
      </c>
      <c r="B27" s="46" t="s">
        <v>42</v>
      </c>
      <c r="C27" s="47"/>
    </row>
    <row r="28" spans="1:3" s="38" customFormat="1" ht="12" customHeight="1" x14ac:dyDescent="0.2">
      <c r="A28" s="45" t="s">
        <v>52</v>
      </c>
      <c r="B28" s="48" t="s">
        <v>53</v>
      </c>
      <c r="C28" s="49">
        <v>4353475</v>
      </c>
    </row>
    <row r="29" spans="1:3" s="38" customFormat="1" ht="12" customHeight="1" thickBot="1" x14ac:dyDescent="0.25">
      <c r="A29" s="32" t="s">
        <v>54</v>
      </c>
      <c r="B29" s="50" t="s">
        <v>55</v>
      </c>
      <c r="C29" s="51"/>
    </row>
    <row r="30" spans="1:3" s="38" customFormat="1" ht="12" customHeight="1" thickBot="1" x14ac:dyDescent="0.25">
      <c r="A30" s="42" t="s">
        <v>56</v>
      </c>
      <c r="B30" s="43" t="s">
        <v>57</v>
      </c>
      <c r="C30" s="27">
        <f>+C31+C32+C33</f>
        <v>0</v>
      </c>
    </row>
    <row r="31" spans="1:3" s="38" customFormat="1" ht="12" customHeight="1" x14ac:dyDescent="0.2">
      <c r="A31" s="45" t="s">
        <v>58</v>
      </c>
      <c r="B31" s="46" t="s">
        <v>59</v>
      </c>
      <c r="C31" s="47"/>
    </row>
    <row r="32" spans="1:3" s="38" customFormat="1" ht="12" customHeight="1" x14ac:dyDescent="0.2">
      <c r="A32" s="45" t="s">
        <v>60</v>
      </c>
      <c r="B32" s="48" t="s">
        <v>61</v>
      </c>
      <c r="C32" s="52"/>
    </row>
    <row r="33" spans="1:3" s="38" customFormat="1" ht="12" customHeight="1" thickBot="1" x14ac:dyDescent="0.25">
      <c r="A33" s="32" t="s">
        <v>62</v>
      </c>
      <c r="B33" s="50" t="s">
        <v>63</v>
      </c>
      <c r="C33" s="51"/>
    </row>
    <row r="34" spans="1:3" s="28" customFormat="1" ht="12" customHeight="1" thickBot="1" x14ac:dyDescent="0.25">
      <c r="A34" s="42" t="s">
        <v>64</v>
      </c>
      <c r="B34" s="43" t="s">
        <v>65</v>
      </c>
      <c r="C34" s="44"/>
    </row>
    <row r="35" spans="1:3" s="28" customFormat="1" ht="12" customHeight="1" thickBot="1" x14ac:dyDescent="0.25">
      <c r="A35" s="42" t="s">
        <v>66</v>
      </c>
      <c r="B35" s="43" t="s">
        <v>67</v>
      </c>
      <c r="C35" s="53"/>
    </row>
    <row r="36" spans="1:3" s="28" customFormat="1" ht="12" customHeight="1" thickBot="1" x14ac:dyDescent="0.25">
      <c r="A36" s="19" t="s">
        <v>68</v>
      </c>
      <c r="B36" s="43" t="s">
        <v>69</v>
      </c>
      <c r="C36" s="54">
        <f>+C8+C20+C25+C26+C30+C34+C35</f>
        <v>192565671</v>
      </c>
    </row>
    <row r="37" spans="1:3" s="28" customFormat="1" ht="12" customHeight="1" thickBot="1" x14ac:dyDescent="0.25">
      <c r="A37" s="55" t="s">
        <v>70</v>
      </c>
      <c r="B37" s="43" t="s">
        <v>71</v>
      </c>
      <c r="C37" s="56">
        <f>+C38+C39+C40</f>
        <v>404364886</v>
      </c>
    </row>
    <row r="38" spans="1:3" s="28" customFormat="1" ht="12" customHeight="1" x14ac:dyDescent="0.2">
      <c r="A38" s="45" t="s">
        <v>72</v>
      </c>
      <c r="B38" s="46" t="s">
        <v>73</v>
      </c>
      <c r="C38" s="47">
        <v>18026960</v>
      </c>
    </row>
    <row r="39" spans="1:3" s="28" customFormat="1" ht="12" customHeight="1" x14ac:dyDescent="0.2">
      <c r="A39" s="45" t="s">
        <v>74</v>
      </c>
      <c r="B39" s="48" t="s">
        <v>75</v>
      </c>
      <c r="C39" s="52"/>
    </row>
    <row r="40" spans="1:3" s="38" customFormat="1" ht="12" customHeight="1" thickBot="1" x14ac:dyDescent="0.25">
      <c r="A40" s="32" t="s">
        <v>76</v>
      </c>
      <c r="B40" s="50" t="s">
        <v>77</v>
      </c>
      <c r="C40" s="57">
        <f>364496499+308310+192293+4907657+949388+282720+446930+940400+22614-639436+1462000+12047801+863600+57150</f>
        <v>386337926</v>
      </c>
    </row>
    <row r="41" spans="1:3" s="38" customFormat="1" ht="15" customHeight="1" thickBot="1" x14ac:dyDescent="0.25">
      <c r="A41" s="55" t="s">
        <v>78</v>
      </c>
      <c r="B41" s="58" t="s">
        <v>79</v>
      </c>
      <c r="C41" s="56">
        <f>+C36+C37</f>
        <v>596930557</v>
      </c>
    </row>
    <row r="42" spans="1:3" s="38" customFormat="1" ht="15" customHeight="1" x14ac:dyDescent="0.2">
      <c r="A42" s="59"/>
      <c r="B42" s="60"/>
      <c r="C42" s="61"/>
    </row>
    <row r="43" spans="1:3" ht="13.5" thickBot="1" x14ac:dyDescent="0.25">
      <c r="A43" s="62"/>
      <c r="B43" s="63"/>
      <c r="C43" s="64"/>
    </row>
    <row r="44" spans="1:3" s="22" customFormat="1" ht="16.5" customHeight="1" thickBot="1" x14ac:dyDescent="0.25">
      <c r="A44" s="65"/>
      <c r="B44" s="66" t="s">
        <v>80</v>
      </c>
      <c r="C44" s="54"/>
    </row>
    <row r="45" spans="1:3" s="68" customFormat="1" ht="12" customHeight="1" thickBot="1" x14ac:dyDescent="0.25">
      <c r="A45" s="42" t="s">
        <v>13</v>
      </c>
      <c r="B45" s="43" t="s">
        <v>81</v>
      </c>
      <c r="C45" s="67">
        <f>SUM(C46:C50)</f>
        <v>586022788</v>
      </c>
    </row>
    <row r="46" spans="1:3" ht="12" customHeight="1" x14ac:dyDescent="0.2">
      <c r="A46" s="32" t="s">
        <v>15</v>
      </c>
      <c r="B46" s="41" t="s">
        <v>82</v>
      </c>
      <c r="C46" s="69">
        <f>330210986+258000+800000+4907657+374000+550000-688792</f>
        <v>336411851</v>
      </c>
    </row>
    <row r="47" spans="1:3" ht="12" customHeight="1" x14ac:dyDescent="0.2">
      <c r="A47" s="32" t="s">
        <v>17</v>
      </c>
      <c r="B47" s="33" t="s">
        <v>83</v>
      </c>
      <c r="C47" s="34">
        <f>68706522+50310+949388+140400+72930+96525-135254</f>
        <v>69880821</v>
      </c>
    </row>
    <row r="48" spans="1:3" ht="12" customHeight="1" x14ac:dyDescent="0.2">
      <c r="A48" s="32" t="s">
        <v>19</v>
      </c>
      <c r="B48" s="33" t="s">
        <v>84</v>
      </c>
      <c r="C48" s="70">
        <f>169254754+192293+282720+955814-179000+1462000-1466046+8047801+400000-83820+863600</f>
        <v>179730116</v>
      </c>
    </row>
    <row r="49" spans="1:5" ht="12" customHeight="1" x14ac:dyDescent="0.2">
      <c r="A49" s="32" t="s">
        <v>21</v>
      </c>
      <c r="B49" s="33" t="s">
        <v>85</v>
      </c>
      <c r="C49" s="71"/>
    </row>
    <row r="50" spans="1:5" ht="12" customHeight="1" thickBot="1" x14ac:dyDescent="0.25">
      <c r="A50" s="32" t="s">
        <v>23</v>
      </c>
      <c r="B50" s="33" t="s">
        <v>86</v>
      </c>
      <c r="C50" s="71"/>
    </row>
    <row r="51" spans="1:5" ht="12" customHeight="1" thickBot="1" x14ac:dyDescent="0.25">
      <c r="A51" s="42" t="s">
        <v>37</v>
      </c>
      <c r="B51" s="43" t="s">
        <v>87</v>
      </c>
      <c r="C51" s="67">
        <f>SUM(C52:C54)</f>
        <v>11625814</v>
      </c>
    </row>
    <row r="52" spans="1:5" s="68" customFormat="1" ht="12" customHeight="1" x14ac:dyDescent="0.2">
      <c r="A52" s="32" t="s">
        <v>39</v>
      </c>
      <c r="B52" s="41" t="s">
        <v>88</v>
      </c>
      <c r="C52" s="72">
        <f>11730618+22614+599137-646525+179000-400000+83820+57150</f>
        <v>11625814</v>
      </c>
    </row>
    <row r="53" spans="1:5" ht="12" customHeight="1" x14ac:dyDescent="0.2">
      <c r="A53" s="32" t="s">
        <v>41</v>
      </c>
      <c r="B53" s="33" t="s">
        <v>89</v>
      </c>
      <c r="C53" s="71"/>
    </row>
    <row r="54" spans="1:5" ht="12" customHeight="1" x14ac:dyDescent="0.2">
      <c r="A54" s="32" t="s">
        <v>43</v>
      </c>
      <c r="B54" s="33" t="s">
        <v>90</v>
      </c>
      <c r="C54" s="71"/>
    </row>
    <row r="55" spans="1:5" ht="12" customHeight="1" thickBot="1" x14ac:dyDescent="0.25">
      <c r="A55" s="32" t="s">
        <v>45</v>
      </c>
      <c r="B55" s="33" t="s">
        <v>91</v>
      </c>
      <c r="C55" s="71"/>
    </row>
    <row r="56" spans="1:5" ht="15" customHeight="1" thickBot="1" x14ac:dyDescent="0.25">
      <c r="A56" s="42" t="s">
        <v>47</v>
      </c>
      <c r="B56" s="43" t="s">
        <v>92</v>
      </c>
      <c r="C56" s="44"/>
    </row>
    <row r="57" spans="1:5" ht="13.5" thickBot="1" x14ac:dyDescent="0.25">
      <c r="A57" s="42" t="s">
        <v>49</v>
      </c>
      <c r="B57" s="73" t="s">
        <v>93</v>
      </c>
      <c r="C57" s="67">
        <f>+C45+C51+C56</f>
        <v>597648602</v>
      </c>
      <c r="D57" s="74"/>
      <c r="E57" s="74"/>
    </row>
    <row r="58" spans="1:5" ht="15" customHeight="1" thickBot="1" x14ac:dyDescent="0.25">
      <c r="C58" s="76"/>
    </row>
    <row r="59" spans="1:5" ht="14.25" customHeight="1" thickBot="1" x14ac:dyDescent="0.25">
      <c r="A59" s="77" t="s">
        <v>94</v>
      </c>
      <c r="B59" s="78"/>
      <c r="C59" s="79">
        <v>108.4</v>
      </c>
    </row>
    <row r="60" spans="1:5" x14ac:dyDescent="0.2">
      <c r="A60" s="80" t="s">
        <v>95</v>
      </c>
      <c r="B60" s="81"/>
      <c r="C60" s="82">
        <v>61</v>
      </c>
    </row>
    <row r="61" spans="1:5" x14ac:dyDescent="0.2">
      <c r="A61" s="83" t="s">
        <v>96</v>
      </c>
      <c r="B61" s="84"/>
      <c r="C61" s="85">
        <v>2</v>
      </c>
      <c r="D61" s="86"/>
    </row>
    <row r="62" spans="1:5" s="88" customFormat="1" ht="13.9" customHeight="1" x14ac:dyDescent="0.2">
      <c r="A62" s="83" t="s">
        <v>97</v>
      </c>
      <c r="B62" s="84"/>
      <c r="C62" s="87">
        <v>1.3</v>
      </c>
    </row>
    <row r="63" spans="1:5" s="88" customFormat="1" ht="13.5" thickBot="1" x14ac:dyDescent="0.25">
      <c r="A63" s="89" t="s">
        <v>98</v>
      </c>
      <c r="B63" s="90"/>
      <c r="C63" s="91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2018-09-28T10:36:02Z</dcterms:created>
  <dcterms:modified xsi:type="dcterms:W3CDTF">2018-09-28T10:36:03Z</dcterms:modified>
</cp:coreProperties>
</file>