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35" windowWidth="15210" windowHeight="8700" tabRatio="773" firstSheet="3" activeTab="9"/>
  </bookViews>
  <sheets>
    <sheet name="1. pénzmaradvány" sheetId="16" r:id="rId1"/>
    <sheet name="2.1 bevételek" sheetId="33" r:id="rId2"/>
    <sheet name="2.2. fel-ok szerint" sheetId="36" r:id="rId3"/>
    <sheet name="3.1. kiadások" sheetId="5" r:id="rId4"/>
    <sheet name="3.2. fel-ok szerint" sheetId="37" r:id="rId5"/>
    <sheet name="4. Önk. kiadásai" sheetId="20" r:id="rId6"/>
    <sheet name="5. fejlesztési kiadások" sheetId="38" r:id="rId7"/>
    <sheet name="6. céltartalék" sheetId="9" r:id="rId8"/>
    <sheet name="7. előirányz.felhaszn.ütemterv" sheetId="4" r:id="rId9"/>
    <sheet name="8. mérleg" sheetId="25" r:id="rId10"/>
    <sheet name="Munka1" sheetId="39" r:id="rId11"/>
  </sheets>
  <definedNames>
    <definedName name="_xlnm.Print_Area" localSheetId="5">'4. Önk. kiadásai'!$1:$1048576</definedName>
    <definedName name="_xlnm.Print_Area" localSheetId="8">'7. előirányz.felhaszn.ütemterv'!$A$1:$N$55</definedName>
  </definedNames>
  <calcPr calcId="125725"/>
</workbook>
</file>

<file path=xl/calcChain.xml><?xml version="1.0" encoding="utf-8"?>
<calcChain xmlns="http://schemas.openxmlformats.org/spreadsheetml/2006/main">
  <c r="L36" i="25"/>
  <c r="E33" i="38"/>
  <c r="D33"/>
  <c r="C13" i="16"/>
  <c r="N23" i="4"/>
  <c r="N10"/>
  <c r="C34" i="20"/>
  <c r="C17"/>
  <c r="C16"/>
  <c r="C15"/>
  <c r="C14"/>
  <c r="C13"/>
  <c r="C12"/>
  <c r="C11"/>
  <c r="E44"/>
  <c r="F44"/>
  <c r="G44"/>
  <c r="H44"/>
  <c r="I44"/>
  <c r="J44"/>
  <c r="K44"/>
  <c r="L44"/>
  <c r="M44"/>
  <c r="N44"/>
  <c r="O44"/>
  <c r="P44"/>
  <c r="Q44"/>
  <c r="D44"/>
  <c r="M12" i="37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11"/>
  <c r="K35"/>
  <c r="L35"/>
  <c r="J35"/>
  <c r="C23" i="25"/>
  <c r="C22" s="1"/>
  <c r="C54" s="1"/>
  <c r="G38" i="5"/>
  <c r="M19" i="36"/>
  <c r="J67" i="33"/>
  <c r="J53" s="1"/>
  <c r="L38" i="25"/>
  <c r="L30"/>
  <c r="L10"/>
  <c r="L22"/>
  <c r="L54" s="1"/>
  <c r="M22"/>
  <c r="C46"/>
  <c r="C10"/>
  <c r="G31" i="5"/>
  <c r="G30" s="1"/>
  <c r="G17"/>
  <c r="G11"/>
  <c r="K22" i="36"/>
  <c r="L22"/>
  <c r="J22"/>
  <c r="M12"/>
  <c r="J37" i="33"/>
  <c r="J74"/>
  <c r="J48"/>
  <c r="J27"/>
  <c r="J11"/>
  <c r="J19"/>
  <c r="J10" s="1"/>
  <c r="J9" s="1"/>
  <c r="H15" i="9"/>
  <c r="I15"/>
  <c r="J15"/>
  <c r="N9" i="4"/>
  <c r="N11"/>
  <c r="N12"/>
  <c r="N13"/>
  <c r="N14"/>
  <c r="N15"/>
  <c r="N16"/>
  <c r="B20"/>
  <c r="C20"/>
  <c r="D20"/>
  <c r="E20"/>
  <c r="F20"/>
  <c r="G20"/>
  <c r="H20"/>
  <c r="I20"/>
  <c r="J20"/>
  <c r="K20"/>
  <c r="L20"/>
  <c r="M20"/>
  <c r="N25"/>
  <c r="N26"/>
  <c r="N27"/>
  <c r="B29"/>
  <c r="C29"/>
  <c r="D29"/>
  <c r="E29"/>
  <c r="F29"/>
  <c r="G29"/>
  <c r="H29"/>
  <c r="I29"/>
  <c r="J29"/>
  <c r="K29"/>
  <c r="L29"/>
  <c r="M29"/>
  <c r="B10" i="25"/>
  <c r="K10"/>
  <c r="K22"/>
  <c r="B23"/>
  <c r="B22" s="1"/>
  <c r="B54" s="1"/>
  <c r="K30"/>
  <c r="K33"/>
  <c r="K38"/>
  <c r="B46"/>
  <c r="B13" i="16"/>
  <c r="I11" i="33"/>
  <c r="I19"/>
  <c r="I27"/>
  <c r="I37"/>
  <c r="I48"/>
  <c r="M11" i="36"/>
  <c r="M13"/>
  <c r="M14"/>
  <c r="M15"/>
  <c r="M16"/>
  <c r="M17"/>
  <c r="M18"/>
  <c r="M20"/>
  <c r="F11" i="5"/>
  <c r="F17"/>
  <c r="F31"/>
  <c r="F34"/>
  <c r="C20" i="20"/>
  <c r="C21"/>
  <c r="C22"/>
  <c r="C23"/>
  <c r="C24"/>
  <c r="C27"/>
  <c r="C26" s="1"/>
  <c r="C30"/>
  <c r="C31"/>
  <c r="C32"/>
  <c r="C33"/>
  <c r="C35"/>
  <c r="C36"/>
  <c r="C37"/>
  <c r="C38"/>
  <c r="C41"/>
  <c r="C42"/>
  <c r="F30" i="5" l="1"/>
  <c r="N20" i="4"/>
  <c r="L29" i="25"/>
  <c r="J72" i="33"/>
  <c r="C41" i="25"/>
  <c r="L37"/>
  <c r="L44" s="1"/>
  <c r="I10" i="33"/>
  <c r="K29" i="25"/>
  <c r="L9"/>
  <c r="M35" i="37"/>
  <c r="C52" i="25"/>
  <c r="L53"/>
  <c r="G37" i="5"/>
  <c r="G42" s="1"/>
  <c r="I9" i="33"/>
  <c r="I72" s="1"/>
  <c r="I94" s="1"/>
  <c r="B9" i="25"/>
  <c r="M22" i="36"/>
  <c r="C9" i="25"/>
  <c r="C53"/>
  <c r="L41"/>
  <c r="F37" i="5"/>
  <c r="F42" s="1"/>
  <c r="K53" i="25"/>
  <c r="N29" i="4"/>
  <c r="J94" i="33"/>
  <c r="K9" i="25"/>
  <c r="K41" s="1"/>
  <c r="B41"/>
  <c r="B52" s="1"/>
  <c r="K37"/>
  <c r="K44" s="1"/>
  <c r="C29" i="20"/>
  <c r="C19"/>
  <c r="C40"/>
  <c r="C10"/>
  <c r="K54" i="25"/>
  <c r="K52" s="1"/>
  <c r="B53"/>
  <c r="K36"/>
  <c r="L52" l="1"/>
  <c r="L35"/>
  <c r="L43"/>
  <c r="L42" s="1"/>
  <c r="C44" i="20"/>
  <c r="K35" i="25"/>
  <c r="K43"/>
  <c r="K42" s="1"/>
</calcChain>
</file>

<file path=xl/sharedStrings.xml><?xml version="1.0" encoding="utf-8"?>
<sst xmlns="http://schemas.openxmlformats.org/spreadsheetml/2006/main" count="517" uniqueCount="310">
  <si>
    <t>Kulturális ágazat</t>
  </si>
  <si>
    <t>Könyvtári szolgáltatás</t>
  </si>
  <si>
    <t>Munkaadót terhelő járulékok és szoc. hozzájár. adó</t>
  </si>
  <si>
    <t>Közhatalmi bevétel</t>
  </si>
  <si>
    <t>Intézményi működési bevétel</t>
  </si>
  <si>
    <t>Működési célú átvett pénzeszköz</t>
  </si>
  <si>
    <t>Felhalmozási bevételek</t>
  </si>
  <si>
    <t>Tárgyi eszközök és immat. javak értékesítése</t>
  </si>
  <si>
    <t>Felhalmozási célú támogatásértékű bevétel</t>
  </si>
  <si>
    <t>Felhalmozási célú átvett pénzeszköz</t>
  </si>
  <si>
    <t>Általános tartalék</t>
  </si>
  <si>
    <t>Tartalék összesen</t>
  </si>
  <si>
    <t>BEVÉTELEK</t>
  </si>
  <si>
    <t>KIADÁSOK</t>
  </si>
  <si>
    <t>Összesen</t>
  </si>
  <si>
    <t>Város-, községgazdálkodási m.n.s. szolgáltatások</t>
  </si>
  <si>
    <t>Működési cél</t>
  </si>
  <si>
    <t>Felhalmozási cél</t>
  </si>
  <si>
    <t>Kiadások</t>
  </si>
  <si>
    <t>-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</si>
  <si>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</si>
  <si>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</si>
  <si>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</si>
  <si>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</si>
  <si>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</si>
  <si>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</si>
  <si>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</si>
  <si>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</si>
  <si>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</si>
  <si>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</si>
  <si>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</si>
  <si>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</si>
  <si>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</si>
  <si>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BEVÉTELEK ÖSSZESEN:</t>
  </si>
  <si>
    <t>KIADÁSOK ÖSSZESEN:</t>
  </si>
  <si>
    <t>Támogatásértékű bevételek</t>
  </si>
  <si>
    <t>Véglegesen átvett pénzeszközök</t>
  </si>
  <si>
    <t>Támogatási kölcsönök visszatérülése</t>
  </si>
  <si>
    <t>Értékpapírok értékesítésének bevétele</t>
  </si>
  <si>
    <t>Kötvények kibocsátásának bevétele</t>
  </si>
  <si>
    <t>Hitelek</t>
  </si>
  <si>
    <t>Működési kiadások</t>
  </si>
  <si>
    <t>Felhalmozási kiadások</t>
  </si>
  <si>
    <t>Kölcsönök</t>
  </si>
  <si>
    <t>Egyéb speciális célú</t>
  </si>
  <si>
    <t>Működési tartalék</t>
  </si>
  <si>
    <t>Felhalmozási tartalék</t>
  </si>
  <si>
    <t>A költségvetési hiány belső finanszírozására</t>
  </si>
  <si>
    <t>Sajátos felhalmozási és tőkebevételek</t>
  </si>
  <si>
    <t>Munkaadót terhelő járulékok és szoc. hozzájár.-i adó</t>
  </si>
  <si>
    <t>Intézményi beruházások</t>
  </si>
  <si>
    <t>Kölcsön nyújtása</t>
  </si>
  <si>
    <t>Kölcsön törlesztése</t>
  </si>
  <si>
    <t>Működési célú kölcsönök</t>
  </si>
  <si>
    <t>Felhalmozási célú kölcsönök</t>
  </si>
  <si>
    <t>Ellátottak pénzbeli jutt.; társ., szocpol.-i és egyéb jutt.</t>
  </si>
  <si>
    <t>TARTALÉKOK</t>
  </si>
  <si>
    <t>Céltartalék</t>
  </si>
  <si>
    <t>Felhalmozási célú tartalék</t>
  </si>
  <si>
    <t>KÖLTSÉGVETÉSI KIADÁSOK ÖSSZESEN</t>
  </si>
  <si>
    <t>FINANSZÍROZÁSI CÉLÚ PÉNZÜGYI MŰVELETEK KIADÁSAI</t>
  </si>
  <si>
    <t>Működési célú műveletek kiadásai</t>
  </si>
  <si>
    <t>Felhalmozási célú műveletek kiadásai</t>
  </si>
  <si>
    <t>PASSZÍV PÉNZÜGYI MŰVELETEK</t>
  </si>
  <si>
    <t>KIADÁSOK MINDÖSSZESEN:</t>
  </si>
  <si>
    <t>Helyi adók</t>
  </si>
  <si>
    <t>I. Működési bevételek</t>
  </si>
  <si>
    <t xml:space="preserve">          - társadalombiztosítás pénzügyi alapjaiból</t>
  </si>
  <si>
    <t xml:space="preserve">          - helyi önkormányzattól</t>
  </si>
  <si>
    <t>Díjak</t>
  </si>
  <si>
    <t>Általános forgalmi adó bevételek</t>
  </si>
  <si>
    <t>Bérleti díj bevételek</t>
  </si>
  <si>
    <t>Nyújtott szolgáltatások ellenértéke</t>
  </si>
  <si>
    <t>II. Felhalmozási bevételek</t>
  </si>
  <si>
    <t>1. Felhalmozási bevétel</t>
  </si>
  <si>
    <t>Tárgyi eszközök és immateriális javak értékesítése</t>
  </si>
  <si>
    <t>3. Felhalmozási célú átvett pénzeszköz</t>
  </si>
  <si>
    <t xml:space="preserve">          - működési célú igénybevétele</t>
  </si>
  <si>
    <t xml:space="preserve">          - felhalmozási célú igénybevétele</t>
  </si>
  <si>
    <t>Működési célú pénzügyi műveletek bevételei</t>
  </si>
  <si>
    <t>Felhalmozási célú pénzügyi műveletek bevételei</t>
  </si>
  <si>
    <t>Illetékek</t>
  </si>
  <si>
    <t>Pénzügyi befektetések bevételei</t>
  </si>
  <si>
    <t>Működési célú</t>
  </si>
  <si>
    <t>Felhalmozási célú</t>
  </si>
  <si>
    <t>Közutak, hidak, alagutak üzemeltetése, fenntartása</t>
  </si>
  <si>
    <t>Zöldterület-kezelés</t>
  </si>
  <si>
    <t>Köztemető-fenntartás és -működtetés</t>
  </si>
  <si>
    <t>Háziorvosi ügyeleti ellátás</t>
  </si>
  <si>
    <t>Egészségügyi laboratóriumi szolgáltatások</t>
  </si>
  <si>
    <t>Fizikoterápiás szolgáltatás</t>
  </si>
  <si>
    <t>Önkormányzat mindösszesen:</t>
  </si>
  <si>
    <t>Felhalmozási célú kamat és árfolyamveszteség</t>
  </si>
  <si>
    <t>Költségvetési hiány belső finanszíro-zására szolgáló pénzforgalom nélküli bevételek</t>
  </si>
  <si>
    <t>MŰKÖDÉSI KIADÁSOK</t>
  </si>
  <si>
    <t>Személyi jellegű kiadások</t>
  </si>
  <si>
    <t>FELHALMOZÁSI KIADÁSOK</t>
  </si>
  <si>
    <t>Felújítás</t>
  </si>
  <si>
    <t>Lakástámogatás</t>
  </si>
  <si>
    <t>Lakásépítés</t>
  </si>
  <si>
    <t>KÖLCSÖNÖK</t>
  </si>
  <si>
    <t>Ellátottak pénzbeli juttatásai</t>
  </si>
  <si>
    <t>Tartalék</t>
  </si>
  <si>
    <t>Kommunális ágazat</t>
  </si>
  <si>
    <t>Közvilágítás</t>
  </si>
  <si>
    <t>Egészségügyi ágazat</t>
  </si>
  <si>
    <t>Fogorvosi alapellátás</t>
  </si>
  <si>
    <t>Szociális ágazat</t>
  </si>
  <si>
    <t>Oktatási ágazat</t>
  </si>
  <si>
    <t>Óvodai nevelés, ellátás</t>
  </si>
  <si>
    <t>Megnevezés</t>
  </si>
  <si>
    <t>KÖLTSÉGVETÉSI BEVÉTELEK</t>
  </si>
  <si>
    <t>Pénzforgalmi bevételek</t>
  </si>
  <si>
    <t>Pénzforgalmi kiadások</t>
  </si>
  <si>
    <t>Kamatkiadások</t>
  </si>
  <si>
    <t>Szociálpolitikai ellátások és egyéb juttatások</t>
  </si>
  <si>
    <t>Előző évi maradvány átadás</t>
  </si>
  <si>
    <t>Támogatásértékű működési kiadás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</si>
  <si>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</si>
  <si>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</si>
  <si>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</si>
  <si>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kiadás</t>
  </si>
  <si>
    <t>Felhalmozási célú pénzeszközátadás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</si>
  <si>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</si>
  <si>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</si>
  <si>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</si>
  <si>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</si>
  <si>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Felhalmozási célú tartalékok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</si>
  <si>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</si>
  <si>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</si>
  <si>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</si>
  <si>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</si>
  <si>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</si>
  <si>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</si>
  <si>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</si>
  <si>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</si>
  <si>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</si>
  <si>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</si>
  <si>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Működési célú pénzmaradvány igénybevétele</t>
  </si>
  <si>
    <t>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</si>
  <si>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</si>
  <si>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</si>
  <si>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</si>
  <si>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</si>
  <si>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</si>
  <si>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</si>
  <si>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</si>
  <si>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</si>
  <si>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Felhalmozási célú kiadások összesen</t>
  </si>
  <si>
    <r>
      <t>K</t>
    </r>
    <r>
      <rPr>
        <b/>
        <sz val="12"/>
        <rFont val="Times New Roman"/>
        <family val="1"/>
        <charset val="238"/>
      </rPr>
      <t>ÖLTSÉGVETÉSI KIADÁSOK</t>
    </r>
  </si>
  <si>
    <r>
      <t xml:space="preserve">BEVÉTELEK ÖSSZESEN 
</t>
    </r>
    <r>
      <rPr>
        <b/>
        <sz val="10"/>
        <rFont val="Times New Roman"/>
        <family val="1"/>
        <charset val="238"/>
      </rPr>
      <t>(Pénzforgalom nélküli és finansz. c. bevételek nélkül)</t>
    </r>
  </si>
  <si>
    <t>Céltartalékok  működési</t>
  </si>
  <si>
    <t>Beruházási és felújítási kiadások</t>
  </si>
  <si>
    <t>Cél megnevezése</t>
  </si>
  <si>
    <t>Sorszám</t>
  </si>
  <si>
    <t>Teljesítés</t>
  </si>
  <si>
    <t>Eredeti előirányzat</t>
  </si>
  <si>
    <t>Módosított előirányzat</t>
  </si>
  <si>
    <t>%-os teljesülés</t>
  </si>
  <si>
    <t>megnevezés</t>
  </si>
  <si>
    <t>Összesen:</t>
  </si>
  <si>
    <t xml:space="preserve">e Ft-ban </t>
  </si>
  <si>
    <t>e Ft-ban</t>
  </si>
  <si>
    <t>1.</t>
  </si>
  <si>
    <t>2.</t>
  </si>
  <si>
    <t>3.</t>
  </si>
  <si>
    <t>Személyi juttatások</t>
  </si>
  <si>
    <t>Dologi kiadások</t>
  </si>
  <si>
    <t>Egyéb működéi célú kiadások</t>
  </si>
  <si>
    <t>Munkaadót terhelő járulékok és SZHA</t>
  </si>
  <si>
    <t>Intézmé-nyi beruhá-zások</t>
  </si>
  <si>
    <t>Társadalom, szocpol.-i és egyéb juttatások</t>
  </si>
  <si>
    <t>Támoga-tás értékű kiadás</t>
  </si>
  <si>
    <t>Pénz-eszköz átadás</t>
  </si>
  <si>
    <t>Működési célú kölcsön nyújtás</t>
  </si>
  <si>
    <t>Felhalm.-i célú kölcsön nyújtás</t>
  </si>
  <si>
    <t xml:space="preserve">          - fejezeti kezelésű előirányzattól</t>
  </si>
  <si>
    <t>Család, növédelmi eü.gondozás</t>
  </si>
  <si>
    <t>Kötcse Községi Önkormányzat</t>
  </si>
  <si>
    <t>Működési bevételek</t>
  </si>
  <si>
    <t xml:space="preserve">Egyéb felhalmozási kiadás </t>
  </si>
  <si>
    <t>Kötelező feladatok</t>
  </si>
  <si>
    <t>Önként vállalt feladatok</t>
  </si>
  <si>
    <t>1. Működési célú támogatás államháztartáson belülről</t>
  </si>
  <si>
    <t>Visszatérítendő támogatások, kölcsönök megtérülése áh.-on belülről</t>
  </si>
  <si>
    <t>Garancia- és kezességvállalásból származó megtérülés áh.-on belülről</t>
  </si>
  <si>
    <t>Előző évi költségvetési kiegészítések, visszatérülések</t>
  </si>
  <si>
    <t>Önkormányzat működési célú költségvetési támogatása</t>
  </si>
  <si>
    <t>2. Közhatalmi bevétel</t>
  </si>
  <si>
    <t>Hozzájárulások</t>
  </si>
  <si>
    <t>3. Intézményi működési bevétel</t>
  </si>
  <si>
    <t>Áru- és készletértékesítés</t>
  </si>
  <si>
    <t>Intézményi ellátási díjak</t>
  </si>
  <si>
    <t>4. Működési célú átvett pénzeszköz</t>
  </si>
  <si>
    <t>Pénzeszközátvétel államháztartáson kívülről</t>
  </si>
  <si>
    <t>Visszatérítendő támogatások, kölcsönök visszatérülése áh.-on kívülről</t>
  </si>
  <si>
    <t>Garancia- és kezességvállalásból származó megtérülés áh.-on kívülről</t>
  </si>
  <si>
    <t>2. Felhalmozási célú támogatás államháztartáson belülről</t>
  </si>
  <si>
    <t>Önkormányzat felhalmozási célú költségvetési támogatása</t>
  </si>
  <si>
    <t>KÖLTSÉGVETÉSI BEVÉTELEK ÖSSZESEN (I.+II.):</t>
  </si>
  <si>
    <t>III. Előző évi előirányzat-maradvány, pénzmaradvány, valamint a vállalkozási maradvány alaptevékenység ellátására történő</t>
  </si>
  <si>
    <t>IV. Finanszírozási célú pénzügyi műveletek bevételei</t>
  </si>
  <si>
    <t>Hitel-, kölcsönfelvétel államháztartáson kívülről</t>
  </si>
  <si>
    <t>Belföldi értékpapírok bevételei</t>
  </si>
  <si>
    <t>Államháztartáson belüli megelőlegezések beérkezése</t>
  </si>
  <si>
    <t>Irányító szervi támogatás</t>
  </si>
  <si>
    <t>Külföldi finanszírozás bevételei</t>
  </si>
  <si>
    <t>V. Aktív pénzügyi műveletek</t>
  </si>
  <si>
    <t>BEVÉTELEK MINDÖSSZESEN (I.+II.+III.+IV.+V.):</t>
  </si>
  <si>
    <t>Állam-igazgatási feladatok</t>
  </si>
  <si>
    <t>Száma</t>
  </si>
  <si>
    <t>Megnevezése</t>
  </si>
  <si>
    <t>Család- és nővédelmi egészségügyi gondozás</t>
  </si>
  <si>
    <t>MINDÖSSZESEN</t>
  </si>
  <si>
    <t xml:space="preserve">          - központi költségvetési szervtől</t>
  </si>
  <si>
    <t xml:space="preserve">          - kulturális feladatok támogatása</t>
  </si>
  <si>
    <t xml:space="preserve">          - egyes köznevelési feladatainak támogatás</t>
  </si>
  <si>
    <t xml:space="preserve">          - helyi önkormányzatok működésének általános támogatása</t>
  </si>
  <si>
    <t xml:space="preserve">          - szociális gyerekjóléti és gyermekétkezetetési feladatainak támogatása</t>
  </si>
  <si>
    <t xml:space="preserve">          - működési célú központosított előirányzatok</t>
  </si>
  <si>
    <t xml:space="preserve">          - helyi önkormányzatok kiegészítő támogatásai</t>
  </si>
  <si>
    <t>Továbbszámlázott szolgáltatások</t>
  </si>
  <si>
    <t>Egyéb sajátos bevételek</t>
  </si>
  <si>
    <t xml:space="preserve">Alkalmazottak térítése                                                          </t>
  </si>
  <si>
    <t>Kötbér, egyéb kártérítés, visszatérülések</t>
  </si>
  <si>
    <t xml:space="preserve">Működési célú hozam- és kamatbevétel                            </t>
  </si>
  <si>
    <t>Átengedett központi adók</t>
  </si>
  <si>
    <t xml:space="preserve">Bírságok, díjak, pótlékok, </t>
  </si>
  <si>
    <t>Családsegítés</t>
  </si>
  <si>
    <t>Jelzőrendszeres házi segítségnyújtás</t>
  </si>
  <si>
    <t xml:space="preserve">Jelzőrendszeres házi segítségnyújtás                                                              </t>
  </si>
  <si>
    <t xml:space="preserve">Családsegítés                                                                                                        </t>
  </si>
  <si>
    <t>Nagycsepely Község Önkormányzatának</t>
  </si>
  <si>
    <t xml:space="preserve">Nagycsepely Község Önkormányzatának </t>
  </si>
  <si>
    <t xml:space="preserve"> bevételi előirányzatai </t>
  </si>
  <si>
    <t>013350</t>
  </si>
  <si>
    <t>011130</t>
  </si>
  <si>
    <t>066020</t>
  </si>
  <si>
    <t>Gyermekvédelmi pénzbeli és természetbeni ellátások</t>
  </si>
  <si>
    <t>Hosszabb időtartamú közfoglalkoztatás</t>
  </si>
  <si>
    <t>041233</t>
  </si>
  <si>
    <t>013320</t>
  </si>
  <si>
    <t>Kormányzati funkciók</t>
  </si>
  <si>
    <t xml:space="preserve"> kiadási előirányzatai </t>
  </si>
  <si>
    <t>045160</t>
  </si>
  <si>
    <t>Önkormányzati vagyonnal való gazdálkodással kapcsolatos</t>
  </si>
  <si>
    <t>066010</t>
  </si>
  <si>
    <t>Önkormányzatok és önkormányzati hivatalok jogalkotó és ált. igazgatási tev.</t>
  </si>
  <si>
    <t>064010</t>
  </si>
  <si>
    <t>072112</t>
  </si>
  <si>
    <t>072311</t>
  </si>
  <si>
    <t>072420</t>
  </si>
  <si>
    <t>072450</t>
  </si>
  <si>
    <t>074031</t>
  </si>
  <si>
    <t>Munkanélküli aktív korúak ellátása</t>
  </si>
  <si>
    <t>Lakásfenntartással, lakhatással összefüggő ellátások</t>
  </si>
  <si>
    <t>Egyéb szociális pénzbeli ellátások, támogatások</t>
  </si>
  <si>
    <t>Egyéb szociális pénzbeli ellátások, támogatások (átmeneti segély)</t>
  </si>
  <si>
    <t>Elhunyt személyek hátramaradottainak pénzbeli ellátása (temetési segély)</t>
  </si>
  <si>
    <t>Betegséggel kapcsolatos pénzbeli ellátások, támogatások</t>
  </si>
  <si>
    <t>091140</t>
  </si>
  <si>
    <t>Gyermekvédelmi pénzbeli és természetbeni ellátások (rendkívüli gyermekvéd.tám.)</t>
  </si>
  <si>
    <t>082044</t>
  </si>
  <si>
    <t>082091</t>
  </si>
  <si>
    <t>Közmvelődés - közösségi és társadalmi részvétel fejlesztése</t>
  </si>
  <si>
    <t>018010</t>
  </si>
  <si>
    <t>Önkormányzatok elszámolásai a központi költségvetéssel</t>
  </si>
  <si>
    <t xml:space="preserve">Önkormányzati vagyonnal való gazdálkodással kapcsolatos </t>
  </si>
  <si>
    <t>Önk.és önk-i hivatalok jogalkotó és ált.ig.tev.</t>
  </si>
  <si>
    <t>Önk-i vagyonnal való gazdálkodással kapcsolatos</t>
  </si>
  <si>
    <t>Elhunyt személyek hátramaradottainak pénzbeli ell.</t>
  </si>
  <si>
    <t>Betegséggel kapcs.pénzbeli ell., tám.</t>
  </si>
  <si>
    <t>Gyerekvédelmi pénzbeli és természetbeli ell.</t>
  </si>
  <si>
    <t>Lakásfenntartássa, lakhatással kapcsolatos ell.</t>
  </si>
  <si>
    <t>Közművelődés - közösségi és társadalmi részvétel fejl.</t>
  </si>
  <si>
    <t>Nagycsepely Községi Önkormányzat</t>
  </si>
  <si>
    <t xml:space="preserve">          - Elszámolásból származó bevétel</t>
  </si>
  <si>
    <t xml:space="preserve">          - Elkülönített állami pénzalapoktól</t>
  </si>
  <si>
    <t>Értékesítési és forgalmi adók</t>
  </si>
  <si>
    <t>Termékek és szolgáltatások adói</t>
  </si>
  <si>
    <t>Igazgatási szolgáltatási díj</t>
  </si>
  <si>
    <t>011220</t>
  </si>
  <si>
    <t>Adó- vám és jövedéki igazgatás</t>
  </si>
  <si>
    <t>felhalmozási cél megnevezése</t>
  </si>
  <si>
    <t>Vagyoni értékű jog vásárlás</t>
  </si>
  <si>
    <t>Kisértékű tátrgyi eszköz vásárlás</t>
  </si>
  <si>
    <t>Működési célú támogatás áh-n belülről</t>
  </si>
  <si>
    <t>Elhunyt személyek hátramaradottainak pénzbeli ellátása</t>
  </si>
  <si>
    <t>Finanszírozási kiadások</t>
  </si>
  <si>
    <t>Közművelődés - közösségi és társadalmi részvétel fejlesztése</t>
  </si>
  <si>
    <t>Közhatalmi bevételek</t>
  </si>
  <si>
    <t>Önkormányzatok működési bevételei</t>
  </si>
  <si>
    <r>
      <t xml:space="preserve">összevont költségvetési mérlege </t>
    </r>
    <r>
      <rPr>
        <b/>
        <vertAlign val="superscript"/>
        <sz val="10"/>
        <rFont val="Arial"/>
        <family val="2"/>
        <charset val="238"/>
      </rPr>
      <t>12</t>
    </r>
  </si>
  <si>
    <t>1. számú melléklet az 8/2015. (XI.16.) számú rendelethez</t>
  </si>
  <si>
    <t xml:space="preserve">szolgáló előző évek pénzmaradványa </t>
  </si>
  <si>
    <t>2.1. számú mellékletaz 8/2015 .(XI.16) számú rendelethez</t>
  </si>
  <si>
    <t xml:space="preserve">bevételi előirányzatai </t>
  </si>
  <si>
    <t>2.2. számú mellékletaz 8/2015. (XI.16.) számú rendelethez</t>
  </si>
  <si>
    <t xml:space="preserve">kötelező, önként vállalt és államigazgatási fel.-ok szerint </t>
  </si>
  <si>
    <t>3.1. számú mellékletaz 8/2015. (XI.16.) számú rendelethez</t>
  </si>
  <si>
    <t>3.2. számú mellékletaz 8/2015. (XI.16.) számú rendelethez</t>
  </si>
  <si>
    <t>4. számú melléklet az 8/2015. (XI.16.) számú rendelethez</t>
  </si>
  <si>
    <r>
      <t>kiadási költségvetése</t>
    </r>
    <r>
      <rPr>
        <b/>
        <vertAlign val="superscript"/>
        <sz val="10"/>
        <rFont val="Arial"/>
        <family val="2"/>
        <charset val="238"/>
      </rPr>
      <t xml:space="preserve"> </t>
    </r>
  </si>
  <si>
    <t xml:space="preserve">5. számú melléklet az 8/2015. (XI.16.) számú rendelethez </t>
  </si>
  <si>
    <t xml:space="preserve">fejlesztési előirányzatai célonként </t>
  </si>
  <si>
    <t>6. számú melléklet az 8/2015. (XI.16.) számú rendelethez</t>
  </si>
  <si>
    <t xml:space="preserve">általános tartaléka és céltartalékának felosztása </t>
  </si>
  <si>
    <t>7. számú melléklet az 8/2015. (XI.16.) számú rendelethez</t>
  </si>
  <si>
    <t xml:space="preserve">2015.évi előirányzat-felhasználási ütemterv </t>
  </si>
  <si>
    <t>8. számú melléklet az 8/2015. (XI.16.) számú rendelethez</t>
  </si>
</sst>
</file>

<file path=xl/styles.xml><?xml version="1.0" encoding="utf-8"?>
<styleSheet xmlns="http://schemas.openxmlformats.org/spreadsheetml/2006/main">
  <fonts count="34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0" fontId="6" fillId="0" borderId="0"/>
    <xf numFmtId="0" fontId="4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5" xfId="0" applyBorder="1"/>
    <xf numFmtId="0" fontId="3" fillId="0" borderId="6" xfId="0" applyFont="1" applyBorder="1"/>
    <xf numFmtId="0" fontId="4" fillId="0" borderId="0" xfId="0" applyFont="1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11" xfId="0" applyFont="1" applyBorder="1"/>
    <xf numFmtId="0" fontId="0" fillId="0" borderId="11" xfId="0" applyBorder="1"/>
    <xf numFmtId="0" fontId="4" fillId="0" borderId="1" xfId="0" applyFont="1" applyBorder="1"/>
    <xf numFmtId="0" fontId="0" fillId="0" borderId="11" xfId="0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4" fillId="0" borderId="2" xfId="0" applyFont="1" applyBorder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10" xfId="0" applyBorder="1" applyAlignment="1"/>
    <xf numFmtId="0" fontId="4" fillId="0" borderId="0" xfId="0" applyFont="1" applyAlignment="1">
      <alignment horizontal="right"/>
    </xf>
    <xf numFmtId="3" fontId="0" fillId="0" borderId="10" xfId="0" applyNumberFormat="1" applyBorder="1"/>
    <xf numFmtId="0" fontId="2" fillId="0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/>
    <xf numFmtId="0" fontId="0" fillId="0" borderId="11" xfId="0" applyBorder="1" applyAlignment="1">
      <alignment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1" xfId="3" applyNumberFormat="1" applyFont="1" applyFill="1" applyBorder="1" applyAlignment="1" applyProtection="1">
      <alignment horizontal="left"/>
    </xf>
    <xf numFmtId="3" fontId="0" fillId="0" borderId="0" xfId="0" applyNumberFormat="1" applyBorder="1"/>
    <xf numFmtId="0" fontId="16" fillId="0" borderId="0" xfId="1" applyFont="1" applyFill="1" applyBorder="1" applyAlignment="1">
      <alignment horizontal="center" vertical="center" wrapText="1"/>
    </xf>
    <xf numFmtId="3" fontId="18" fillId="0" borderId="0" xfId="1" applyNumberFormat="1" applyFont="1" applyFill="1" applyBorder="1"/>
    <xf numFmtId="3" fontId="20" fillId="0" borderId="0" xfId="1" applyNumberFormat="1" applyFont="1" applyFill="1" applyBorder="1"/>
    <xf numFmtId="3" fontId="8" fillId="0" borderId="0" xfId="1" applyNumberFormat="1" applyFont="1" applyFill="1" applyBorder="1"/>
    <xf numFmtId="3" fontId="10" fillId="0" borderId="0" xfId="1" applyNumberFormat="1" applyFont="1" applyFill="1" applyBorder="1"/>
    <xf numFmtId="3" fontId="21" fillId="0" borderId="0" xfId="1" applyNumberFormat="1" applyFont="1" applyBorder="1"/>
    <xf numFmtId="3" fontId="23" fillId="0" borderId="0" xfId="1" applyNumberFormat="1" applyFont="1" applyFill="1" applyBorder="1"/>
    <xf numFmtId="3" fontId="25" fillId="0" borderId="0" xfId="1" applyNumberFormat="1" applyFont="1" applyFill="1" applyBorder="1"/>
    <xf numFmtId="3" fontId="26" fillId="0" borderId="0" xfId="1" applyNumberFormat="1" applyFont="1" applyBorder="1"/>
    <xf numFmtId="3" fontId="24" fillId="0" borderId="0" xfId="1" applyNumberFormat="1" applyFont="1" applyBorder="1"/>
    <xf numFmtId="0" fontId="27" fillId="0" borderId="0" xfId="1" applyFont="1" applyBorder="1"/>
    <xf numFmtId="3" fontId="27" fillId="0" borderId="0" xfId="1" applyNumberFormat="1" applyFont="1" applyBorder="1"/>
    <xf numFmtId="0" fontId="4" fillId="0" borderId="0" xfId="2" applyFont="1" applyFill="1" applyBorder="1" applyAlignment="1"/>
    <xf numFmtId="0" fontId="4" fillId="0" borderId="4" xfId="0" applyFont="1" applyBorder="1"/>
    <xf numFmtId="0" fontId="4" fillId="0" borderId="8" xfId="0" applyFont="1" applyBorder="1"/>
    <xf numFmtId="0" fontId="0" fillId="0" borderId="6" xfId="0" applyBorder="1"/>
    <xf numFmtId="0" fontId="13" fillId="0" borderId="0" xfId="1" applyFont="1" applyBorder="1" applyAlignment="1">
      <alignment wrapText="1"/>
    </xf>
    <xf numFmtId="0" fontId="15" fillId="0" borderId="10" xfId="1" applyFont="1" applyFill="1" applyBorder="1" applyAlignment="1">
      <alignment horizontal="center" vertical="center"/>
    </xf>
    <xf numFmtId="0" fontId="8" fillId="0" borderId="10" xfId="1" applyFont="1" applyFill="1" applyBorder="1"/>
    <xf numFmtId="0" fontId="19" fillId="0" borderId="10" xfId="1" applyFont="1" applyBorder="1"/>
    <xf numFmtId="0" fontId="15" fillId="0" borderId="10" xfId="1" applyFont="1" applyBorder="1"/>
    <xf numFmtId="0" fontId="9" fillId="0" borderId="10" xfId="2" applyFont="1" applyFill="1" applyBorder="1" applyAlignment="1"/>
    <xf numFmtId="0" fontId="9" fillId="0" borderId="10" xfId="2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1" xfId="1" applyFont="1" applyFill="1" applyBorder="1"/>
    <xf numFmtId="3" fontId="18" fillId="0" borderId="2" xfId="1" applyNumberFormat="1" applyFont="1" applyFill="1" applyBorder="1"/>
    <xf numFmtId="0" fontId="19" fillId="0" borderId="1" xfId="1" applyFont="1" applyBorder="1"/>
    <xf numFmtId="3" fontId="19" fillId="0" borderId="2" xfId="1" applyNumberFormat="1" applyFont="1" applyBorder="1"/>
    <xf numFmtId="0" fontId="15" fillId="0" borderId="1" xfId="1" applyFont="1" applyBorder="1"/>
    <xf numFmtId="3" fontId="15" fillId="0" borderId="2" xfId="1" applyNumberFormat="1" applyFont="1" applyBorder="1"/>
    <xf numFmtId="0" fontId="9" fillId="0" borderId="1" xfId="2" applyFont="1" applyFill="1" applyBorder="1" applyAlignment="1"/>
    <xf numFmtId="3" fontId="21" fillId="0" borderId="2" xfId="1" applyNumberFormat="1" applyFont="1" applyBorder="1"/>
    <xf numFmtId="0" fontId="8" fillId="0" borderId="1" xfId="1" applyFont="1" applyFill="1" applyBorder="1"/>
    <xf numFmtId="3" fontId="8" fillId="0" borderId="2" xfId="1" applyNumberFormat="1" applyFont="1" applyFill="1" applyBorder="1"/>
    <xf numFmtId="0" fontId="7" fillId="0" borderId="2" xfId="0" applyFont="1" applyBorder="1"/>
    <xf numFmtId="0" fontId="28" fillId="0" borderId="2" xfId="0" applyFont="1" applyBorder="1"/>
    <xf numFmtId="0" fontId="8" fillId="0" borderId="1" xfId="1" applyFont="1" applyFill="1" applyBorder="1" applyAlignment="1">
      <alignment vertical="top"/>
    </xf>
    <xf numFmtId="0" fontId="8" fillId="0" borderId="10" xfId="1" applyFont="1" applyFill="1" applyBorder="1" applyAlignment="1">
      <alignment wrapText="1"/>
    </xf>
    <xf numFmtId="0" fontId="26" fillId="0" borderId="1" xfId="1" applyFont="1" applyBorder="1"/>
    <xf numFmtId="0" fontId="18" fillId="0" borderId="3" xfId="1" applyFont="1" applyFill="1" applyBorder="1"/>
    <xf numFmtId="3" fontId="18" fillId="0" borderId="4" xfId="1" applyNumberFormat="1" applyFont="1" applyFill="1" applyBorder="1"/>
    <xf numFmtId="0" fontId="26" fillId="0" borderId="6" xfId="1" applyFont="1" applyBorder="1"/>
    <xf numFmtId="0" fontId="10" fillId="0" borderId="6" xfId="2" applyFont="1" applyFill="1" applyBorder="1" applyAlignment="1"/>
    <xf numFmtId="0" fontId="10" fillId="0" borderId="7" xfId="2" applyFont="1" applyFill="1" applyBorder="1" applyAlignment="1"/>
    <xf numFmtId="3" fontId="24" fillId="0" borderId="8" xfId="1" applyNumberFormat="1" applyFont="1" applyBorder="1"/>
    <xf numFmtId="0" fontId="10" fillId="0" borderId="14" xfId="2" applyFont="1" applyFill="1" applyBorder="1" applyAlignment="1"/>
    <xf numFmtId="0" fontId="15" fillId="0" borderId="15" xfId="1" applyFont="1" applyBorder="1"/>
    <xf numFmtId="0" fontId="24" fillId="0" borderId="15" xfId="1" applyFont="1" applyBorder="1"/>
    <xf numFmtId="0" fontId="24" fillId="0" borderId="14" xfId="1" applyFont="1" applyBorder="1"/>
    <xf numFmtId="0" fontId="8" fillId="0" borderId="12" xfId="1" applyFont="1" applyFill="1" applyBorder="1"/>
    <xf numFmtId="0" fontId="9" fillId="0" borderId="1" xfId="2" applyFont="1" applyFill="1" applyBorder="1" applyAlignment="1">
      <alignment horizontal="left"/>
    </xf>
    <xf numFmtId="0" fontId="10" fillId="0" borderId="10" xfId="0" applyFont="1" applyBorder="1"/>
    <xf numFmtId="0" fontId="3" fillId="0" borderId="0" xfId="0" applyFont="1" applyBorder="1" applyAlignment="1">
      <alignment horizontal="center"/>
    </xf>
    <xf numFmtId="3" fontId="3" fillId="0" borderId="10" xfId="0" applyNumberFormat="1" applyFont="1" applyBorder="1"/>
    <xf numFmtId="3" fontId="4" fillId="0" borderId="10" xfId="0" applyNumberFormat="1" applyFont="1" applyBorder="1"/>
    <xf numFmtId="3" fontId="3" fillId="0" borderId="14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" fontId="0" fillId="0" borderId="10" xfId="0" applyNumberFormat="1" applyBorder="1"/>
    <xf numFmtId="1" fontId="3" fillId="0" borderId="10" xfId="0" applyNumberFormat="1" applyFont="1" applyBorder="1"/>
    <xf numFmtId="1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0" fontId="0" fillId="0" borderId="11" xfId="0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3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4" fillId="0" borderId="10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0" fillId="0" borderId="0" xfId="0" applyNumberFormat="1"/>
    <xf numFmtId="3" fontId="3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18" fillId="0" borderId="10" xfId="1" applyNumberFormat="1" applyFont="1" applyFill="1" applyBorder="1"/>
    <xf numFmtId="3" fontId="15" fillId="0" borderId="10" xfId="1" applyNumberFormat="1" applyFont="1" applyBorder="1"/>
    <xf numFmtId="3" fontId="9" fillId="0" borderId="10" xfId="2" applyNumberFormat="1" applyFont="1" applyFill="1" applyBorder="1" applyAlignment="1"/>
    <xf numFmtId="3" fontId="9" fillId="0" borderId="10" xfId="2" applyNumberFormat="1" applyFont="1" applyFill="1" applyBorder="1" applyAlignment="1">
      <alignment horizontal="right"/>
    </xf>
    <xf numFmtId="3" fontId="10" fillId="0" borderId="14" xfId="2" applyNumberFormat="1" applyFont="1" applyFill="1" applyBorder="1" applyAlignment="1"/>
    <xf numFmtId="3" fontId="15" fillId="0" borderId="15" xfId="1" applyNumberFormat="1" applyFont="1" applyBorder="1"/>
    <xf numFmtId="3" fontId="24" fillId="0" borderId="15" xfId="1" applyNumberFormat="1" applyFont="1" applyBorder="1"/>
    <xf numFmtId="3" fontId="24" fillId="0" borderId="14" xfId="1" applyNumberFormat="1" applyFont="1" applyBorder="1"/>
    <xf numFmtId="3" fontId="8" fillId="0" borderId="12" xfId="1" applyNumberFormat="1" applyFont="1" applyFill="1" applyBorder="1"/>
    <xf numFmtId="3" fontId="26" fillId="0" borderId="10" xfId="1" applyNumberFormat="1" applyFont="1" applyBorder="1"/>
    <xf numFmtId="3" fontId="8" fillId="0" borderId="10" xfId="1" applyNumberFormat="1" applyFont="1" applyFill="1" applyBorder="1"/>
    <xf numFmtId="3" fontId="8" fillId="0" borderId="10" xfId="0" applyNumberFormat="1" applyFont="1" applyBorder="1"/>
    <xf numFmtId="3" fontId="9" fillId="0" borderId="10" xfId="0" applyNumberFormat="1" applyFont="1" applyBorder="1"/>
    <xf numFmtId="3" fontId="9" fillId="0" borderId="12" xfId="0" applyNumberFormat="1" applyFont="1" applyBorder="1"/>
    <xf numFmtId="3" fontId="9" fillId="0" borderId="15" xfId="0" applyNumberFormat="1" applyFont="1" applyBorder="1"/>
    <xf numFmtId="3" fontId="9" fillId="0" borderId="14" xfId="0" applyNumberFormat="1" applyFont="1" applyBorder="1"/>
    <xf numFmtId="3" fontId="8" fillId="0" borderId="10" xfId="1" applyNumberFormat="1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wrapText="1"/>
    </xf>
    <xf numFmtId="0" fontId="0" fillId="0" borderId="1" xfId="0" applyFill="1" applyBorder="1" applyAlignment="1"/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12" xfId="0" applyBorder="1" applyAlignment="1">
      <alignment horizontal="center" vertical="center"/>
    </xf>
    <xf numFmtId="3" fontId="12" fillId="0" borderId="10" xfId="0" applyNumberFormat="1" applyFont="1" applyBorder="1"/>
    <xf numFmtId="0" fontId="3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12" xfId="0" applyFont="1" applyBorder="1"/>
    <xf numFmtId="0" fontId="0" fillId="0" borderId="0" xfId="0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wrapText="1"/>
    </xf>
    <xf numFmtId="0" fontId="22" fillId="0" borderId="10" xfId="2" applyFont="1" applyFill="1" applyBorder="1" applyAlignment="1"/>
    <xf numFmtId="3" fontId="22" fillId="0" borderId="10" xfId="2" applyNumberFormat="1" applyFont="1" applyFill="1" applyBorder="1" applyAlignment="1"/>
    <xf numFmtId="0" fontId="24" fillId="0" borderId="10" xfId="1" applyFont="1" applyBorder="1"/>
    <xf numFmtId="3" fontId="24" fillId="0" borderId="10" xfId="1" applyNumberFormat="1" applyFont="1" applyBorder="1"/>
    <xf numFmtId="0" fontId="18" fillId="0" borderId="10" xfId="1" applyFont="1" applyFill="1" applyBorder="1"/>
    <xf numFmtId="0" fontId="30" fillId="0" borderId="10" xfId="1" applyFont="1" applyBorder="1"/>
    <xf numFmtId="0" fontId="29" fillId="0" borderId="10" xfId="1" applyFont="1" applyFill="1" applyBorder="1"/>
    <xf numFmtId="0" fontId="31" fillId="0" borderId="10" xfId="1" applyFont="1" applyBorder="1"/>
    <xf numFmtId="3" fontId="32" fillId="0" borderId="10" xfId="1" applyNumberFormat="1" applyFont="1" applyBorder="1"/>
    <xf numFmtId="3" fontId="31" fillId="0" borderId="10" xfId="1" applyNumberFormat="1" applyFont="1" applyBorder="1"/>
    <xf numFmtId="3" fontId="29" fillId="0" borderId="10" xfId="1" applyNumberFormat="1" applyFont="1" applyFill="1" applyBorder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0" fillId="0" borderId="5" xfId="0" applyBorder="1" applyAlignment="1">
      <alignment wrapText="1"/>
    </xf>
    <xf numFmtId="3" fontId="0" fillId="0" borderId="12" xfId="0" applyNumberFormat="1" applyBorder="1" applyAlignment="1">
      <alignment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0" fillId="0" borderId="9" xfId="0" applyBorder="1" applyAlignment="1"/>
    <xf numFmtId="0" fontId="0" fillId="0" borderId="5" xfId="0" applyBorder="1" applyAlignment="1"/>
    <xf numFmtId="0" fontId="12" fillId="0" borderId="5" xfId="0" applyFont="1" applyBorder="1" applyAlignment="1"/>
    <xf numFmtId="0" fontId="12" fillId="0" borderId="4" xfId="0" applyFont="1" applyBorder="1" applyAlignment="1"/>
    <xf numFmtId="0" fontId="12" fillId="0" borderId="0" xfId="0" applyFont="1" applyBorder="1" applyAlignment="1"/>
    <xf numFmtId="0" fontId="0" fillId="0" borderId="13" xfId="0" applyBorder="1" applyAlignment="1"/>
    <xf numFmtId="0" fontId="0" fillId="0" borderId="5" xfId="0" applyFill="1" applyBorder="1" applyAlignment="1"/>
    <xf numFmtId="0" fontId="0" fillId="0" borderId="13" xfId="0" applyFill="1" applyBorder="1" applyAlignment="1"/>
    <xf numFmtId="0" fontId="4" fillId="0" borderId="1" xfId="0" applyFont="1" applyBorder="1" applyAlignment="1"/>
    <xf numFmtId="0" fontId="0" fillId="0" borderId="4" xfId="0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3" fontId="11" fillId="0" borderId="10" xfId="0" applyNumberFormat="1" applyFont="1" applyBorder="1"/>
    <xf numFmtId="3" fontId="11" fillId="0" borderId="10" xfId="0" applyNumberFormat="1" applyFont="1" applyBorder="1" applyAlignment="1">
      <alignment horizontal="right" vertical="center"/>
    </xf>
    <xf numFmtId="3" fontId="11" fillId="0" borderId="10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3" xfId="0" quotePrefix="1" applyBorder="1" applyAlignment="1">
      <alignment vertical="center"/>
    </xf>
    <xf numFmtId="0" fontId="0" fillId="0" borderId="1" xfId="0" quotePrefix="1" applyBorder="1" applyAlignment="1">
      <alignment horizontal="center"/>
    </xf>
    <xf numFmtId="0" fontId="4" fillId="0" borderId="1" xfId="0" applyFont="1" applyBorder="1" applyAlignment="1"/>
    <xf numFmtId="49" fontId="4" fillId="0" borderId="10" xfId="0" applyNumberFormat="1" applyFont="1" applyBorder="1" applyAlignment="1">
      <alignment horizontal="center"/>
    </xf>
    <xf numFmtId="3" fontId="0" fillId="0" borderId="0" xfId="0" applyNumberFormat="1" applyFill="1" applyBorder="1"/>
    <xf numFmtId="0" fontId="0" fillId="0" borderId="11" xfId="0" applyBorder="1" applyAlignment="1">
      <alignment vertical="center" wrapText="1"/>
    </xf>
    <xf numFmtId="3" fontId="1" fillId="0" borderId="10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/>
    <xf numFmtId="3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10" xfId="0" applyFont="1" applyBorder="1" applyAlignment="1"/>
    <xf numFmtId="0" fontId="4" fillId="0" borderId="1" xfId="0" applyFont="1" applyBorder="1" applyAlignment="1"/>
    <xf numFmtId="0" fontId="0" fillId="0" borderId="2" xfId="0" applyBorder="1" applyAlignment="1"/>
    <xf numFmtId="0" fontId="0" fillId="0" borderId="11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0" fillId="0" borderId="10" xfId="0" applyFill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4" fillId="0" borderId="2" xfId="0" applyFont="1" applyBorder="1" applyAlignment="1"/>
    <xf numFmtId="0" fontId="4" fillId="0" borderId="11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0" borderId="10" xfId="0" applyFont="1" applyBorder="1" applyAlignment="1">
      <alignment wrapText="1"/>
    </xf>
    <xf numFmtId="0" fontId="0" fillId="0" borderId="1" xfId="0" applyBorder="1" applyAlignment="1"/>
    <xf numFmtId="0" fontId="12" fillId="0" borderId="10" xfId="0" applyFont="1" applyBorder="1" applyAlignment="1"/>
    <xf numFmtId="0" fontId="0" fillId="0" borderId="10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1" fillId="0" borderId="1" xfId="0" applyFont="1" applyBorder="1" applyAlignment="1"/>
    <xf numFmtId="0" fontId="11" fillId="0" borderId="2" xfId="0" applyFont="1" applyBorder="1" applyAlignment="1"/>
    <xf numFmtId="0" fontId="11" fillId="0" borderId="11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10" xfId="0" applyFont="1" applyBorder="1" applyAlignment="1"/>
    <xf numFmtId="0" fontId="4" fillId="0" borderId="10" xfId="0" applyFont="1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0" xfId="0" applyBorder="1" applyAlignment="1"/>
    <xf numFmtId="0" fontId="0" fillId="0" borderId="10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10" xfId="0" applyFont="1" applyBorder="1" applyAlignment="1"/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right"/>
    </xf>
    <xf numFmtId="0" fontId="3" fillId="0" borderId="0" xfId="0" applyFont="1" applyBorder="1" applyAlignment="1"/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1" applyFont="1" applyBorder="1" applyAlignment="1">
      <alignment horizontal="center" wrapText="1"/>
    </xf>
    <xf numFmtId="0" fontId="13" fillId="0" borderId="2" xfId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H17"/>
  <sheetViews>
    <sheetView workbookViewId="0">
      <selection activeCell="C12" sqref="C12"/>
    </sheetView>
  </sheetViews>
  <sheetFormatPr defaultRowHeight="12.75"/>
  <cols>
    <col min="1" max="1" width="25" customWidth="1"/>
    <col min="2" max="4" width="10.5703125" customWidth="1"/>
  </cols>
  <sheetData>
    <row r="1" spans="1:8">
      <c r="F1" s="9"/>
      <c r="G1" s="34"/>
    </row>
    <row r="2" spans="1:8">
      <c r="G2" s="34"/>
    </row>
    <row r="3" spans="1:8">
      <c r="A3" s="249" t="s">
        <v>293</v>
      </c>
      <c r="B3" s="249"/>
      <c r="C3" s="249"/>
      <c r="D3" s="249"/>
      <c r="E3" s="249"/>
      <c r="F3" s="249"/>
      <c r="G3" s="249"/>
    </row>
    <row r="4" spans="1:8">
      <c r="A4" s="249" t="s">
        <v>47</v>
      </c>
      <c r="B4" s="249"/>
      <c r="C4" s="250"/>
      <c r="D4" s="250"/>
      <c r="E4" s="250"/>
      <c r="F4" s="250"/>
      <c r="G4" s="250"/>
    </row>
    <row r="5" spans="1:8">
      <c r="A5" s="249" t="s">
        <v>294</v>
      </c>
      <c r="B5" s="249"/>
      <c r="C5" s="250"/>
      <c r="D5" s="250"/>
      <c r="E5" s="250"/>
      <c r="F5" s="250"/>
      <c r="G5" s="250"/>
    </row>
    <row r="6" spans="1:8">
      <c r="A6" s="15"/>
      <c r="B6" s="15"/>
      <c r="C6" s="15"/>
      <c r="D6" s="15"/>
      <c r="E6" s="15"/>
      <c r="F6" s="15"/>
      <c r="G6" s="15"/>
    </row>
    <row r="7" spans="1:8">
      <c r="A7" s="15"/>
      <c r="B7" s="15"/>
      <c r="C7" s="15"/>
      <c r="D7" s="15"/>
      <c r="E7" s="15"/>
      <c r="F7" s="15"/>
      <c r="G7" s="15"/>
    </row>
    <row r="8" spans="1:8" ht="25.5">
      <c r="A8" s="112" t="s">
        <v>110</v>
      </c>
      <c r="B8" s="104" t="s">
        <v>156</v>
      </c>
      <c r="C8" s="104" t="s">
        <v>157</v>
      </c>
      <c r="D8" s="105" t="s">
        <v>155</v>
      </c>
      <c r="E8" s="104" t="s">
        <v>158</v>
      </c>
      <c r="F8" s="113"/>
      <c r="G8" s="114"/>
      <c r="H8" s="114"/>
    </row>
    <row r="9" spans="1:8">
      <c r="A9" s="1" t="s">
        <v>16</v>
      </c>
      <c r="B9" s="35">
        <v>3918</v>
      </c>
      <c r="C9" s="35">
        <v>4146</v>
      </c>
      <c r="D9" s="35"/>
      <c r="E9" s="19"/>
    </row>
    <row r="10" spans="1:8">
      <c r="A10" s="1"/>
      <c r="B10" s="35"/>
      <c r="C10" s="35"/>
      <c r="D10" s="35"/>
      <c r="E10" s="19"/>
    </row>
    <row r="11" spans="1:8">
      <c r="A11" s="1" t="s">
        <v>17</v>
      </c>
      <c r="B11" s="35">
        <v>1000</v>
      </c>
      <c r="C11" s="35">
        <v>9000</v>
      </c>
      <c r="D11" s="35"/>
      <c r="E11" s="19"/>
    </row>
    <row r="12" spans="1:8">
      <c r="A12" s="1"/>
      <c r="B12" s="35"/>
      <c r="C12" s="35"/>
      <c r="D12" s="35"/>
      <c r="E12" s="19"/>
    </row>
    <row r="13" spans="1:8">
      <c r="A13" s="115" t="s">
        <v>160</v>
      </c>
      <c r="B13" s="101">
        <f>SUM(B9:B11)</f>
        <v>4918</v>
      </c>
      <c r="C13" s="101">
        <f>SUM(C9:C11)</f>
        <v>13146</v>
      </c>
      <c r="D13" s="101"/>
      <c r="E13" s="18"/>
    </row>
    <row r="17" spans="1:1">
      <c r="A17" s="232"/>
    </row>
  </sheetData>
  <mergeCells count="3">
    <mergeCell ref="A4:G4"/>
    <mergeCell ref="A5:G5"/>
    <mergeCell ref="A3:G3"/>
  </mergeCell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2060"/>
  </sheetPr>
  <dimension ref="A1:M56"/>
  <sheetViews>
    <sheetView tabSelected="1" topLeftCell="A16" workbookViewId="0">
      <selection activeCell="L36" sqref="L36"/>
    </sheetView>
  </sheetViews>
  <sheetFormatPr defaultRowHeight="12.75"/>
  <cols>
    <col min="1" max="1" width="44.28515625" customWidth="1"/>
    <col min="2" max="4" width="10.5703125" customWidth="1"/>
    <col min="5" max="5" width="5" customWidth="1"/>
    <col min="10" max="10" width="9.5703125" customWidth="1"/>
    <col min="11" max="13" width="10.5703125" customWidth="1"/>
  </cols>
  <sheetData>
    <row r="1" spans="1:13">
      <c r="M1" s="247"/>
    </row>
    <row r="2" spans="1:13">
      <c r="A2" s="249" t="s">
        <v>309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50"/>
      <c r="M2" s="250"/>
    </row>
    <row r="3" spans="1:13">
      <c r="A3" s="249" t="s">
        <v>232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50"/>
      <c r="M3" s="250"/>
    </row>
    <row r="4" spans="1:13" ht="14.25">
      <c r="A4" s="249" t="s">
        <v>292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50"/>
      <c r="M4" s="250"/>
    </row>
    <row r="5" spans="1:13" ht="18" customHeight="1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</row>
    <row r="6" spans="1:13" ht="18.75">
      <c r="A6" s="345" t="s">
        <v>12</v>
      </c>
      <c r="B6" s="346"/>
      <c r="C6" s="347"/>
      <c r="D6" s="348"/>
      <c r="E6" s="63"/>
      <c r="F6" s="349" t="s">
        <v>13</v>
      </c>
      <c r="G6" s="350"/>
      <c r="H6" s="350"/>
      <c r="I6" s="350"/>
      <c r="J6" s="350"/>
      <c r="K6" s="350"/>
      <c r="L6" s="253"/>
      <c r="M6" s="254"/>
    </row>
    <row r="7" spans="1:13" ht="25.5">
      <c r="A7" s="64" t="s">
        <v>110</v>
      </c>
      <c r="B7" s="104" t="s">
        <v>156</v>
      </c>
      <c r="C7" s="104" t="s">
        <v>157</v>
      </c>
      <c r="D7" s="105" t="s">
        <v>155</v>
      </c>
      <c r="E7" s="47"/>
      <c r="F7" s="341" t="s">
        <v>110</v>
      </c>
      <c r="G7" s="342"/>
      <c r="H7" s="342"/>
      <c r="I7" s="342"/>
      <c r="J7" s="343"/>
      <c r="K7" s="104" t="s">
        <v>156</v>
      </c>
      <c r="L7" s="104" t="s">
        <v>157</v>
      </c>
      <c r="M7" s="105" t="s">
        <v>155</v>
      </c>
    </row>
    <row r="8" spans="1:13" ht="18.75">
      <c r="A8" s="65" t="s">
        <v>111</v>
      </c>
      <c r="B8" s="130"/>
      <c r="C8" s="130"/>
      <c r="D8" s="130"/>
      <c r="E8" s="48"/>
      <c r="F8" s="72" t="s">
        <v>149</v>
      </c>
      <c r="G8" s="73"/>
      <c r="H8" s="30"/>
      <c r="I8" s="2"/>
      <c r="J8" s="24"/>
      <c r="K8" s="99"/>
      <c r="L8" s="19"/>
      <c r="M8" s="19"/>
    </row>
    <row r="9" spans="1:13" ht="16.5">
      <c r="A9" s="66" t="s">
        <v>112</v>
      </c>
      <c r="B9" s="131">
        <f>SUM(B10,B22,B31)</f>
        <v>36947</v>
      </c>
      <c r="C9" s="131">
        <f>SUM(C10,C22,C31)</f>
        <v>38467</v>
      </c>
      <c r="D9" s="131"/>
      <c r="E9" s="49"/>
      <c r="F9" s="74" t="s">
        <v>113</v>
      </c>
      <c r="G9" s="75"/>
      <c r="H9" s="30"/>
      <c r="I9" s="2"/>
      <c r="J9" s="24"/>
      <c r="K9" s="141">
        <f>SUM(K10,K22)</f>
        <v>48036</v>
      </c>
      <c r="L9" s="141">
        <f>SUM(L10,L22)</f>
        <v>49556</v>
      </c>
      <c r="M9" s="141"/>
    </row>
    <row r="10" spans="1:13" ht="15.75">
      <c r="A10" s="67" t="s">
        <v>83</v>
      </c>
      <c r="B10" s="131">
        <f>SUM(B11:B16)</f>
        <v>36947</v>
      </c>
      <c r="C10" s="131">
        <f>SUM(C11:C16)</f>
        <v>38387</v>
      </c>
      <c r="D10" s="131"/>
      <c r="E10" s="50"/>
      <c r="F10" s="76" t="s">
        <v>83</v>
      </c>
      <c r="G10" s="77"/>
      <c r="H10" s="30"/>
      <c r="I10" s="2"/>
      <c r="J10" s="24"/>
      <c r="K10" s="141">
        <f>SUM(K11:K21)</f>
        <v>48036</v>
      </c>
      <c r="L10" s="141">
        <f>SUM(L11:L21)</f>
        <v>48850</v>
      </c>
      <c r="M10" s="141"/>
    </row>
    <row r="11" spans="1:13" ht="15.75">
      <c r="A11" s="68" t="s">
        <v>286</v>
      </c>
      <c r="B11" s="132">
        <v>28317</v>
      </c>
      <c r="C11" s="132">
        <v>29732</v>
      </c>
      <c r="D11" s="132"/>
      <c r="E11" s="51"/>
      <c r="F11" s="78" t="s">
        <v>95</v>
      </c>
      <c r="G11" s="79"/>
      <c r="H11" s="30"/>
      <c r="I11" s="2"/>
      <c r="J11" s="24"/>
      <c r="K11" s="142">
        <v>13878</v>
      </c>
      <c r="L11" s="142">
        <v>15017</v>
      </c>
      <c r="M11" s="142"/>
    </row>
    <row r="12" spans="1:13" ht="15.75">
      <c r="A12" s="69" t="s">
        <v>3</v>
      </c>
      <c r="B12" s="133">
        <v>8150</v>
      </c>
      <c r="C12" s="133">
        <v>8150</v>
      </c>
      <c r="D12" s="133"/>
      <c r="E12" s="53"/>
      <c r="F12" s="78" t="s">
        <v>2</v>
      </c>
      <c r="G12" s="79"/>
      <c r="H12" s="30"/>
      <c r="I12" s="2"/>
      <c r="J12" s="24"/>
      <c r="K12" s="142">
        <v>3780</v>
      </c>
      <c r="L12" s="142">
        <v>3779</v>
      </c>
      <c r="M12" s="142"/>
    </row>
    <row r="13" spans="1:13" ht="15.75">
      <c r="A13" s="69" t="s">
        <v>4</v>
      </c>
      <c r="B13" s="133">
        <v>480</v>
      </c>
      <c r="C13" s="133">
        <v>430</v>
      </c>
      <c r="D13" s="133"/>
      <c r="E13" s="53"/>
      <c r="F13" s="78" t="s">
        <v>167</v>
      </c>
      <c r="G13" s="79"/>
      <c r="H13" s="30"/>
      <c r="I13" s="2"/>
      <c r="J13" s="24"/>
      <c r="K13" s="142">
        <v>14342</v>
      </c>
      <c r="L13" s="142">
        <v>14982</v>
      </c>
      <c r="M13" s="142"/>
    </row>
    <row r="14" spans="1:13" ht="15.75">
      <c r="A14" s="68" t="s">
        <v>5</v>
      </c>
      <c r="B14" s="132">
        <v>0</v>
      </c>
      <c r="C14" s="132">
        <v>75</v>
      </c>
      <c r="D14" s="132"/>
      <c r="E14" s="51"/>
      <c r="F14" s="78" t="s">
        <v>114</v>
      </c>
      <c r="G14" s="79"/>
      <c r="H14" s="30"/>
      <c r="I14" s="2"/>
      <c r="J14" s="24"/>
      <c r="K14" s="142"/>
      <c r="L14" s="142"/>
      <c r="M14" s="142"/>
    </row>
    <row r="15" spans="1:13" ht="15.75">
      <c r="A15" s="68"/>
      <c r="B15" s="132"/>
      <c r="C15" s="132"/>
      <c r="D15" s="132"/>
      <c r="E15" s="51"/>
      <c r="F15" s="78" t="s">
        <v>115</v>
      </c>
      <c r="G15" s="79"/>
      <c r="H15" s="30"/>
      <c r="I15" s="2"/>
      <c r="J15" s="24"/>
      <c r="K15" s="142">
        <v>9720</v>
      </c>
      <c r="L15" s="142">
        <v>7935</v>
      </c>
      <c r="M15" s="142"/>
    </row>
    <row r="16" spans="1:13" ht="15.75">
      <c r="A16" s="69"/>
      <c r="B16" s="133"/>
      <c r="C16" s="133"/>
      <c r="D16" s="133"/>
      <c r="E16" s="53"/>
      <c r="F16" s="78" t="s">
        <v>101</v>
      </c>
      <c r="G16" s="79"/>
      <c r="H16" s="30"/>
      <c r="I16" s="2"/>
      <c r="J16" s="24"/>
      <c r="K16" s="142"/>
      <c r="L16" s="142"/>
      <c r="M16" s="142"/>
    </row>
    <row r="17" spans="1:13" ht="15.75">
      <c r="A17" s="68"/>
      <c r="B17" s="132"/>
      <c r="C17" s="132"/>
      <c r="D17" s="132"/>
      <c r="E17" s="51"/>
      <c r="F17" s="78" t="s">
        <v>116</v>
      </c>
      <c r="G17" s="79"/>
      <c r="H17" s="30"/>
      <c r="I17" s="2"/>
      <c r="J17" s="24"/>
      <c r="K17" s="142"/>
      <c r="L17" s="142"/>
      <c r="M17" s="142"/>
    </row>
    <row r="18" spans="1:13" ht="15.75">
      <c r="A18" s="68"/>
      <c r="B18" s="132"/>
      <c r="C18" s="132"/>
      <c r="D18" s="132"/>
      <c r="E18" s="51"/>
      <c r="F18" s="78" t="s">
        <v>117</v>
      </c>
      <c r="G18" s="79"/>
      <c r="H18" s="30"/>
      <c r="I18" s="2"/>
      <c r="J18" s="24"/>
      <c r="K18" s="142">
        <v>6313</v>
      </c>
      <c r="L18" s="142">
        <v>6413</v>
      </c>
      <c r="M18" s="142"/>
    </row>
    <row r="19" spans="1:13" ht="15.75">
      <c r="A19" s="68"/>
      <c r="B19" s="132"/>
      <c r="C19" s="132"/>
      <c r="D19" s="132"/>
      <c r="E19" s="51"/>
      <c r="F19" s="78" t="s">
        <v>118</v>
      </c>
      <c r="G19" s="79"/>
      <c r="H19" s="30"/>
      <c r="I19" s="2"/>
      <c r="J19" s="24"/>
      <c r="K19" s="142">
        <v>3</v>
      </c>
      <c r="L19" s="142">
        <v>3</v>
      </c>
      <c r="M19" s="142"/>
    </row>
    <row r="20" spans="1:13" ht="15.75">
      <c r="A20" s="68"/>
      <c r="B20" s="132"/>
      <c r="C20" s="132"/>
      <c r="D20" s="132"/>
      <c r="E20" s="51"/>
      <c r="F20" s="78" t="s">
        <v>119</v>
      </c>
      <c r="G20" s="79"/>
      <c r="H20" s="30"/>
      <c r="I20" s="2"/>
      <c r="J20" s="24"/>
      <c r="K20" s="142"/>
      <c r="L20" s="142"/>
      <c r="M20" s="142"/>
    </row>
    <row r="21" spans="1:13" ht="15.75">
      <c r="A21" s="93"/>
      <c r="B21" s="134"/>
      <c r="C21" s="134"/>
      <c r="D21" s="134"/>
      <c r="E21" s="50"/>
      <c r="F21" s="68" t="s">
        <v>288</v>
      </c>
      <c r="G21" s="79"/>
      <c r="H21" s="30"/>
      <c r="I21" s="2"/>
      <c r="J21" s="24"/>
      <c r="K21" s="142"/>
      <c r="L21" s="142">
        <v>721</v>
      </c>
      <c r="M21" s="142"/>
    </row>
    <row r="22" spans="1:13" ht="15.75">
      <c r="A22" s="67" t="s">
        <v>84</v>
      </c>
      <c r="B22" s="131">
        <f>SUM(B23,B27:B29)</f>
        <v>0</v>
      </c>
      <c r="C22" s="131">
        <f>SUM(C23,C27:C29)</f>
        <v>80</v>
      </c>
      <c r="D22" s="131"/>
      <c r="E22" s="51"/>
      <c r="F22" s="76" t="s">
        <v>84</v>
      </c>
      <c r="G22" s="77"/>
      <c r="H22" s="30"/>
      <c r="I22" s="2"/>
      <c r="J22" s="24"/>
      <c r="K22" s="141">
        <f>SUM(K23:K28)</f>
        <v>0</v>
      </c>
      <c r="L22" s="141">
        <f t="shared" ref="L22:M22" si="0">SUM(L23:L28)</f>
        <v>706</v>
      </c>
      <c r="M22" s="141">
        <f t="shared" si="0"/>
        <v>0</v>
      </c>
    </row>
    <row r="23" spans="1:13" ht="15.75">
      <c r="A23" s="68" t="s">
        <v>6</v>
      </c>
      <c r="B23" s="132">
        <f>SUM(B24:B26)</f>
        <v>0</v>
      </c>
      <c r="C23" s="132">
        <f>SUM(C24:C26)</f>
        <v>0</v>
      </c>
      <c r="D23" s="132"/>
      <c r="E23" s="51"/>
      <c r="F23" s="78" t="s">
        <v>152</v>
      </c>
      <c r="G23" s="79"/>
      <c r="H23" s="30"/>
      <c r="I23" s="2"/>
      <c r="J23" s="24"/>
      <c r="K23" s="142"/>
      <c r="L23" s="142">
        <v>706</v>
      </c>
      <c r="M23" s="142"/>
    </row>
    <row r="24" spans="1:13" ht="15.75">
      <c r="A24" s="173" t="s">
        <v>7</v>
      </c>
      <c r="B24" s="174"/>
      <c r="C24" s="174"/>
      <c r="D24" s="174"/>
      <c r="E24" s="51"/>
      <c r="F24" s="78" t="s">
        <v>92</v>
      </c>
      <c r="G24" s="79"/>
      <c r="H24" s="30"/>
      <c r="I24" s="2"/>
      <c r="J24" s="24"/>
      <c r="K24" s="142"/>
      <c r="L24" s="142"/>
      <c r="M24" s="142"/>
    </row>
    <row r="25" spans="1:13" ht="15.75">
      <c r="A25" s="173" t="s">
        <v>82</v>
      </c>
      <c r="B25" s="174"/>
      <c r="C25" s="174"/>
      <c r="D25" s="174"/>
      <c r="E25" s="51"/>
      <c r="F25" s="78" t="s">
        <v>121</v>
      </c>
      <c r="G25" s="79"/>
      <c r="H25" s="30"/>
      <c r="I25" s="2"/>
      <c r="J25" s="24"/>
      <c r="K25" s="142"/>
      <c r="L25" s="142"/>
      <c r="M25" s="142"/>
    </row>
    <row r="26" spans="1:13" ht="15.75">
      <c r="A26" s="173" t="s">
        <v>48</v>
      </c>
      <c r="B26" s="174"/>
      <c r="C26" s="174"/>
      <c r="D26" s="174"/>
      <c r="E26" s="51"/>
      <c r="F26" s="78" t="s">
        <v>122</v>
      </c>
      <c r="G26" s="79"/>
      <c r="H26" s="30"/>
      <c r="I26" s="2"/>
      <c r="J26" s="24"/>
      <c r="K26" s="142"/>
      <c r="L26" s="142"/>
      <c r="M26" s="142"/>
    </row>
    <row r="27" spans="1:13" ht="15.75">
      <c r="A27" s="68" t="s">
        <v>8</v>
      </c>
      <c r="B27" s="132"/>
      <c r="C27" s="132"/>
      <c r="D27" s="132"/>
      <c r="E27" s="51"/>
      <c r="F27" s="78" t="s">
        <v>123</v>
      </c>
      <c r="G27" s="79"/>
      <c r="H27" s="30"/>
      <c r="I27" s="2"/>
      <c r="J27" s="24"/>
      <c r="K27" s="142"/>
      <c r="L27" s="142"/>
      <c r="M27" s="142"/>
    </row>
    <row r="28" spans="1:13" ht="15.75">
      <c r="A28" s="175" t="s">
        <v>9</v>
      </c>
      <c r="B28" s="176"/>
      <c r="C28" s="176">
        <v>80</v>
      </c>
      <c r="D28" s="176"/>
      <c r="E28" s="51"/>
      <c r="F28" s="78" t="s">
        <v>124</v>
      </c>
      <c r="G28" s="79"/>
      <c r="H28" s="30"/>
      <c r="I28" s="2"/>
      <c r="J28" s="24"/>
      <c r="K28" s="142"/>
      <c r="L28" s="142"/>
      <c r="M28" s="142"/>
    </row>
    <row r="29" spans="1:13" ht="15.75" customHeight="1">
      <c r="A29" s="175"/>
      <c r="B29" s="176"/>
      <c r="C29" s="176"/>
      <c r="D29" s="176"/>
      <c r="E29" s="51"/>
      <c r="F29" s="74" t="s">
        <v>125</v>
      </c>
      <c r="G29" s="75"/>
      <c r="H29" s="30"/>
      <c r="I29" s="2"/>
      <c r="J29" s="24"/>
      <c r="K29" s="141">
        <f>SUM(K30,K33,K38)</f>
        <v>500</v>
      </c>
      <c r="L29" s="141">
        <f>SUM(L30,L33,L38)</f>
        <v>2057</v>
      </c>
      <c r="M29" s="141"/>
    </row>
    <row r="30" spans="1:13" ht="15.75">
      <c r="A30" s="94"/>
      <c r="B30" s="135"/>
      <c r="C30" s="135"/>
      <c r="D30" s="135"/>
      <c r="E30" s="51"/>
      <c r="F30" s="76" t="s">
        <v>126</v>
      </c>
      <c r="G30" s="77"/>
      <c r="H30" s="30"/>
      <c r="I30" s="2"/>
      <c r="J30" s="24"/>
      <c r="K30" s="141">
        <f>SUM(K31:K32)</f>
        <v>500</v>
      </c>
      <c r="L30" s="141">
        <f>SUM(L31:L32)</f>
        <v>2057</v>
      </c>
      <c r="M30" s="141"/>
    </row>
    <row r="31" spans="1:13" ht="15.75">
      <c r="A31" s="178"/>
      <c r="B31" s="131"/>
      <c r="C31" s="176"/>
      <c r="D31" s="176"/>
      <c r="E31" s="51"/>
      <c r="F31" s="78" t="s">
        <v>10</v>
      </c>
      <c r="G31" s="79"/>
      <c r="H31" s="30"/>
      <c r="I31" s="2"/>
      <c r="J31" s="24"/>
      <c r="K31" s="142">
        <v>500</v>
      </c>
      <c r="L31" s="142">
        <v>2057</v>
      </c>
      <c r="M31" s="142"/>
    </row>
    <row r="32" spans="1:13" ht="15.75">
      <c r="A32" s="175"/>
      <c r="B32" s="176"/>
      <c r="C32" s="176"/>
      <c r="D32" s="176"/>
      <c r="E32" s="51"/>
      <c r="F32" s="98" t="s">
        <v>151</v>
      </c>
      <c r="G32" s="79"/>
      <c r="H32" s="30"/>
      <c r="I32" s="2"/>
      <c r="J32" s="24"/>
      <c r="K32" s="142"/>
      <c r="L32" s="142"/>
      <c r="M32" s="142"/>
    </row>
    <row r="33" spans="1:13" ht="15.75">
      <c r="A33" s="180"/>
      <c r="B33" s="181"/>
      <c r="C33" s="181"/>
      <c r="D33" s="181"/>
      <c r="E33" s="51"/>
      <c r="F33" s="76" t="s">
        <v>127</v>
      </c>
      <c r="G33" s="77"/>
      <c r="H33" s="30"/>
      <c r="I33" s="2"/>
      <c r="J33" s="24"/>
      <c r="K33" s="141">
        <f>K34</f>
        <v>0</v>
      </c>
      <c r="L33" s="141"/>
      <c r="M33" s="141"/>
    </row>
    <row r="34" spans="1:13" ht="15.75">
      <c r="A34" s="180"/>
      <c r="B34" s="182"/>
      <c r="C34" s="182"/>
      <c r="D34" s="182"/>
      <c r="E34" s="51"/>
      <c r="F34" s="78" t="s">
        <v>10</v>
      </c>
      <c r="G34" s="79"/>
      <c r="H34" s="30"/>
      <c r="I34" s="2"/>
      <c r="J34" s="24"/>
      <c r="K34" s="142">
        <v>0</v>
      </c>
      <c r="L34" s="142"/>
      <c r="M34" s="142"/>
    </row>
    <row r="35" spans="1:13" ht="15.75">
      <c r="A35" s="179"/>
      <c r="B35" s="183"/>
      <c r="C35" s="183"/>
      <c r="D35" s="183"/>
      <c r="E35" s="51"/>
      <c r="F35" s="80" t="s">
        <v>128</v>
      </c>
      <c r="G35" s="81"/>
      <c r="H35" s="82"/>
      <c r="I35" s="83"/>
      <c r="J35" s="24"/>
      <c r="K35" s="141">
        <f>SUM(K36:K37)</f>
        <v>-11589</v>
      </c>
      <c r="L35" s="141">
        <f>SUM(L36:L37)</f>
        <v>-13146</v>
      </c>
      <c r="M35" s="141"/>
    </row>
    <row r="36" spans="1:13" ht="15.75">
      <c r="A36" s="180"/>
      <c r="B36" s="182"/>
      <c r="C36" s="182"/>
      <c r="D36" s="182"/>
      <c r="E36" s="51"/>
      <c r="F36" s="78" t="s">
        <v>129</v>
      </c>
      <c r="G36" s="79"/>
      <c r="H36" s="30"/>
      <c r="I36" s="2"/>
      <c r="J36" s="24"/>
      <c r="K36" s="142">
        <f>B10+B32-K10-K30</f>
        <v>-11589</v>
      </c>
      <c r="L36" s="142">
        <f>C10+'8. mérleg'!C32-L10-L30</f>
        <v>-12520</v>
      </c>
      <c r="M36" s="142"/>
    </row>
    <row r="37" spans="1:13" ht="15.75">
      <c r="A37" s="180"/>
      <c r="B37" s="182"/>
      <c r="C37" s="182"/>
      <c r="D37" s="182"/>
      <c r="E37" s="51"/>
      <c r="F37" s="78" t="s">
        <v>130</v>
      </c>
      <c r="G37" s="79"/>
      <c r="H37" s="30"/>
      <c r="I37" s="2"/>
      <c r="J37" s="24"/>
      <c r="K37" s="142">
        <f>B22+B35-K22-K33</f>
        <v>0</v>
      </c>
      <c r="L37" s="142">
        <f>C22+C35-L22-L33</f>
        <v>-626</v>
      </c>
      <c r="M37" s="142"/>
    </row>
    <row r="38" spans="1:13" ht="18.75">
      <c r="A38" s="177"/>
      <c r="B38" s="130"/>
      <c r="C38" s="130"/>
      <c r="D38" s="130"/>
      <c r="E38" s="51"/>
      <c r="F38" s="80" t="s">
        <v>131</v>
      </c>
      <c r="G38" s="73"/>
      <c r="H38" s="41"/>
      <c r="I38" s="40"/>
      <c r="J38" s="26"/>
      <c r="K38" s="141">
        <f>SUM(K39:K40)</f>
        <v>0</v>
      </c>
      <c r="L38" s="141">
        <f>SUM(L39:L40)</f>
        <v>0</v>
      </c>
      <c r="M38" s="141"/>
    </row>
    <row r="39" spans="1:13" ht="15.75">
      <c r="A39" s="175"/>
      <c r="B39" s="176"/>
      <c r="C39" s="176"/>
      <c r="D39" s="176"/>
      <c r="E39" s="51"/>
      <c r="F39" s="78" t="s">
        <v>132</v>
      </c>
      <c r="G39" s="79"/>
      <c r="H39" s="30"/>
      <c r="I39" s="2"/>
      <c r="J39" s="24"/>
      <c r="K39" s="142"/>
      <c r="L39" s="142"/>
      <c r="M39" s="142"/>
    </row>
    <row r="40" spans="1:13" ht="18.75">
      <c r="A40" s="96"/>
      <c r="B40" s="137"/>
      <c r="C40" s="137"/>
      <c r="D40" s="137"/>
      <c r="E40" s="48"/>
      <c r="F40" s="78" t="s">
        <v>133</v>
      </c>
      <c r="G40" s="79"/>
      <c r="H40" s="30"/>
      <c r="I40" s="2"/>
      <c r="J40" s="24"/>
      <c r="K40" s="142"/>
      <c r="L40" s="142"/>
      <c r="M40" s="142"/>
    </row>
    <row r="41" spans="1:13" ht="30">
      <c r="A41" s="85" t="s">
        <v>150</v>
      </c>
      <c r="B41" s="146">
        <f>SUM(B10,B22,B31)</f>
        <v>36947</v>
      </c>
      <c r="C41" s="146">
        <f>SUM(C10,C22,C31)</f>
        <v>38467</v>
      </c>
      <c r="D41" s="146"/>
      <c r="E41" s="48"/>
      <c r="F41" s="84" t="s">
        <v>134</v>
      </c>
      <c r="G41" s="73"/>
      <c r="H41" s="30"/>
      <c r="I41" s="2"/>
      <c r="J41" s="24"/>
      <c r="K41" s="147">
        <f>SUM(K9,K29)</f>
        <v>48536</v>
      </c>
      <c r="L41" s="147">
        <f>SUM(L9,L29)</f>
        <v>51613</v>
      </c>
      <c r="M41" s="147"/>
    </row>
    <row r="42" spans="1:13" ht="18.75">
      <c r="A42" s="97"/>
      <c r="B42" s="138"/>
      <c r="C42" s="138"/>
      <c r="D42" s="138"/>
      <c r="E42" s="51"/>
      <c r="F42" s="80" t="s">
        <v>135</v>
      </c>
      <c r="G42" s="73"/>
      <c r="H42" s="30"/>
      <c r="I42" s="2"/>
      <c r="J42" s="24"/>
      <c r="K42" s="141">
        <f>SUM(K43:K44)</f>
        <v>11589</v>
      </c>
      <c r="L42" s="141">
        <f>SUM(L43:L44)</f>
        <v>13146</v>
      </c>
      <c r="M42" s="141"/>
    </row>
    <row r="43" spans="1:13" ht="15.75">
      <c r="A43" s="95"/>
      <c r="B43" s="136"/>
      <c r="C43" s="136"/>
      <c r="D43" s="136"/>
      <c r="E43" s="51"/>
      <c r="F43" s="78" t="s">
        <v>129</v>
      </c>
      <c r="G43" s="79"/>
      <c r="H43" s="30"/>
      <c r="I43" s="2"/>
      <c r="J43" s="24"/>
      <c r="K43" s="142">
        <f>K36*-1</f>
        <v>11589</v>
      </c>
      <c r="L43" s="142">
        <f>L36*-1</f>
        <v>12520</v>
      </c>
      <c r="M43" s="142"/>
    </row>
    <row r="44" spans="1:13" ht="18.75">
      <c r="A44" s="96"/>
      <c r="B44" s="137"/>
      <c r="C44" s="137"/>
      <c r="D44" s="137"/>
      <c r="E44" s="48"/>
      <c r="F44" s="78" t="s">
        <v>130</v>
      </c>
      <c r="G44" s="79"/>
      <c r="H44" s="30"/>
      <c r="I44" s="2"/>
      <c r="J44" s="24"/>
      <c r="K44" s="142">
        <f>(K37-K40)*-1</f>
        <v>0</v>
      </c>
      <c r="L44" s="142">
        <f>(L37-L40)*-1</f>
        <v>626</v>
      </c>
      <c r="M44" s="142"/>
    </row>
    <row r="45" spans="1:13" ht="18.75">
      <c r="A45" s="80" t="s">
        <v>136</v>
      </c>
      <c r="B45" s="130"/>
      <c r="C45" s="130"/>
      <c r="D45" s="130"/>
      <c r="E45" s="48"/>
      <c r="F45" s="87"/>
      <c r="G45" s="88"/>
      <c r="H45" s="60"/>
      <c r="I45" s="3"/>
      <c r="J45" s="3"/>
      <c r="K45" s="143"/>
      <c r="L45" s="143"/>
      <c r="M45" s="143"/>
    </row>
    <row r="46" spans="1:13" ht="16.5">
      <c r="A46" s="76" t="s">
        <v>137</v>
      </c>
      <c r="B46" s="131">
        <f>SUM(B47:B48)</f>
        <v>11589</v>
      </c>
      <c r="C46" s="131">
        <f>SUM(C47:C48)</f>
        <v>13146</v>
      </c>
      <c r="D46" s="131"/>
      <c r="E46" s="54"/>
      <c r="F46" s="89"/>
      <c r="G46" s="55"/>
      <c r="H46" s="12"/>
      <c r="I46" s="6"/>
      <c r="J46" s="6"/>
      <c r="K46" s="144"/>
      <c r="L46" s="144"/>
      <c r="M46" s="144"/>
    </row>
    <row r="47" spans="1:13" ht="15.75">
      <c r="A47" s="86" t="s">
        <v>138</v>
      </c>
      <c r="B47" s="139">
        <v>11589</v>
      </c>
      <c r="C47" s="139">
        <v>4146</v>
      </c>
      <c r="D47" s="139"/>
      <c r="E47" s="51"/>
      <c r="F47" s="90"/>
      <c r="G47" s="56"/>
      <c r="H47" s="12"/>
      <c r="I47" s="6"/>
      <c r="J47" s="6"/>
      <c r="K47" s="144"/>
      <c r="L47" s="144"/>
      <c r="M47" s="144"/>
    </row>
    <row r="48" spans="1:13" ht="15.75">
      <c r="A48" s="86" t="s">
        <v>139</v>
      </c>
      <c r="B48" s="139">
        <v>0</v>
      </c>
      <c r="C48" s="139">
        <v>9000</v>
      </c>
      <c r="D48" s="139"/>
      <c r="E48" s="50"/>
      <c r="F48" s="90"/>
      <c r="G48" s="56"/>
      <c r="H48" s="70"/>
      <c r="I48" s="71"/>
      <c r="J48" s="71"/>
      <c r="K48" s="144"/>
      <c r="L48" s="144"/>
      <c r="M48" s="144"/>
    </row>
    <row r="49" spans="1:13" ht="15.75">
      <c r="A49" s="76" t="s">
        <v>140</v>
      </c>
      <c r="B49" s="131"/>
      <c r="C49" s="131"/>
      <c r="D49" s="131"/>
      <c r="E49" s="51"/>
      <c r="F49" s="89"/>
      <c r="G49" s="55"/>
      <c r="H49" s="12"/>
      <c r="I49" s="6"/>
      <c r="J49" s="6"/>
      <c r="K49" s="144"/>
      <c r="L49" s="144"/>
      <c r="M49" s="144"/>
    </row>
    <row r="50" spans="1:13" ht="15.75">
      <c r="A50" s="86" t="s">
        <v>141</v>
      </c>
      <c r="B50" s="139"/>
      <c r="C50" s="139"/>
      <c r="D50" s="139"/>
      <c r="E50" s="51"/>
      <c r="F50" s="90"/>
      <c r="G50" s="56"/>
      <c r="H50" s="12"/>
      <c r="I50" s="6"/>
      <c r="J50" s="6"/>
      <c r="K50" s="144"/>
      <c r="L50" s="144"/>
      <c r="M50" s="144"/>
    </row>
    <row r="51" spans="1:13" ht="15.75" customHeight="1">
      <c r="A51" s="86" t="s">
        <v>142</v>
      </c>
      <c r="B51" s="139"/>
      <c r="C51" s="139"/>
      <c r="D51" s="139"/>
      <c r="E51" s="48"/>
      <c r="F51" s="91"/>
      <c r="G51" s="92"/>
      <c r="H51" s="61"/>
      <c r="I51" s="13"/>
      <c r="J51" s="13"/>
      <c r="K51" s="145"/>
      <c r="L51" s="145"/>
      <c r="M51" s="145"/>
    </row>
    <row r="52" spans="1:13" ht="18.75">
      <c r="A52" s="72" t="s">
        <v>143</v>
      </c>
      <c r="B52" s="140">
        <f>SUM(B41,B46)</f>
        <v>48536</v>
      </c>
      <c r="C52" s="140">
        <f>SUM(C41,C46)</f>
        <v>51613</v>
      </c>
      <c r="D52" s="140"/>
      <c r="E52" s="48"/>
      <c r="F52" s="72" t="s">
        <v>144</v>
      </c>
      <c r="G52" s="73"/>
      <c r="H52" s="30"/>
      <c r="I52" s="2"/>
      <c r="J52" s="2"/>
      <c r="K52" s="141">
        <f>SUM(K53:K54)</f>
        <v>48536</v>
      </c>
      <c r="L52" s="141">
        <f>SUM(L53:L54)</f>
        <v>51613</v>
      </c>
      <c r="M52" s="141"/>
    </row>
    <row r="53" spans="1:13" ht="15.75">
      <c r="A53" s="86" t="s">
        <v>145</v>
      </c>
      <c r="B53" s="139">
        <f>B10+B47+B32</f>
        <v>48536</v>
      </c>
      <c r="C53" s="139">
        <f>C10+C47+C32</f>
        <v>42533</v>
      </c>
      <c r="D53" s="139"/>
      <c r="E53" s="52"/>
      <c r="F53" s="78" t="s">
        <v>146</v>
      </c>
      <c r="G53" s="79"/>
      <c r="H53" s="30"/>
      <c r="I53" s="2"/>
      <c r="J53" s="2"/>
      <c r="K53" s="142">
        <f>SUM(K10,K30)</f>
        <v>48536</v>
      </c>
      <c r="L53" s="142">
        <f>SUM(L10,L30)</f>
        <v>50907</v>
      </c>
      <c r="M53" s="142"/>
    </row>
    <row r="54" spans="1:13" ht="15.75">
      <c r="A54" s="86" t="s">
        <v>147</v>
      </c>
      <c r="B54" s="139">
        <f>B22+B48+B35</f>
        <v>0</v>
      </c>
      <c r="C54" s="139">
        <f>C22+C48</f>
        <v>9080</v>
      </c>
      <c r="D54" s="139"/>
      <c r="E54" s="52"/>
      <c r="F54" s="78" t="s">
        <v>148</v>
      </c>
      <c r="G54" s="79"/>
      <c r="H54" s="30"/>
      <c r="I54" s="2"/>
      <c r="J54" s="2"/>
      <c r="K54" s="142">
        <f>SUM(K22,K33,K38)</f>
        <v>0</v>
      </c>
      <c r="L54" s="142">
        <f>SUM(L22,L33,L38)</f>
        <v>706</v>
      </c>
      <c r="M54" s="142"/>
    </row>
    <row r="55" spans="1:13">
      <c r="A55" s="57"/>
      <c r="B55" s="57"/>
      <c r="C55" s="57"/>
      <c r="D55" s="57"/>
      <c r="E55" s="58"/>
      <c r="F55" s="59"/>
      <c r="G55" s="58"/>
      <c r="H55" s="9"/>
    </row>
    <row r="56" spans="1:13">
      <c r="A56" s="232"/>
      <c r="E56" s="248"/>
      <c r="F56" s="248"/>
      <c r="G56" s="248"/>
      <c r="H56" s="248"/>
    </row>
  </sheetData>
  <mergeCells count="7">
    <mergeCell ref="A2:M2"/>
    <mergeCell ref="A3:M3"/>
    <mergeCell ref="A4:M4"/>
    <mergeCell ref="F7:J7"/>
    <mergeCell ref="A5:K5"/>
    <mergeCell ref="A6:D6"/>
    <mergeCell ref="F6:M6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L97"/>
  <sheetViews>
    <sheetView topLeftCell="A61" workbookViewId="0">
      <selection activeCell="J77" sqref="J77"/>
    </sheetView>
  </sheetViews>
  <sheetFormatPr defaultRowHeight="12.75"/>
  <cols>
    <col min="1" max="1" width="5.140625" customWidth="1"/>
    <col min="2" max="2" width="5.28515625" customWidth="1"/>
    <col min="8" max="8" width="20.42578125" customWidth="1"/>
    <col min="9" max="11" width="10.5703125" customWidth="1"/>
  </cols>
  <sheetData>
    <row r="1" spans="1:12">
      <c r="L1" s="34"/>
    </row>
    <row r="3" spans="1:12">
      <c r="A3" s="249" t="s">
        <v>295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2">
      <c r="A4" s="249" t="s">
        <v>233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</row>
    <row r="5" spans="1:12">
      <c r="A5" s="249" t="s">
        <v>296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7" spans="1:12">
      <c r="A7" s="15"/>
      <c r="B7" s="15"/>
      <c r="C7" s="15"/>
      <c r="D7" s="15"/>
      <c r="E7" s="15"/>
      <c r="F7" s="15"/>
      <c r="G7" s="15"/>
      <c r="H7" s="15"/>
      <c r="K7" s="32" t="s">
        <v>162</v>
      </c>
    </row>
    <row r="8" spans="1:12" ht="25.5">
      <c r="A8" s="277" t="s">
        <v>110</v>
      </c>
      <c r="B8" s="278"/>
      <c r="C8" s="278"/>
      <c r="D8" s="278"/>
      <c r="E8" s="278"/>
      <c r="F8" s="278"/>
      <c r="G8" s="278"/>
      <c r="H8" s="279"/>
      <c r="I8" s="104" t="s">
        <v>156</v>
      </c>
      <c r="J8" s="104" t="s">
        <v>157</v>
      </c>
      <c r="K8" s="105" t="s">
        <v>155</v>
      </c>
      <c r="L8" s="104" t="s">
        <v>158</v>
      </c>
    </row>
    <row r="9" spans="1:12">
      <c r="A9" s="251" t="s">
        <v>66</v>
      </c>
      <c r="B9" s="251"/>
      <c r="C9" s="251"/>
      <c r="D9" s="251"/>
      <c r="E9" s="251"/>
      <c r="F9" s="251"/>
      <c r="G9" s="251"/>
      <c r="H9" s="251"/>
      <c r="I9" s="101">
        <f>I10+I27+I37+I48</f>
        <v>36947</v>
      </c>
      <c r="J9" s="101">
        <f>J10+J27+J37+J48</f>
        <v>38387</v>
      </c>
      <c r="K9" s="35"/>
      <c r="L9" s="35"/>
    </row>
    <row r="10" spans="1:12">
      <c r="A10" s="161"/>
      <c r="B10" s="268" t="s">
        <v>183</v>
      </c>
      <c r="C10" s="268"/>
      <c r="D10" s="268"/>
      <c r="E10" s="268"/>
      <c r="F10" s="268"/>
      <c r="G10" s="268"/>
      <c r="H10" s="268"/>
      <c r="I10" s="163">
        <f>I11+I19</f>
        <v>28317</v>
      </c>
      <c r="J10" s="163">
        <f>J11+J19</f>
        <v>29732</v>
      </c>
      <c r="K10" s="35"/>
      <c r="L10" s="35"/>
    </row>
    <row r="11" spans="1:12">
      <c r="A11" s="62"/>
      <c r="B11" s="205"/>
      <c r="C11" s="280" t="s">
        <v>35</v>
      </c>
      <c r="D11" s="280"/>
      <c r="E11" s="280"/>
      <c r="F11" s="280"/>
      <c r="G11" s="280"/>
      <c r="H11" s="280"/>
      <c r="I11" s="215">
        <f>SUM(I12:I15)</f>
        <v>9194</v>
      </c>
      <c r="J11" s="215">
        <f>SUM(J12:J15)</f>
        <v>9194</v>
      </c>
      <c r="K11" s="35"/>
      <c r="L11" s="35"/>
    </row>
    <row r="12" spans="1:12">
      <c r="A12" s="62"/>
      <c r="B12" s="29"/>
      <c r="C12" s="256" t="s">
        <v>277</v>
      </c>
      <c r="D12" s="256"/>
      <c r="E12" s="256"/>
      <c r="F12" s="256"/>
      <c r="G12" s="256"/>
      <c r="H12" s="256"/>
      <c r="I12" s="35">
        <v>8672</v>
      </c>
      <c r="J12" s="35">
        <v>8672</v>
      </c>
      <c r="K12" s="35"/>
      <c r="L12" s="35"/>
    </row>
    <row r="13" spans="1:12">
      <c r="A13" s="62"/>
      <c r="B13" s="29"/>
      <c r="C13" s="269" t="s">
        <v>67</v>
      </c>
      <c r="D13" s="256"/>
      <c r="E13" s="256"/>
      <c r="F13" s="256"/>
      <c r="G13" s="256"/>
      <c r="H13" s="256"/>
      <c r="I13" s="116" t="s">
        <v>19</v>
      </c>
      <c r="J13" s="35"/>
      <c r="K13" s="35"/>
      <c r="L13" s="35"/>
    </row>
    <row r="14" spans="1:12" ht="12.75" customHeight="1">
      <c r="A14" s="62"/>
      <c r="B14" s="29"/>
      <c r="C14" s="256" t="s">
        <v>68</v>
      </c>
      <c r="D14" s="256"/>
      <c r="E14" s="256"/>
      <c r="F14" s="256"/>
      <c r="G14" s="256"/>
      <c r="H14" s="256"/>
      <c r="I14" s="116" t="s">
        <v>19</v>
      </c>
      <c r="J14" s="35"/>
      <c r="K14" s="35"/>
      <c r="L14" s="35"/>
    </row>
    <row r="15" spans="1:12">
      <c r="A15" s="62"/>
      <c r="B15" s="29"/>
      <c r="C15" s="271" t="s">
        <v>176</v>
      </c>
      <c r="D15" s="272"/>
      <c r="E15" s="272"/>
      <c r="F15" s="272"/>
      <c r="G15" s="272"/>
      <c r="H15" s="273"/>
      <c r="I15" s="106">
        <v>522</v>
      </c>
      <c r="J15" s="106">
        <v>522</v>
      </c>
      <c r="K15" s="106"/>
      <c r="L15" s="106"/>
    </row>
    <row r="16" spans="1:12">
      <c r="A16" s="62"/>
      <c r="B16" s="29"/>
      <c r="C16" s="274" t="s">
        <v>184</v>
      </c>
      <c r="D16" s="275"/>
      <c r="E16" s="275"/>
      <c r="F16" s="275"/>
      <c r="G16" s="275"/>
      <c r="H16" s="276"/>
      <c r="I16" s="216" t="s">
        <v>19</v>
      </c>
      <c r="J16" s="106"/>
      <c r="K16" s="106"/>
      <c r="L16" s="106"/>
    </row>
    <row r="17" spans="1:12">
      <c r="A17" s="62"/>
      <c r="B17" s="29"/>
      <c r="C17" s="274" t="s">
        <v>185</v>
      </c>
      <c r="D17" s="275"/>
      <c r="E17" s="275"/>
      <c r="F17" s="275"/>
      <c r="G17" s="275"/>
      <c r="H17" s="276"/>
      <c r="I17" s="216" t="s">
        <v>19</v>
      </c>
      <c r="J17" s="106"/>
      <c r="K17" s="106"/>
      <c r="L17" s="106"/>
    </row>
    <row r="18" spans="1:12">
      <c r="A18" s="62"/>
      <c r="B18" s="29"/>
      <c r="C18" s="274" t="s">
        <v>186</v>
      </c>
      <c r="D18" s="275"/>
      <c r="E18" s="275"/>
      <c r="F18" s="275"/>
      <c r="G18" s="275"/>
      <c r="H18" s="276"/>
      <c r="I18" s="216" t="s">
        <v>19</v>
      </c>
      <c r="J18" s="106"/>
      <c r="K18" s="106"/>
      <c r="L18" s="106"/>
    </row>
    <row r="19" spans="1:12">
      <c r="A19" s="62"/>
      <c r="B19" s="29"/>
      <c r="C19" s="274" t="s">
        <v>187</v>
      </c>
      <c r="D19" s="275"/>
      <c r="E19" s="275"/>
      <c r="F19" s="275"/>
      <c r="G19" s="275"/>
      <c r="H19" s="276"/>
      <c r="I19" s="217">
        <f>SUM(I20:I26)</f>
        <v>19123</v>
      </c>
      <c r="J19" s="217">
        <f>SUM(J20:J26)</f>
        <v>20538</v>
      </c>
      <c r="K19" s="106"/>
      <c r="L19" s="106"/>
    </row>
    <row r="20" spans="1:12">
      <c r="A20" s="62"/>
      <c r="B20" s="6"/>
      <c r="C20" s="211" t="s">
        <v>217</v>
      </c>
      <c r="D20" s="212"/>
      <c r="E20" s="212"/>
      <c r="F20" s="212"/>
      <c r="G20" s="212"/>
      <c r="H20" s="204"/>
      <c r="I20" s="106">
        <v>12668</v>
      </c>
      <c r="J20" s="106">
        <v>12724</v>
      </c>
      <c r="K20" s="106"/>
      <c r="L20" s="106"/>
    </row>
    <row r="21" spans="1:12">
      <c r="A21" s="62"/>
      <c r="B21" s="6"/>
      <c r="C21" s="211" t="s">
        <v>216</v>
      </c>
      <c r="D21" s="212"/>
      <c r="E21" s="212"/>
      <c r="F21" s="212"/>
      <c r="G21" s="212"/>
      <c r="H21" s="204"/>
      <c r="I21" s="129" t="s">
        <v>19</v>
      </c>
      <c r="J21" s="106"/>
      <c r="K21" s="106"/>
      <c r="L21" s="106"/>
    </row>
    <row r="22" spans="1:12">
      <c r="A22" s="62"/>
      <c r="B22" s="6"/>
      <c r="C22" s="211" t="s">
        <v>218</v>
      </c>
      <c r="D22" s="212"/>
      <c r="E22" s="212"/>
      <c r="F22" s="212"/>
      <c r="G22" s="212"/>
      <c r="H22" s="204"/>
      <c r="I22" s="106">
        <v>4108</v>
      </c>
      <c r="J22" s="106">
        <v>4708</v>
      </c>
      <c r="K22" s="106"/>
      <c r="L22" s="106"/>
    </row>
    <row r="23" spans="1:12">
      <c r="A23" s="62"/>
      <c r="B23" s="6"/>
      <c r="C23" s="211" t="s">
        <v>215</v>
      </c>
      <c r="D23" s="212"/>
      <c r="E23" s="212"/>
      <c r="F23" s="212"/>
      <c r="G23" s="212"/>
      <c r="H23" s="204"/>
      <c r="I23" s="106">
        <v>441</v>
      </c>
      <c r="J23" s="106">
        <v>1200</v>
      </c>
      <c r="K23" s="106"/>
      <c r="L23" s="106"/>
    </row>
    <row r="24" spans="1:12">
      <c r="A24" s="62"/>
      <c r="B24" s="6"/>
      <c r="C24" s="211" t="s">
        <v>219</v>
      </c>
      <c r="D24" s="212"/>
      <c r="E24" s="212"/>
      <c r="F24" s="212"/>
      <c r="G24" s="212"/>
      <c r="H24" s="204"/>
      <c r="I24" s="129" t="s">
        <v>19</v>
      </c>
      <c r="J24" s="106"/>
      <c r="K24" s="106"/>
      <c r="L24" s="106"/>
    </row>
    <row r="25" spans="1:12">
      <c r="A25" s="62"/>
      <c r="B25" s="6"/>
      <c r="C25" s="211" t="s">
        <v>220</v>
      </c>
      <c r="D25" s="212"/>
      <c r="E25" s="212"/>
      <c r="F25" s="212"/>
      <c r="G25" s="212"/>
      <c r="H25" s="204"/>
      <c r="I25" s="106">
        <v>56</v>
      </c>
      <c r="J25" s="106">
        <v>56</v>
      </c>
      <c r="K25" s="106"/>
      <c r="L25" s="106"/>
    </row>
    <row r="26" spans="1:12">
      <c r="A26" s="62"/>
      <c r="B26" s="6"/>
      <c r="C26" s="226" t="s">
        <v>276</v>
      </c>
      <c r="D26" s="212"/>
      <c r="E26" s="212"/>
      <c r="F26" s="212"/>
      <c r="G26" s="212"/>
      <c r="H26" s="204"/>
      <c r="I26" s="106">
        <v>1850</v>
      </c>
      <c r="J26" s="106">
        <v>1850</v>
      </c>
      <c r="K26" s="106"/>
      <c r="L26" s="106"/>
    </row>
    <row r="27" spans="1:12">
      <c r="A27" s="161"/>
      <c r="B27" s="268" t="s">
        <v>188</v>
      </c>
      <c r="C27" s="268"/>
      <c r="D27" s="268"/>
      <c r="E27" s="268"/>
      <c r="F27" s="268"/>
      <c r="G27" s="268"/>
      <c r="H27" s="268"/>
      <c r="I27" s="163">
        <f>SUM(I28:I36)</f>
        <v>8150</v>
      </c>
      <c r="J27" s="163">
        <f>SUM(J28:J36)</f>
        <v>8150</v>
      </c>
      <c r="K27" s="35"/>
      <c r="L27" s="35"/>
    </row>
    <row r="28" spans="1:12">
      <c r="A28" s="62"/>
      <c r="B28" s="10"/>
      <c r="C28" s="256" t="s">
        <v>65</v>
      </c>
      <c r="D28" s="256"/>
      <c r="E28" s="256"/>
      <c r="F28" s="256"/>
      <c r="G28" s="256"/>
      <c r="H28" s="256"/>
      <c r="I28" s="35">
        <v>7210</v>
      </c>
      <c r="J28" s="35"/>
      <c r="K28" s="35"/>
      <c r="L28" s="35"/>
    </row>
    <row r="29" spans="1:12">
      <c r="A29" s="62"/>
      <c r="B29" s="29"/>
      <c r="C29" s="287" t="s">
        <v>278</v>
      </c>
      <c r="D29" s="288"/>
      <c r="E29" s="288"/>
      <c r="F29" s="288"/>
      <c r="G29" s="288"/>
      <c r="H29" s="289"/>
      <c r="I29" s="35"/>
      <c r="J29" s="35">
        <v>2700</v>
      </c>
      <c r="K29" s="35"/>
      <c r="L29" s="35"/>
    </row>
    <row r="30" spans="1:12">
      <c r="A30" s="62"/>
      <c r="B30" s="29"/>
      <c r="C30" s="287" t="s">
        <v>279</v>
      </c>
      <c r="D30" s="288"/>
      <c r="E30" s="288"/>
      <c r="F30" s="288"/>
      <c r="G30" s="288"/>
      <c r="H30" s="289"/>
      <c r="I30" s="35"/>
      <c r="J30" s="35">
        <v>5110</v>
      </c>
      <c r="K30" s="35"/>
      <c r="L30" s="35"/>
    </row>
    <row r="31" spans="1:12">
      <c r="A31" s="62"/>
      <c r="B31" s="29"/>
      <c r="C31" s="286" t="s">
        <v>81</v>
      </c>
      <c r="D31" s="286"/>
      <c r="E31" s="286"/>
      <c r="F31" s="286"/>
      <c r="G31" s="286"/>
      <c r="H31" s="286"/>
      <c r="I31" s="116" t="s">
        <v>19</v>
      </c>
      <c r="J31" s="35"/>
      <c r="K31" s="35"/>
      <c r="L31" s="35"/>
    </row>
    <row r="32" spans="1:12">
      <c r="A32" s="62"/>
      <c r="B32" s="29"/>
      <c r="C32" s="256" t="s">
        <v>226</v>
      </c>
      <c r="D32" s="256"/>
      <c r="E32" s="256"/>
      <c r="F32" s="256"/>
      <c r="G32" s="256"/>
      <c r="H32" s="256"/>
      <c r="I32" s="35">
        <v>600</v>
      </c>
      <c r="J32" s="35"/>
      <c r="K32" s="35"/>
      <c r="L32" s="35"/>
    </row>
    <row r="33" spans="1:12">
      <c r="A33" s="62"/>
      <c r="B33" s="29"/>
      <c r="C33" s="281" t="s">
        <v>189</v>
      </c>
      <c r="D33" s="256"/>
      <c r="E33" s="256"/>
      <c r="F33" s="256"/>
      <c r="G33" s="256"/>
      <c r="H33" s="256"/>
      <c r="I33" s="116" t="s">
        <v>19</v>
      </c>
      <c r="J33" s="35"/>
      <c r="K33" s="35"/>
      <c r="L33" s="35"/>
    </row>
    <row r="34" spans="1:12">
      <c r="A34" s="62"/>
      <c r="B34" s="29"/>
      <c r="C34" s="281" t="s">
        <v>227</v>
      </c>
      <c r="D34" s="256"/>
      <c r="E34" s="256"/>
      <c r="F34" s="256"/>
      <c r="G34" s="256"/>
      <c r="H34" s="256"/>
      <c r="I34" s="35">
        <v>290</v>
      </c>
      <c r="J34" s="35">
        <v>290</v>
      </c>
      <c r="K34" s="35"/>
      <c r="L34" s="35"/>
    </row>
    <row r="35" spans="1:12">
      <c r="A35" s="62"/>
      <c r="B35" s="29"/>
      <c r="C35" s="256" t="s">
        <v>69</v>
      </c>
      <c r="D35" s="256"/>
      <c r="E35" s="256"/>
      <c r="F35" s="256"/>
      <c r="G35" s="256"/>
      <c r="H35" s="256"/>
      <c r="I35" s="116" t="s">
        <v>19</v>
      </c>
      <c r="J35" s="35"/>
      <c r="K35" s="35"/>
      <c r="L35" s="35"/>
    </row>
    <row r="36" spans="1:12">
      <c r="A36" s="62"/>
      <c r="B36" s="14"/>
      <c r="C36" s="256" t="s">
        <v>280</v>
      </c>
      <c r="D36" s="256"/>
      <c r="E36" s="256"/>
      <c r="F36" s="256"/>
      <c r="G36" s="256"/>
      <c r="H36" s="256"/>
      <c r="I36" s="35">
        <v>50</v>
      </c>
      <c r="J36" s="35">
        <v>50</v>
      </c>
      <c r="K36" s="35"/>
      <c r="L36" s="35"/>
    </row>
    <row r="37" spans="1:12">
      <c r="A37" s="161"/>
      <c r="B37" s="268" t="s">
        <v>190</v>
      </c>
      <c r="C37" s="268"/>
      <c r="D37" s="268"/>
      <c r="E37" s="268"/>
      <c r="F37" s="268"/>
      <c r="G37" s="268"/>
      <c r="H37" s="268"/>
      <c r="I37" s="163">
        <f>SUM(I38:I47)</f>
        <v>480</v>
      </c>
      <c r="J37" s="163">
        <f>SUM(J38:J47)</f>
        <v>430</v>
      </c>
      <c r="K37" s="163"/>
      <c r="L37" s="163"/>
    </row>
    <row r="38" spans="1:12">
      <c r="A38" s="62"/>
      <c r="B38" s="10"/>
      <c r="C38" s="282" t="s">
        <v>191</v>
      </c>
      <c r="D38" s="283"/>
      <c r="E38" s="283"/>
      <c r="F38" s="283"/>
      <c r="G38" s="283"/>
      <c r="H38" s="284"/>
      <c r="I38" s="116" t="s">
        <v>19</v>
      </c>
      <c r="J38" s="35"/>
      <c r="K38" s="35"/>
      <c r="L38" s="35"/>
    </row>
    <row r="39" spans="1:12">
      <c r="A39" s="62"/>
      <c r="B39" s="29"/>
      <c r="C39" s="282" t="s">
        <v>72</v>
      </c>
      <c r="D39" s="283"/>
      <c r="E39" s="283"/>
      <c r="F39" s="283"/>
      <c r="G39" s="283"/>
      <c r="H39" s="284"/>
      <c r="I39" s="35">
        <v>30</v>
      </c>
      <c r="J39" s="35">
        <v>30</v>
      </c>
      <c r="K39" s="35"/>
      <c r="L39" s="35"/>
    </row>
    <row r="40" spans="1:12">
      <c r="A40" s="62"/>
      <c r="B40" s="29"/>
      <c r="C40" s="282" t="s">
        <v>71</v>
      </c>
      <c r="D40" s="283"/>
      <c r="E40" s="283"/>
      <c r="F40" s="283"/>
      <c r="G40" s="283"/>
      <c r="H40" s="284"/>
      <c r="I40" s="35">
        <v>380</v>
      </c>
      <c r="J40" s="35">
        <v>380</v>
      </c>
      <c r="K40" s="35"/>
      <c r="L40" s="35"/>
    </row>
    <row r="41" spans="1:12">
      <c r="A41" s="62"/>
      <c r="B41" s="29"/>
      <c r="C41" s="149" t="s">
        <v>192</v>
      </c>
      <c r="D41" s="213"/>
      <c r="E41" s="213"/>
      <c r="F41" s="213"/>
      <c r="G41" s="213"/>
      <c r="H41" s="214"/>
      <c r="I41" s="116" t="s">
        <v>19</v>
      </c>
      <c r="J41" s="35"/>
      <c r="K41" s="35"/>
      <c r="L41" s="35"/>
    </row>
    <row r="42" spans="1:12">
      <c r="A42" s="62"/>
      <c r="B42" s="29"/>
      <c r="C42" s="267" t="s">
        <v>221</v>
      </c>
      <c r="D42" s="253"/>
      <c r="E42" s="253"/>
      <c r="F42" s="253"/>
      <c r="G42" s="253"/>
      <c r="H42" s="254"/>
      <c r="I42" s="116" t="s">
        <v>19</v>
      </c>
      <c r="J42" s="35"/>
      <c r="K42" s="35"/>
      <c r="L42" s="35"/>
    </row>
    <row r="43" spans="1:12">
      <c r="A43" s="62"/>
      <c r="B43" s="29"/>
      <c r="C43" s="33" t="s">
        <v>223</v>
      </c>
      <c r="D43" s="33"/>
      <c r="E43" s="33"/>
      <c r="F43" s="33"/>
      <c r="G43" s="33"/>
      <c r="H43" s="33"/>
      <c r="I43" s="116" t="s">
        <v>19</v>
      </c>
      <c r="J43" s="35"/>
      <c r="K43" s="35"/>
      <c r="L43" s="35"/>
    </row>
    <row r="44" spans="1:12">
      <c r="A44" s="62"/>
      <c r="B44" s="29"/>
      <c r="C44" s="267" t="s">
        <v>70</v>
      </c>
      <c r="D44" s="253"/>
      <c r="E44" s="253"/>
      <c r="F44" s="253"/>
      <c r="G44" s="253"/>
      <c r="H44" s="254"/>
      <c r="I44" s="116" t="s">
        <v>19</v>
      </c>
      <c r="J44" s="35"/>
      <c r="K44" s="35"/>
      <c r="L44" s="35"/>
    </row>
    <row r="45" spans="1:12">
      <c r="A45" s="62"/>
      <c r="B45" s="29"/>
      <c r="C45" s="33" t="s">
        <v>225</v>
      </c>
      <c r="D45" s="33"/>
      <c r="E45" s="33"/>
      <c r="F45" s="33"/>
      <c r="G45" s="33"/>
      <c r="H45" s="33"/>
      <c r="I45" s="35">
        <v>20</v>
      </c>
      <c r="J45" s="35">
        <v>20</v>
      </c>
      <c r="K45" s="35"/>
      <c r="L45" s="35"/>
    </row>
    <row r="46" spans="1:12">
      <c r="A46" s="62"/>
      <c r="B46" s="29"/>
      <c r="C46" s="267" t="s">
        <v>224</v>
      </c>
      <c r="D46" s="253"/>
      <c r="E46" s="253"/>
      <c r="F46" s="253"/>
      <c r="G46" s="253"/>
      <c r="H46" s="254"/>
      <c r="I46" s="116" t="s">
        <v>19</v>
      </c>
      <c r="J46" s="35"/>
      <c r="K46" s="35"/>
      <c r="L46" s="35"/>
    </row>
    <row r="47" spans="1:12">
      <c r="A47" s="62"/>
      <c r="B47" s="29"/>
      <c r="C47" s="267" t="s">
        <v>222</v>
      </c>
      <c r="D47" s="253"/>
      <c r="E47" s="253"/>
      <c r="F47" s="253"/>
      <c r="G47" s="253"/>
      <c r="H47" s="254"/>
      <c r="I47" s="35">
        <v>50</v>
      </c>
      <c r="J47" s="35"/>
      <c r="K47" s="35"/>
      <c r="L47" s="35"/>
    </row>
    <row r="48" spans="1:12">
      <c r="A48" s="161"/>
      <c r="B48" s="268" t="s">
        <v>193</v>
      </c>
      <c r="C48" s="268"/>
      <c r="D48" s="268"/>
      <c r="E48" s="268"/>
      <c r="F48" s="268"/>
      <c r="G48" s="268"/>
      <c r="H48" s="268"/>
      <c r="I48" s="163">
        <f>SUM(I49:I51)</f>
        <v>0</v>
      </c>
      <c r="J48" s="163">
        <f>SUM(J49:J51)</f>
        <v>75</v>
      </c>
      <c r="K48" s="35"/>
      <c r="L48" s="35"/>
    </row>
    <row r="49" spans="1:12">
      <c r="A49" s="62"/>
      <c r="B49" s="206"/>
      <c r="C49" s="252" t="s">
        <v>194</v>
      </c>
      <c r="D49" s="261"/>
      <c r="E49" s="261"/>
      <c r="F49" s="261"/>
      <c r="G49" s="261"/>
      <c r="H49" s="262"/>
      <c r="I49" s="123" t="s">
        <v>19</v>
      </c>
      <c r="J49" s="35"/>
      <c r="K49" s="35"/>
      <c r="L49" s="35"/>
    </row>
    <row r="50" spans="1:12">
      <c r="A50" s="62"/>
      <c r="B50" s="207"/>
      <c r="C50" s="252" t="s">
        <v>195</v>
      </c>
      <c r="D50" s="261"/>
      <c r="E50" s="261"/>
      <c r="F50" s="261"/>
      <c r="G50" s="261"/>
      <c r="H50" s="262"/>
      <c r="I50" s="123" t="s">
        <v>19</v>
      </c>
      <c r="J50" s="35">
        <v>75</v>
      </c>
      <c r="K50" s="35"/>
      <c r="L50" s="35"/>
    </row>
    <row r="51" spans="1:12">
      <c r="A51" s="62"/>
      <c r="B51" s="207"/>
      <c r="C51" s="281" t="s">
        <v>196</v>
      </c>
      <c r="D51" s="281"/>
      <c r="E51" s="281"/>
      <c r="F51" s="281"/>
      <c r="G51" s="281"/>
      <c r="H51" s="281"/>
      <c r="I51" s="123" t="s">
        <v>19</v>
      </c>
      <c r="J51" s="35"/>
      <c r="K51" s="35"/>
      <c r="L51" s="35"/>
    </row>
    <row r="52" spans="1:12">
      <c r="A52" s="62"/>
      <c r="B52" s="6"/>
      <c r="C52" s="285"/>
      <c r="D52" s="285"/>
      <c r="E52" s="285"/>
      <c r="F52" s="285"/>
      <c r="G52" s="285"/>
      <c r="H52" s="285"/>
      <c r="I52" s="35"/>
      <c r="J52" s="35"/>
      <c r="K52" s="35"/>
      <c r="L52" s="35"/>
    </row>
    <row r="53" spans="1:12">
      <c r="A53" s="251" t="s">
        <v>73</v>
      </c>
      <c r="B53" s="251"/>
      <c r="C53" s="251"/>
      <c r="D53" s="251"/>
      <c r="E53" s="251"/>
      <c r="F53" s="251"/>
      <c r="G53" s="251"/>
      <c r="H53" s="251"/>
      <c r="I53" s="117" t="s">
        <v>19</v>
      </c>
      <c r="J53" s="35">
        <f>J58+J67+J54</f>
        <v>80</v>
      </c>
      <c r="K53" s="35"/>
      <c r="L53" s="35"/>
    </row>
    <row r="54" spans="1:12">
      <c r="A54" s="28"/>
      <c r="B54" s="268" t="s">
        <v>74</v>
      </c>
      <c r="C54" s="268"/>
      <c r="D54" s="268"/>
      <c r="E54" s="268"/>
      <c r="F54" s="268"/>
      <c r="G54" s="268"/>
      <c r="H54" s="268"/>
      <c r="I54" s="117" t="s">
        <v>19</v>
      </c>
      <c r="J54" s="35"/>
      <c r="K54" s="35"/>
      <c r="L54" s="35"/>
    </row>
    <row r="55" spans="1:12">
      <c r="A55" s="62"/>
      <c r="B55" s="10"/>
      <c r="C55" s="256" t="s">
        <v>75</v>
      </c>
      <c r="D55" s="256"/>
      <c r="E55" s="256"/>
      <c r="F55" s="256"/>
      <c r="G55" s="256"/>
      <c r="H55" s="256"/>
      <c r="I55" s="116" t="s">
        <v>19</v>
      </c>
      <c r="J55" s="35"/>
      <c r="K55" s="35"/>
      <c r="L55" s="35"/>
    </row>
    <row r="56" spans="1:12">
      <c r="A56" s="62"/>
      <c r="B56" s="29"/>
      <c r="C56" s="256" t="s">
        <v>82</v>
      </c>
      <c r="D56" s="256"/>
      <c r="E56" s="256"/>
      <c r="F56" s="256"/>
      <c r="G56" s="256"/>
      <c r="H56" s="256"/>
      <c r="I56" s="116" t="s">
        <v>19</v>
      </c>
      <c r="J56" s="35"/>
      <c r="K56" s="35"/>
      <c r="L56" s="35"/>
    </row>
    <row r="57" spans="1:12">
      <c r="A57" s="62"/>
      <c r="B57" s="14"/>
      <c r="C57" s="267" t="s">
        <v>48</v>
      </c>
      <c r="D57" s="253"/>
      <c r="E57" s="253"/>
      <c r="F57" s="253"/>
      <c r="G57" s="253"/>
      <c r="H57" s="254"/>
      <c r="I57" s="116" t="s">
        <v>19</v>
      </c>
      <c r="J57" s="35"/>
      <c r="K57" s="35"/>
      <c r="L57" s="35"/>
    </row>
    <row r="58" spans="1:12" ht="12.75" customHeight="1">
      <c r="A58" s="161"/>
      <c r="B58" s="268" t="s">
        <v>197</v>
      </c>
      <c r="C58" s="268"/>
      <c r="D58" s="268"/>
      <c r="E58" s="268"/>
      <c r="F58" s="268"/>
      <c r="G58" s="268"/>
      <c r="H58" s="268"/>
      <c r="I58" s="218" t="s">
        <v>19</v>
      </c>
      <c r="J58" s="35"/>
      <c r="K58" s="35"/>
      <c r="L58" s="35"/>
    </row>
    <row r="59" spans="1:12" ht="12.75" customHeight="1">
      <c r="A59" s="62"/>
      <c r="B59" s="205"/>
      <c r="C59" s="252" t="s">
        <v>35</v>
      </c>
      <c r="D59" s="261"/>
      <c r="E59" s="261"/>
      <c r="F59" s="261"/>
      <c r="G59" s="261"/>
      <c r="H59" s="262"/>
      <c r="I59" s="123" t="s">
        <v>19</v>
      </c>
      <c r="J59" s="35"/>
      <c r="K59" s="35"/>
      <c r="L59" s="35"/>
    </row>
    <row r="60" spans="1:12">
      <c r="A60" s="62"/>
      <c r="B60" s="29"/>
      <c r="C60" s="256" t="s">
        <v>214</v>
      </c>
      <c r="D60" s="256"/>
      <c r="E60" s="256"/>
      <c r="F60" s="256"/>
      <c r="G60" s="256"/>
      <c r="H60" s="256"/>
      <c r="I60" s="116" t="s">
        <v>19</v>
      </c>
      <c r="J60" s="35"/>
      <c r="K60" s="35"/>
      <c r="L60" s="35"/>
    </row>
    <row r="61" spans="1:12" ht="12.75" customHeight="1">
      <c r="A61" s="62"/>
      <c r="B61" s="29"/>
      <c r="C61" s="269" t="s">
        <v>67</v>
      </c>
      <c r="D61" s="256"/>
      <c r="E61" s="256"/>
      <c r="F61" s="256"/>
      <c r="G61" s="256"/>
      <c r="H61" s="256"/>
      <c r="I61" s="116" t="s">
        <v>19</v>
      </c>
      <c r="J61" s="35"/>
      <c r="K61" s="35"/>
      <c r="L61" s="35"/>
    </row>
    <row r="62" spans="1:12">
      <c r="A62" s="62"/>
      <c r="B62" s="29"/>
      <c r="C62" s="256" t="s">
        <v>68</v>
      </c>
      <c r="D62" s="256"/>
      <c r="E62" s="256"/>
      <c r="F62" s="256"/>
      <c r="G62" s="256"/>
      <c r="H62" s="256"/>
      <c r="I62" s="116" t="s">
        <v>19</v>
      </c>
      <c r="J62" s="35"/>
      <c r="K62" s="35"/>
      <c r="L62" s="35"/>
    </row>
    <row r="63" spans="1:12">
      <c r="A63" s="62"/>
      <c r="B63" s="29"/>
      <c r="C63" s="271" t="s">
        <v>176</v>
      </c>
      <c r="D63" s="272"/>
      <c r="E63" s="272"/>
      <c r="F63" s="272"/>
      <c r="G63" s="272"/>
      <c r="H63" s="273"/>
      <c r="I63" s="116" t="s">
        <v>19</v>
      </c>
      <c r="J63" s="35"/>
      <c r="K63" s="35"/>
      <c r="L63" s="35"/>
    </row>
    <row r="64" spans="1:12">
      <c r="A64" s="62"/>
      <c r="B64" s="29"/>
      <c r="C64" s="270" t="s">
        <v>184</v>
      </c>
      <c r="D64" s="253"/>
      <c r="E64" s="253"/>
      <c r="F64" s="253"/>
      <c r="G64" s="253"/>
      <c r="H64" s="254"/>
      <c r="I64" s="129" t="s">
        <v>19</v>
      </c>
      <c r="J64" s="106"/>
      <c r="K64" s="106"/>
      <c r="L64" s="106"/>
    </row>
    <row r="65" spans="1:12">
      <c r="A65" s="62"/>
      <c r="B65" s="29"/>
      <c r="C65" s="270" t="s">
        <v>185</v>
      </c>
      <c r="D65" s="253"/>
      <c r="E65" s="253"/>
      <c r="F65" s="253"/>
      <c r="G65" s="253"/>
      <c r="H65" s="254"/>
      <c r="I65" s="129" t="s">
        <v>19</v>
      </c>
      <c r="J65" s="106"/>
      <c r="K65" s="106"/>
      <c r="L65" s="106"/>
    </row>
    <row r="66" spans="1:12">
      <c r="A66" s="62"/>
      <c r="B66" s="14"/>
      <c r="C66" s="270" t="s">
        <v>198</v>
      </c>
      <c r="D66" s="253"/>
      <c r="E66" s="253"/>
      <c r="F66" s="253"/>
      <c r="G66" s="253"/>
      <c r="H66" s="254"/>
      <c r="I66" s="129" t="s">
        <v>19</v>
      </c>
      <c r="J66" s="106"/>
      <c r="K66" s="106"/>
      <c r="L66" s="106"/>
    </row>
    <row r="67" spans="1:12">
      <c r="A67" s="161"/>
      <c r="B67" s="268" t="s">
        <v>76</v>
      </c>
      <c r="C67" s="256"/>
      <c r="D67" s="256"/>
      <c r="E67" s="256"/>
      <c r="F67" s="256"/>
      <c r="G67" s="256"/>
      <c r="H67" s="256"/>
      <c r="I67" s="218" t="s">
        <v>19</v>
      </c>
      <c r="J67" s="218">
        <f>SUM(J68:J70)</f>
        <v>80</v>
      </c>
      <c r="K67" s="35"/>
      <c r="L67" s="35"/>
    </row>
    <row r="68" spans="1:12">
      <c r="A68" s="62"/>
      <c r="B68" s="206"/>
      <c r="C68" s="252" t="s">
        <v>194</v>
      </c>
      <c r="D68" s="261"/>
      <c r="E68" s="261"/>
      <c r="F68" s="261"/>
      <c r="G68" s="261"/>
      <c r="H68" s="262"/>
      <c r="I68" s="116" t="s">
        <v>19</v>
      </c>
      <c r="J68" s="35"/>
      <c r="K68" s="35"/>
      <c r="L68" s="35"/>
    </row>
    <row r="69" spans="1:12">
      <c r="A69" s="62"/>
      <c r="B69" s="207"/>
      <c r="C69" s="252" t="s">
        <v>195</v>
      </c>
      <c r="D69" s="261"/>
      <c r="E69" s="261"/>
      <c r="F69" s="261"/>
      <c r="G69" s="261"/>
      <c r="H69" s="262"/>
      <c r="I69" s="116" t="s">
        <v>19</v>
      </c>
      <c r="J69" s="35">
        <v>80</v>
      </c>
      <c r="K69" s="35"/>
      <c r="L69" s="35"/>
    </row>
    <row r="70" spans="1:12">
      <c r="A70" s="62"/>
      <c r="B70" s="207"/>
      <c r="C70" s="252" t="s">
        <v>196</v>
      </c>
      <c r="D70" s="261"/>
      <c r="E70" s="261"/>
      <c r="F70" s="261"/>
      <c r="G70" s="261"/>
      <c r="H70" s="262"/>
      <c r="I70" s="116" t="s">
        <v>19</v>
      </c>
      <c r="J70" s="35"/>
      <c r="K70" s="35"/>
      <c r="L70" s="35"/>
    </row>
    <row r="71" spans="1:12">
      <c r="A71" s="263"/>
      <c r="B71" s="264"/>
      <c r="C71" s="264"/>
      <c r="D71" s="264"/>
      <c r="E71" s="264"/>
      <c r="F71" s="264"/>
      <c r="G71" s="264"/>
      <c r="H71" s="265"/>
      <c r="I71" s="35"/>
      <c r="J71" s="35"/>
      <c r="K71" s="35"/>
      <c r="L71" s="35"/>
    </row>
    <row r="72" spans="1:12">
      <c r="A72" s="251" t="s">
        <v>199</v>
      </c>
      <c r="B72" s="251"/>
      <c r="C72" s="251"/>
      <c r="D72" s="251"/>
      <c r="E72" s="251"/>
      <c r="F72" s="251"/>
      <c r="G72" s="251"/>
      <c r="H72" s="251"/>
      <c r="I72" s="101">
        <f>SUM(I9)</f>
        <v>36947</v>
      </c>
      <c r="J72" s="101">
        <f>SUM(J9+J53)</f>
        <v>38467</v>
      </c>
      <c r="K72" s="35"/>
      <c r="L72" s="35"/>
    </row>
    <row r="73" spans="1:12">
      <c r="A73" s="258"/>
      <c r="B73" s="259"/>
      <c r="C73" s="259"/>
      <c r="D73" s="259"/>
      <c r="E73" s="259"/>
      <c r="F73" s="259"/>
      <c r="G73" s="259"/>
      <c r="H73" s="260"/>
      <c r="I73" s="101"/>
      <c r="J73" s="35"/>
      <c r="K73" s="35"/>
      <c r="L73" s="35"/>
    </row>
    <row r="74" spans="1:12">
      <c r="A74" s="266" t="s">
        <v>200</v>
      </c>
      <c r="B74" s="256"/>
      <c r="C74" s="256"/>
      <c r="D74" s="256"/>
      <c r="E74" s="256"/>
      <c r="F74" s="256"/>
      <c r="G74" s="256"/>
      <c r="H74" s="256"/>
      <c r="I74" s="108">
        <v>11589</v>
      </c>
      <c r="J74" s="108">
        <f>SUM(J75:J76)</f>
        <v>13146</v>
      </c>
      <c r="K74" s="106"/>
      <c r="L74" s="106"/>
    </row>
    <row r="75" spans="1:12">
      <c r="A75" s="28"/>
      <c r="B75" s="256" t="s">
        <v>77</v>
      </c>
      <c r="C75" s="256"/>
      <c r="D75" s="256"/>
      <c r="E75" s="256"/>
      <c r="F75" s="256"/>
      <c r="G75" s="256"/>
      <c r="H75" s="256"/>
      <c r="I75" s="35">
        <v>3918</v>
      </c>
      <c r="J75" s="35">
        <v>4146</v>
      </c>
      <c r="K75" s="35"/>
      <c r="L75" s="35"/>
    </row>
    <row r="76" spans="1:12">
      <c r="A76" s="161"/>
      <c r="B76" s="256" t="s">
        <v>78</v>
      </c>
      <c r="C76" s="256"/>
      <c r="D76" s="256"/>
      <c r="E76" s="256"/>
      <c r="F76" s="256"/>
      <c r="G76" s="256"/>
      <c r="H76" s="256"/>
      <c r="I76" s="35">
        <v>1000</v>
      </c>
      <c r="J76" s="35">
        <v>9000</v>
      </c>
      <c r="K76" s="35"/>
      <c r="L76" s="35"/>
    </row>
    <row r="77" spans="1:12">
      <c r="A77" s="255"/>
      <c r="B77" s="256"/>
      <c r="C77" s="256"/>
      <c r="D77" s="256"/>
      <c r="E77" s="256"/>
      <c r="F77" s="256"/>
      <c r="G77" s="256"/>
      <c r="H77" s="256"/>
      <c r="I77" s="35"/>
      <c r="J77" s="35"/>
      <c r="K77" s="35"/>
      <c r="L77" s="35"/>
    </row>
    <row r="78" spans="1:12">
      <c r="A78" s="251" t="s">
        <v>201</v>
      </c>
      <c r="B78" s="251"/>
      <c r="C78" s="251"/>
      <c r="D78" s="251"/>
      <c r="E78" s="251"/>
      <c r="F78" s="251"/>
      <c r="G78" s="251"/>
      <c r="H78" s="251"/>
      <c r="I78" s="116" t="s">
        <v>19</v>
      </c>
      <c r="J78" s="35"/>
      <c r="K78" s="35"/>
      <c r="L78" s="35"/>
    </row>
    <row r="79" spans="1:12">
      <c r="A79" s="28"/>
      <c r="B79" s="256" t="s">
        <v>79</v>
      </c>
      <c r="C79" s="256"/>
      <c r="D79" s="256"/>
      <c r="E79" s="256"/>
      <c r="F79" s="256"/>
      <c r="G79" s="256"/>
      <c r="H79" s="256"/>
      <c r="I79" s="116" t="s">
        <v>19</v>
      </c>
      <c r="J79" s="35"/>
      <c r="K79" s="35"/>
      <c r="L79" s="35"/>
    </row>
    <row r="80" spans="1:12">
      <c r="A80" s="62"/>
      <c r="B80" s="204"/>
      <c r="C80" s="252" t="s">
        <v>202</v>
      </c>
      <c r="D80" s="253"/>
      <c r="E80" s="253"/>
      <c r="F80" s="253"/>
      <c r="G80" s="253"/>
      <c r="H80" s="254"/>
      <c r="I80" s="116" t="s">
        <v>19</v>
      </c>
      <c r="J80" s="35"/>
      <c r="K80" s="35"/>
      <c r="L80" s="35"/>
    </row>
    <row r="81" spans="1:12">
      <c r="A81" s="62"/>
      <c r="B81" s="208"/>
      <c r="C81" s="252" t="s">
        <v>203</v>
      </c>
      <c r="D81" s="253"/>
      <c r="E81" s="253"/>
      <c r="F81" s="253"/>
      <c r="G81" s="253"/>
      <c r="H81" s="254"/>
      <c r="I81" s="116" t="s">
        <v>19</v>
      </c>
      <c r="J81" s="35"/>
      <c r="K81" s="35"/>
      <c r="L81" s="35"/>
    </row>
    <row r="82" spans="1:12">
      <c r="A82" s="62"/>
      <c r="B82" s="208"/>
      <c r="C82" s="252" t="s">
        <v>204</v>
      </c>
      <c r="D82" s="253"/>
      <c r="E82" s="253"/>
      <c r="F82" s="253"/>
      <c r="G82" s="253"/>
      <c r="H82" s="254"/>
      <c r="I82" s="116" t="s">
        <v>19</v>
      </c>
      <c r="J82" s="35"/>
      <c r="K82" s="35"/>
      <c r="L82" s="35"/>
    </row>
    <row r="83" spans="1:12">
      <c r="A83" s="62"/>
      <c r="B83" s="208"/>
      <c r="C83" s="252" t="s">
        <v>205</v>
      </c>
      <c r="D83" s="253"/>
      <c r="E83" s="253"/>
      <c r="F83" s="253"/>
      <c r="G83" s="253"/>
      <c r="H83" s="254"/>
      <c r="I83" s="116" t="s">
        <v>19</v>
      </c>
      <c r="J83" s="35"/>
      <c r="K83" s="35"/>
      <c r="L83" s="35"/>
    </row>
    <row r="84" spans="1:12">
      <c r="A84" s="62"/>
      <c r="B84" s="203"/>
      <c r="C84" s="252" t="s">
        <v>206</v>
      </c>
      <c r="D84" s="253"/>
      <c r="E84" s="253"/>
      <c r="F84" s="253"/>
      <c r="G84" s="253"/>
      <c r="H84" s="254"/>
      <c r="I84" s="116" t="s">
        <v>19</v>
      </c>
      <c r="J84" s="35"/>
      <c r="K84" s="35"/>
      <c r="L84" s="35"/>
    </row>
    <row r="85" spans="1:12">
      <c r="A85" s="161"/>
      <c r="B85" s="257" t="s">
        <v>80</v>
      </c>
      <c r="C85" s="257"/>
      <c r="D85" s="257"/>
      <c r="E85" s="257"/>
      <c r="F85" s="257"/>
      <c r="G85" s="257"/>
      <c r="H85" s="257"/>
      <c r="I85" s="116" t="s">
        <v>19</v>
      </c>
      <c r="J85" s="35"/>
      <c r="K85" s="35"/>
      <c r="L85" s="35"/>
    </row>
    <row r="86" spans="1:12">
      <c r="A86" s="62"/>
      <c r="B86" s="209"/>
      <c r="C86" s="252" t="s">
        <v>202</v>
      </c>
      <c r="D86" s="253"/>
      <c r="E86" s="253"/>
      <c r="F86" s="253"/>
      <c r="G86" s="253"/>
      <c r="H86" s="254"/>
      <c r="I86" s="116" t="s">
        <v>19</v>
      </c>
      <c r="J86" s="35"/>
      <c r="K86" s="35"/>
      <c r="L86" s="35"/>
    </row>
    <row r="87" spans="1:12">
      <c r="A87" s="62"/>
      <c r="B87" s="210"/>
      <c r="C87" s="252" t="s">
        <v>203</v>
      </c>
      <c r="D87" s="253"/>
      <c r="E87" s="253"/>
      <c r="F87" s="253"/>
      <c r="G87" s="253"/>
      <c r="H87" s="254"/>
      <c r="I87" s="116" t="s">
        <v>19</v>
      </c>
      <c r="J87" s="35"/>
      <c r="K87" s="35"/>
      <c r="L87" s="35"/>
    </row>
    <row r="88" spans="1:12">
      <c r="A88" s="62"/>
      <c r="B88" s="210"/>
      <c r="C88" s="252" t="s">
        <v>204</v>
      </c>
      <c r="D88" s="253"/>
      <c r="E88" s="253"/>
      <c r="F88" s="253"/>
      <c r="G88" s="253"/>
      <c r="H88" s="254"/>
      <c r="I88" s="116" t="s">
        <v>19</v>
      </c>
      <c r="J88" s="35"/>
      <c r="K88" s="35"/>
      <c r="L88" s="35"/>
    </row>
    <row r="89" spans="1:12">
      <c r="A89" s="62"/>
      <c r="B89" s="210"/>
      <c r="C89" s="252" t="s">
        <v>205</v>
      </c>
      <c r="D89" s="253"/>
      <c r="E89" s="253"/>
      <c r="F89" s="253"/>
      <c r="G89" s="253"/>
      <c r="H89" s="254"/>
      <c r="I89" s="116" t="s">
        <v>19</v>
      </c>
      <c r="J89" s="35"/>
      <c r="K89" s="35"/>
      <c r="L89" s="35"/>
    </row>
    <row r="90" spans="1:12">
      <c r="A90" s="62"/>
      <c r="B90" s="210"/>
      <c r="C90" s="252" t="s">
        <v>206</v>
      </c>
      <c r="D90" s="253"/>
      <c r="E90" s="253"/>
      <c r="F90" s="253"/>
      <c r="G90" s="253"/>
      <c r="H90" s="254"/>
      <c r="I90" s="116" t="s">
        <v>19</v>
      </c>
      <c r="J90" s="35"/>
      <c r="K90" s="35"/>
      <c r="L90" s="35"/>
    </row>
    <row r="91" spans="1:12">
      <c r="A91" s="255"/>
      <c r="B91" s="255"/>
      <c r="C91" s="256"/>
      <c r="D91" s="256"/>
      <c r="E91" s="256"/>
      <c r="F91" s="256"/>
      <c r="G91" s="256"/>
      <c r="H91" s="256"/>
      <c r="I91" s="116"/>
      <c r="J91" s="35"/>
      <c r="K91" s="35"/>
      <c r="L91" s="35"/>
    </row>
    <row r="92" spans="1:12">
      <c r="A92" s="251" t="s">
        <v>207</v>
      </c>
      <c r="B92" s="251"/>
      <c r="C92" s="251"/>
      <c r="D92" s="251"/>
      <c r="E92" s="251"/>
      <c r="F92" s="251"/>
      <c r="G92" s="251"/>
      <c r="H92" s="251"/>
      <c r="I92" s="116" t="s">
        <v>19</v>
      </c>
      <c r="J92" s="35"/>
      <c r="K92" s="35"/>
      <c r="L92" s="35"/>
    </row>
    <row r="93" spans="1:12">
      <c r="A93" s="258"/>
      <c r="B93" s="259"/>
      <c r="C93" s="259"/>
      <c r="D93" s="259"/>
      <c r="E93" s="259"/>
      <c r="F93" s="259"/>
      <c r="G93" s="259"/>
      <c r="H93" s="260"/>
      <c r="I93" s="35"/>
      <c r="J93" s="35"/>
      <c r="K93" s="35"/>
      <c r="L93" s="35"/>
    </row>
    <row r="94" spans="1:12">
      <c r="A94" s="251" t="s">
        <v>208</v>
      </c>
      <c r="B94" s="251"/>
      <c r="C94" s="251"/>
      <c r="D94" s="251"/>
      <c r="E94" s="251"/>
      <c r="F94" s="251"/>
      <c r="G94" s="251"/>
      <c r="H94" s="251"/>
      <c r="I94" s="101">
        <f>SUM(I74+I72)</f>
        <v>48536</v>
      </c>
      <c r="J94" s="101">
        <f>SUM(J74+J72)</f>
        <v>51613</v>
      </c>
      <c r="K94" s="35"/>
      <c r="L94" s="35"/>
    </row>
    <row r="97" spans="1:1">
      <c r="A97" s="232"/>
    </row>
  </sheetData>
  <mergeCells count="80">
    <mergeCell ref="C19:H19"/>
    <mergeCell ref="C32:H32"/>
    <mergeCell ref="C42:H42"/>
    <mergeCell ref="C46:H46"/>
    <mergeCell ref="C47:H47"/>
    <mergeCell ref="C33:H33"/>
    <mergeCell ref="B37:H37"/>
    <mergeCell ref="C31:H31"/>
    <mergeCell ref="B27:H27"/>
    <mergeCell ref="C28:H28"/>
    <mergeCell ref="C29:H29"/>
    <mergeCell ref="C30:H30"/>
    <mergeCell ref="A53:H53"/>
    <mergeCell ref="B54:H54"/>
    <mergeCell ref="C52:H52"/>
    <mergeCell ref="C49:H49"/>
    <mergeCell ref="C50:H50"/>
    <mergeCell ref="B48:H48"/>
    <mergeCell ref="C51:H51"/>
    <mergeCell ref="C39:H39"/>
    <mergeCell ref="C40:H40"/>
    <mergeCell ref="C34:H34"/>
    <mergeCell ref="C35:H35"/>
    <mergeCell ref="C36:H36"/>
    <mergeCell ref="C38:H38"/>
    <mergeCell ref="C44:H44"/>
    <mergeCell ref="C18:H18"/>
    <mergeCell ref="A3:L3"/>
    <mergeCell ref="A4:L4"/>
    <mergeCell ref="A5:L5"/>
    <mergeCell ref="A8:H8"/>
    <mergeCell ref="C17:H17"/>
    <mergeCell ref="C14:H14"/>
    <mergeCell ref="C15:H15"/>
    <mergeCell ref="C16:H16"/>
    <mergeCell ref="C13:H13"/>
    <mergeCell ref="A9:H9"/>
    <mergeCell ref="B10:H10"/>
    <mergeCell ref="C11:H11"/>
    <mergeCell ref="C12:H12"/>
    <mergeCell ref="C55:H55"/>
    <mergeCell ref="C56:H56"/>
    <mergeCell ref="C57:H57"/>
    <mergeCell ref="C68:H68"/>
    <mergeCell ref="C69:H69"/>
    <mergeCell ref="B58:H58"/>
    <mergeCell ref="C59:H59"/>
    <mergeCell ref="C60:H60"/>
    <mergeCell ref="C61:H61"/>
    <mergeCell ref="B67:H67"/>
    <mergeCell ref="C66:H66"/>
    <mergeCell ref="C64:H64"/>
    <mergeCell ref="C65:H65"/>
    <mergeCell ref="C62:H62"/>
    <mergeCell ref="C63:H63"/>
    <mergeCell ref="C70:H70"/>
    <mergeCell ref="A71:H71"/>
    <mergeCell ref="A72:H72"/>
    <mergeCell ref="A73:H73"/>
    <mergeCell ref="A74:H74"/>
    <mergeCell ref="B75:H75"/>
    <mergeCell ref="B76:H76"/>
    <mergeCell ref="A77:H77"/>
    <mergeCell ref="B79:H79"/>
    <mergeCell ref="A78:H78"/>
    <mergeCell ref="C80:H80"/>
    <mergeCell ref="C81:H81"/>
    <mergeCell ref="C82:H82"/>
    <mergeCell ref="C83:H83"/>
    <mergeCell ref="C84:H84"/>
    <mergeCell ref="B85:H85"/>
    <mergeCell ref="C86:H86"/>
    <mergeCell ref="C87:H87"/>
    <mergeCell ref="A92:H92"/>
    <mergeCell ref="A93:H93"/>
    <mergeCell ref="A94:H94"/>
    <mergeCell ref="C88:H88"/>
    <mergeCell ref="C89:H89"/>
    <mergeCell ref="C90:H90"/>
    <mergeCell ref="A91:H91"/>
  </mergeCells>
  <pageMargins left="0.78740157480314965" right="0.78740157480314965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1:M25"/>
  <sheetViews>
    <sheetView workbookViewId="0">
      <selection activeCell="F26" sqref="F26"/>
    </sheetView>
  </sheetViews>
  <sheetFormatPr defaultRowHeight="12.75"/>
  <cols>
    <col min="9" max="9" width="6.5703125" customWidth="1"/>
    <col min="10" max="10" width="8.42578125" customWidth="1"/>
    <col min="11" max="11" width="8.140625" customWidth="1"/>
    <col min="13" max="13" width="9" customWidth="1"/>
  </cols>
  <sheetData>
    <row r="1" spans="1:13">
      <c r="M1" s="34"/>
    </row>
    <row r="3" spans="1:13">
      <c r="A3" s="249" t="s">
        <v>297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3">
      <c r="A4" s="249" t="s">
        <v>233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>
      <c r="A5" s="249" t="s">
        <v>234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1:13">
      <c r="A6" s="249" t="s">
        <v>298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L8" s="34"/>
      <c r="M8" s="34" t="s">
        <v>162</v>
      </c>
    </row>
    <row r="9" spans="1:13">
      <c r="A9" s="302" t="s">
        <v>242</v>
      </c>
      <c r="B9" s="303"/>
      <c r="C9" s="303"/>
      <c r="D9" s="303"/>
      <c r="E9" s="303"/>
      <c r="F9" s="303"/>
      <c r="G9" s="303"/>
      <c r="H9" s="303"/>
      <c r="I9" s="303"/>
      <c r="J9" s="297" t="s">
        <v>181</v>
      </c>
      <c r="K9" s="297" t="s">
        <v>182</v>
      </c>
      <c r="L9" s="297" t="s">
        <v>209</v>
      </c>
      <c r="M9" s="299" t="s">
        <v>14</v>
      </c>
    </row>
    <row r="10" spans="1:13">
      <c r="A10" s="159" t="s">
        <v>210</v>
      </c>
      <c r="B10" s="300" t="s">
        <v>211</v>
      </c>
      <c r="C10" s="301"/>
      <c r="D10" s="301"/>
      <c r="E10" s="301"/>
      <c r="F10" s="301"/>
      <c r="G10" s="301"/>
      <c r="H10" s="301"/>
      <c r="I10" s="301"/>
      <c r="J10" s="298"/>
      <c r="K10" s="298"/>
      <c r="L10" s="298"/>
      <c r="M10" s="299"/>
    </row>
    <row r="11" spans="1:13">
      <c r="A11" s="221" t="s">
        <v>236</v>
      </c>
      <c r="B11" s="281" t="s">
        <v>247</v>
      </c>
      <c r="C11" s="256"/>
      <c r="D11" s="256"/>
      <c r="E11" s="256"/>
      <c r="F11" s="256"/>
      <c r="G11" s="256"/>
      <c r="H11" s="256"/>
      <c r="I11" s="256"/>
      <c r="J11" s="35">
        <v>13336</v>
      </c>
      <c r="K11" s="35"/>
      <c r="L11" s="35"/>
      <c r="M11" s="35">
        <f t="shared" ref="M11:M20" si="0">SUM(J11:L11)</f>
        <v>13336</v>
      </c>
    </row>
    <row r="12" spans="1:13">
      <c r="A12" s="227" t="s">
        <v>281</v>
      </c>
      <c r="B12" s="290" t="s">
        <v>282</v>
      </c>
      <c r="C12" s="291"/>
      <c r="D12" s="291"/>
      <c r="E12" s="291"/>
      <c r="F12" s="291"/>
      <c r="G12" s="291"/>
      <c r="H12" s="291"/>
      <c r="I12" s="292"/>
      <c r="J12" s="35">
        <v>8060</v>
      </c>
      <c r="K12" s="35"/>
      <c r="L12" s="35"/>
      <c r="M12" s="35">
        <f t="shared" si="0"/>
        <v>8060</v>
      </c>
    </row>
    <row r="13" spans="1:13">
      <c r="A13" s="220" t="s">
        <v>241</v>
      </c>
      <c r="B13" s="256" t="s">
        <v>87</v>
      </c>
      <c r="C13" s="256"/>
      <c r="D13" s="256"/>
      <c r="E13" s="256"/>
      <c r="F13" s="256"/>
      <c r="G13" s="256"/>
      <c r="H13" s="256"/>
      <c r="I13" s="256"/>
      <c r="J13" s="35">
        <v>0</v>
      </c>
      <c r="K13" s="35"/>
      <c r="L13" s="35"/>
      <c r="M13" s="35">
        <f t="shared" si="0"/>
        <v>0</v>
      </c>
    </row>
    <row r="14" spans="1:13">
      <c r="A14" s="220" t="s">
        <v>235</v>
      </c>
      <c r="B14" s="256" t="s">
        <v>267</v>
      </c>
      <c r="C14" s="256"/>
      <c r="D14" s="256"/>
      <c r="E14" s="256"/>
      <c r="F14" s="256"/>
      <c r="G14" s="256"/>
      <c r="H14" s="256"/>
      <c r="I14" s="256"/>
      <c r="J14" s="35"/>
      <c r="K14" s="35">
        <v>120</v>
      </c>
      <c r="L14" s="35"/>
      <c r="M14" s="35">
        <f t="shared" si="0"/>
        <v>120</v>
      </c>
    </row>
    <row r="15" spans="1:13">
      <c r="A15" s="221" t="s">
        <v>265</v>
      </c>
      <c r="B15" s="267" t="s">
        <v>266</v>
      </c>
      <c r="C15" s="253"/>
      <c r="D15" s="253"/>
      <c r="E15" s="253"/>
      <c r="F15" s="253"/>
      <c r="G15" s="253"/>
      <c r="H15" s="253"/>
      <c r="I15" s="254"/>
      <c r="J15" s="35">
        <v>20538</v>
      </c>
      <c r="K15" s="35"/>
      <c r="L15" s="35"/>
      <c r="M15" s="35">
        <f t="shared" si="0"/>
        <v>20538</v>
      </c>
    </row>
    <row r="16" spans="1:13">
      <c r="A16" s="220" t="s">
        <v>240</v>
      </c>
      <c r="B16" s="281" t="s">
        <v>239</v>
      </c>
      <c r="C16" s="256"/>
      <c r="D16" s="256"/>
      <c r="E16" s="256"/>
      <c r="F16" s="256"/>
      <c r="G16" s="256"/>
      <c r="H16" s="256"/>
      <c r="I16" s="256"/>
      <c r="J16" s="35">
        <v>8672</v>
      </c>
      <c r="K16" s="35"/>
      <c r="L16" s="35"/>
      <c r="M16" s="35">
        <f t="shared" si="0"/>
        <v>8672</v>
      </c>
    </row>
    <row r="17" spans="1:13">
      <c r="A17" s="220" t="s">
        <v>237</v>
      </c>
      <c r="B17" s="256" t="s">
        <v>15</v>
      </c>
      <c r="C17" s="256"/>
      <c r="D17" s="256"/>
      <c r="E17" s="256"/>
      <c r="F17" s="256"/>
      <c r="G17" s="256"/>
      <c r="H17" s="256"/>
      <c r="I17" s="256"/>
      <c r="J17" s="35">
        <v>200</v>
      </c>
      <c r="K17" s="35">
        <v>30</v>
      </c>
      <c r="L17" s="35"/>
      <c r="M17" s="35">
        <f t="shared" si="0"/>
        <v>230</v>
      </c>
    </row>
    <row r="18" spans="1:13">
      <c r="A18" s="221" t="s">
        <v>263</v>
      </c>
      <c r="B18" s="281" t="s">
        <v>264</v>
      </c>
      <c r="C18" s="256"/>
      <c r="D18" s="256"/>
      <c r="E18" s="256"/>
      <c r="F18" s="256"/>
      <c r="G18" s="256"/>
      <c r="H18" s="256"/>
      <c r="I18" s="256"/>
      <c r="J18" s="35"/>
      <c r="K18" s="35">
        <v>60</v>
      </c>
      <c r="L18" s="35"/>
      <c r="M18" s="35">
        <f t="shared" si="0"/>
        <v>60</v>
      </c>
    </row>
    <row r="19" spans="1:13">
      <c r="A19" s="221">
        <v>103010</v>
      </c>
      <c r="B19" s="296" t="s">
        <v>287</v>
      </c>
      <c r="C19" s="291"/>
      <c r="D19" s="291"/>
      <c r="E19" s="291"/>
      <c r="F19" s="291"/>
      <c r="G19" s="291"/>
      <c r="H19" s="291"/>
      <c r="I19" s="292"/>
      <c r="J19" s="35">
        <v>75</v>
      </c>
      <c r="K19" s="35"/>
      <c r="L19" s="35"/>
      <c r="M19" s="35">
        <f t="shared" si="0"/>
        <v>75</v>
      </c>
    </row>
    <row r="20" spans="1:13">
      <c r="A20" s="20">
        <v>104051</v>
      </c>
      <c r="B20" s="256" t="s">
        <v>238</v>
      </c>
      <c r="C20" s="256"/>
      <c r="D20" s="256"/>
      <c r="E20" s="256"/>
      <c r="F20" s="256"/>
      <c r="G20" s="256"/>
      <c r="H20" s="256"/>
      <c r="I20" s="256"/>
      <c r="J20" s="35">
        <v>522</v>
      </c>
      <c r="K20" s="35"/>
      <c r="L20" s="35"/>
      <c r="M20" s="35">
        <f t="shared" si="0"/>
        <v>522</v>
      </c>
    </row>
    <row r="21" spans="1:13">
      <c r="A21" s="220"/>
      <c r="B21" s="256"/>
      <c r="C21" s="256"/>
      <c r="D21" s="256"/>
      <c r="E21" s="256"/>
      <c r="F21" s="256"/>
      <c r="G21" s="256"/>
      <c r="H21" s="256"/>
      <c r="I21" s="256"/>
      <c r="J21" s="35"/>
      <c r="K21" s="35"/>
      <c r="L21" s="35"/>
      <c r="M21" s="35"/>
    </row>
    <row r="22" spans="1:13">
      <c r="A22" s="293" t="s">
        <v>213</v>
      </c>
      <c r="B22" s="294"/>
      <c r="C22" s="294"/>
      <c r="D22" s="294"/>
      <c r="E22" s="294"/>
      <c r="F22" s="294"/>
      <c r="G22" s="294"/>
      <c r="H22" s="294"/>
      <c r="I22" s="295"/>
      <c r="J22" s="101">
        <f>SUM(J11:J20)</f>
        <v>51403</v>
      </c>
      <c r="K22" s="101">
        <f>SUM(K11:K20)</f>
        <v>210</v>
      </c>
      <c r="L22" s="101">
        <f>SUM(L11:L20)</f>
        <v>0</v>
      </c>
      <c r="M22" s="101">
        <f>SUM(M11:M20)</f>
        <v>51613</v>
      </c>
    </row>
    <row r="25" spans="1:13">
      <c r="A25" s="232"/>
    </row>
  </sheetData>
  <mergeCells count="22">
    <mergeCell ref="K9:K10"/>
    <mergeCell ref="B16:I16"/>
    <mergeCell ref="B18:I18"/>
    <mergeCell ref="A3:M3"/>
    <mergeCell ref="A4:M4"/>
    <mergeCell ref="A5:M5"/>
    <mergeCell ref="A6:M6"/>
    <mergeCell ref="M9:M10"/>
    <mergeCell ref="B10:I10"/>
    <mergeCell ref="A9:I9"/>
    <mergeCell ref="J9:J10"/>
    <mergeCell ref="B17:I17"/>
    <mergeCell ref="L9:L10"/>
    <mergeCell ref="B11:I11"/>
    <mergeCell ref="B13:I13"/>
    <mergeCell ref="B14:I14"/>
    <mergeCell ref="B12:I12"/>
    <mergeCell ref="A22:I22"/>
    <mergeCell ref="B21:I21"/>
    <mergeCell ref="B20:I20"/>
    <mergeCell ref="B15:I15"/>
    <mergeCell ref="B19:I19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1:K79"/>
  <sheetViews>
    <sheetView topLeftCell="A13" workbookViewId="0">
      <selection activeCell="A45" sqref="A45"/>
    </sheetView>
  </sheetViews>
  <sheetFormatPr defaultRowHeight="12.75"/>
  <cols>
    <col min="1" max="1" width="10.140625" customWidth="1"/>
    <col min="2" max="2" width="10.85546875" customWidth="1"/>
    <col min="5" max="5" width="17.5703125" customWidth="1"/>
    <col min="6" max="8" width="10.5703125" customWidth="1"/>
  </cols>
  <sheetData>
    <row r="1" spans="1:11">
      <c r="H1" s="32"/>
      <c r="I1" s="34"/>
      <c r="J1" s="32"/>
      <c r="K1" s="32"/>
    </row>
    <row r="4" spans="1:11">
      <c r="A4" s="249" t="s">
        <v>299</v>
      </c>
      <c r="B4" s="249"/>
      <c r="C4" s="249"/>
      <c r="D4" s="249"/>
      <c r="E4" s="249"/>
      <c r="F4" s="249"/>
      <c r="G4" s="250"/>
      <c r="H4" s="250"/>
      <c r="I4" s="250"/>
      <c r="J4" s="17"/>
      <c r="K4" s="17"/>
    </row>
    <row r="5" spans="1:11">
      <c r="A5" s="249" t="s">
        <v>232</v>
      </c>
      <c r="B5" s="249"/>
      <c r="C5" s="249"/>
      <c r="D5" s="249"/>
      <c r="E5" s="249"/>
      <c r="F5" s="249"/>
      <c r="G5" s="250"/>
      <c r="H5" s="250"/>
      <c r="I5" s="250"/>
      <c r="J5" s="17"/>
      <c r="K5" s="17"/>
    </row>
    <row r="6" spans="1:11">
      <c r="A6" s="249" t="s">
        <v>243</v>
      </c>
      <c r="B6" s="249"/>
      <c r="C6" s="249"/>
      <c r="D6" s="249"/>
      <c r="E6" s="249"/>
      <c r="F6" s="249"/>
      <c r="G6" s="250"/>
      <c r="H6" s="250"/>
      <c r="I6" s="250"/>
      <c r="J6" s="17"/>
      <c r="K6" s="17"/>
    </row>
    <row r="7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>
      <c r="A8" s="8"/>
    </row>
    <row r="9" spans="1:11">
      <c r="A9" s="15"/>
      <c r="B9" s="15"/>
      <c r="C9" s="15"/>
      <c r="D9" s="15"/>
      <c r="E9" s="15"/>
      <c r="H9" s="32" t="s">
        <v>162</v>
      </c>
    </row>
    <row r="10" spans="1:11" ht="25.5">
      <c r="A10" s="277" t="s">
        <v>110</v>
      </c>
      <c r="B10" s="304"/>
      <c r="C10" s="304"/>
      <c r="D10" s="304"/>
      <c r="E10" s="304"/>
      <c r="F10" s="104" t="s">
        <v>156</v>
      </c>
      <c r="G10" s="104" t="s">
        <v>157</v>
      </c>
      <c r="H10" s="105" t="s">
        <v>155</v>
      </c>
      <c r="I10" s="104" t="s">
        <v>158</v>
      </c>
    </row>
    <row r="11" spans="1:11">
      <c r="A11" s="45" t="s">
        <v>94</v>
      </c>
      <c r="B11" s="30"/>
      <c r="C11" s="30"/>
      <c r="D11" s="30"/>
      <c r="E11" s="30"/>
      <c r="F11" s="101">
        <f>SUM(F12:F16)</f>
        <v>46530</v>
      </c>
      <c r="G11" s="101">
        <f>SUM(G12:G16)</f>
        <v>48129</v>
      </c>
      <c r="H11" s="101"/>
      <c r="I11" s="110"/>
    </row>
    <row r="12" spans="1:11">
      <c r="A12" s="62"/>
      <c r="B12" s="25" t="s">
        <v>166</v>
      </c>
      <c r="C12" s="2"/>
      <c r="D12" s="30"/>
      <c r="E12" s="30"/>
      <c r="F12" s="35">
        <v>13588</v>
      </c>
      <c r="G12" s="35">
        <v>15017</v>
      </c>
      <c r="H12" s="35"/>
      <c r="I12" s="109"/>
    </row>
    <row r="13" spans="1:11">
      <c r="A13" s="62"/>
      <c r="B13" s="25" t="s">
        <v>49</v>
      </c>
      <c r="C13" s="30"/>
      <c r="D13" s="30"/>
      <c r="E13" s="30"/>
      <c r="F13" s="35">
        <v>3686</v>
      </c>
      <c r="G13" s="35">
        <v>3779</v>
      </c>
      <c r="H13" s="35"/>
      <c r="I13" s="109"/>
    </row>
    <row r="14" spans="1:11">
      <c r="A14" s="62"/>
      <c r="B14" s="25" t="s">
        <v>167</v>
      </c>
      <c r="C14" s="30"/>
      <c r="D14" s="30"/>
      <c r="E14" s="30"/>
      <c r="F14" s="35">
        <v>12176</v>
      </c>
      <c r="G14" s="35">
        <v>14982</v>
      </c>
      <c r="H14" s="35"/>
      <c r="I14" s="109"/>
    </row>
    <row r="15" spans="1:11">
      <c r="A15" s="62"/>
      <c r="B15" s="25" t="s">
        <v>55</v>
      </c>
      <c r="C15" s="30"/>
      <c r="D15" s="30"/>
      <c r="E15" s="30"/>
      <c r="F15" s="35">
        <v>9720</v>
      </c>
      <c r="G15" s="35">
        <v>7935</v>
      </c>
      <c r="H15" s="35"/>
      <c r="I15" s="109"/>
    </row>
    <row r="16" spans="1:11">
      <c r="A16" s="62"/>
      <c r="B16" s="25" t="s">
        <v>168</v>
      </c>
      <c r="C16" s="30"/>
      <c r="D16" s="30"/>
      <c r="E16" s="30"/>
      <c r="F16" s="35">
        <v>7360</v>
      </c>
      <c r="G16" s="35">
        <v>6416</v>
      </c>
      <c r="H16" s="35"/>
      <c r="I16" s="109"/>
    </row>
    <row r="17" spans="1:9">
      <c r="A17" s="4" t="s">
        <v>96</v>
      </c>
      <c r="B17" s="30"/>
      <c r="C17" s="30"/>
      <c r="D17" s="30"/>
      <c r="E17" s="30"/>
      <c r="F17" s="101">
        <f>SUM(F18:F22)</f>
        <v>200</v>
      </c>
      <c r="G17" s="101">
        <f>SUM(G18:G22)</f>
        <v>706</v>
      </c>
      <c r="H17" s="101"/>
      <c r="I17" s="110"/>
    </row>
    <row r="18" spans="1:9">
      <c r="A18" s="62"/>
      <c r="B18" s="25" t="s">
        <v>50</v>
      </c>
      <c r="C18" s="30"/>
      <c r="D18" s="30"/>
      <c r="E18" s="30"/>
      <c r="F18" s="35">
        <v>200</v>
      </c>
      <c r="G18" s="35">
        <v>706</v>
      </c>
      <c r="H18" s="35"/>
      <c r="I18" s="109"/>
    </row>
    <row r="19" spans="1:9">
      <c r="A19" s="62"/>
      <c r="B19" s="25" t="s">
        <v>97</v>
      </c>
      <c r="C19" s="30"/>
      <c r="D19" s="30"/>
      <c r="E19" s="30"/>
      <c r="F19" s="116" t="s">
        <v>19</v>
      </c>
      <c r="G19" s="35"/>
      <c r="H19" s="35"/>
      <c r="I19" s="109"/>
    </row>
    <row r="20" spans="1:9">
      <c r="A20" s="62"/>
      <c r="B20" s="25" t="s">
        <v>180</v>
      </c>
      <c r="C20" s="2"/>
      <c r="D20" s="2"/>
      <c r="E20" s="2"/>
      <c r="F20" s="116" t="s">
        <v>19</v>
      </c>
      <c r="G20" s="35"/>
      <c r="H20" s="35"/>
      <c r="I20" s="109"/>
    </row>
    <row r="21" spans="1:9">
      <c r="A21" s="62"/>
      <c r="B21" s="25" t="s">
        <v>98</v>
      </c>
      <c r="C21" s="2"/>
      <c r="D21" s="2"/>
      <c r="E21" s="2"/>
      <c r="F21" s="116" t="s">
        <v>19</v>
      </c>
      <c r="G21" s="35"/>
      <c r="H21" s="35"/>
      <c r="I21" s="109"/>
    </row>
    <row r="22" spans="1:9">
      <c r="A22" s="62"/>
      <c r="B22" s="25" t="s">
        <v>99</v>
      </c>
      <c r="C22" s="2"/>
      <c r="D22" s="2"/>
      <c r="E22" s="2"/>
      <c r="F22" s="116" t="s">
        <v>19</v>
      </c>
      <c r="G22" s="35"/>
      <c r="H22" s="35"/>
      <c r="I22" s="109"/>
    </row>
    <row r="23" spans="1:9">
      <c r="A23" s="4" t="s">
        <v>100</v>
      </c>
      <c r="B23" s="2"/>
      <c r="C23" s="2"/>
      <c r="D23" s="2"/>
      <c r="E23" s="2"/>
      <c r="F23" s="117" t="s">
        <v>19</v>
      </c>
      <c r="G23" s="101"/>
      <c r="H23" s="101"/>
      <c r="I23" s="110"/>
    </row>
    <row r="24" spans="1:9">
      <c r="A24" s="164"/>
      <c r="B24" s="2" t="s">
        <v>53</v>
      </c>
      <c r="C24" s="2"/>
      <c r="D24" s="2"/>
      <c r="E24" s="2"/>
      <c r="F24" s="123" t="s">
        <v>19</v>
      </c>
      <c r="G24" s="101"/>
      <c r="H24" s="101"/>
      <c r="I24" s="110"/>
    </row>
    <row r="25" spans="1:9">
      <c r="A25" s="11"/>
      <c r="B25" s="10"/>
      <c r="C25" s="1" t="s">
        <v>51</v>
      </c>
      <c r="D25" s="2"/>
      <c r="E25" s="2"/>
      <c r="F25" s="123" t="s">
        <v>19</v>
      </c>
      <c r="G25" s="101"/>
      <c r="H25" s="101"/>
      <c r="I25" s="110"/>
    </row>
    <row r="26" spans="1:9">
      <c r="A26" s="11"/>
      <c r="B26" s="14"/>
      <c r="C26" s="1" t="s">
        <v>52</v>
      </c>
      <c r="D26" s="2"/>
      <c r="E26" s="2"/>
      <c r="F26" s="117" t="s">
        <v>19</v>
      </c>
      <c r="G26" s="101"/>
      <c r="H26" s="101"/>
      <c r="I26" s="110"/>
    </row>
    <row r="27" spans="1:9">
      <c r="A27" s="11"/>
      <c r="B27" s="1" t="s">
        <v>54</v>
      </c>
      <c r="C27" s="2"/>
      <c r="D27" s="2"/>
      <c r="E27" s="2"/>
      <c r="F27" s="123" t="s">
        <v>19</v>
      </c>
      <c r="G27" s="101"/>
      <c r="H27" s="101"/>
      <c r="I27" s="110"/>
    </row>
    <row r="28" spans="1:9">
      <c r="A28" s="11"/>
      <c r="B28" s="6"/>
      <c r="C28" s="1" t="s">
        <v>51</v>
      </c>
      <c r="D28" s="2"/>
      <c r="E28" s="2"/>
      <c r="F28" s="123" t="s">
        <v>19</v>
      </c>
      <c r="G28" s="101"/>
      <c r="H28" s="101"/>
      <c r="I28" s="110"/>
    </row>
    <row r="29" spans="1:9">
      <c r="A29" s="42"/>
      <c r="B29" s="13"/>
      <c r="C29" s="1" t="s">
        <v>52</v>
      </c>
      <c r="D29" s="2"/>
      <c r="E29" s="2"/>
      <c r="F29" s="123" t="s">
        <v>19</v>
      </c>
      <c r="G29" s="101"/>
      <c r="H29" s="101"/>
      <c r="I29" s="110"/>
    </row>
    <row r="30" spans="1:9">
      <c r="A30" s="4" t="s">
        <v>56</v>
      </c>
      <c r="B30" s="2"/>
      <c r="C30" s="2"/>
      <c r="D30" s="2"/>
      <c r="E30" s="2"/>
      <c r="F30" s="101">
        <f>F31+F34</f>
        <v>500</v>
      </c>
      <c r="G30" s="101">
        <f>G31+G34</f>
        <v>2057</v>
      </c>
      <c r="H30" s="101"/>
      <c r="I30" s="110"/>
    </row>
    <row r="31" spans="1:9">
      <c r="A31" s="169"/>
      <c r="B31" s="25" t="s">
        <v>126</v>
      </c>
      <c r="C31" s="30"/>
      <c r="D31" s="30"/>
      <c r="E31" s="30"/>
      <c r="F31" s="102">
        <f>SUM(F32:F33)</f>
        <v>500</v>
      </c>
      <c r="G31" s="102">
        <f>SUM(G32:G33)</f>
        <v>2057</v>
      </c>
      <c r="H31" s="101"/>
      <c r="I31" s="110"/>
    </row>
    <row r="32" spans="1:9">
      <c r="A32" s="167"/>
      <c r="B32" s="60"/>
      <c r="C32" s="25" t="s">
        <v>10</v>
      </c>
      <c r="D32" s="30"/>
      <c r="E32" s="30"/>
      <c r="F32" s="102">
        <v>500</v>
      </c>
      <c r="G32" s="101">
        <v>2057</v>
      </c>
      <c r="H32" s="101"/>
      <c r="I32" s="110"/>
    </row>
    <row r="33" spans="1:9">
      <c r="A33" s="167"/>
      <c r="B33" s="166"/>
      <c r="C33" s="25" t="s">
        <v>57</v>
      </c>
      <c r="D33" s="30"/>
      <c r="E33" s="30"/>
      <c r="F33" s="123" t="s">
        <v>19</v>
      </c>
      <c r="G33" s="101"/>
      <c r="H33" s="101"/>
      <c r="I33" s="110"/>
    </row>
    <row r="34" spans="1:9">
      <c r="A34" s="168"/>
      <c r="B34" s="25" t="s">
        <v>58</v>
      </c>
      <c r="C34" s="30"/>
      <c r="D34" s="30"/>
      <c r="E34" s="30"/>
      <c r="F34" s="102">
        <f>SUM(F35:F36)</f>
        <v>0</v>
      </c>
      <c r="G34" s="101"/>
      <c r="H34" s="101"/>
      <c r="I34" s="110"/>
    </row>
    <row r="35" spans="1:9">
      <c r="A35" s="167"/>
      <c r="B35" s="60"/>
      <c r="C35" s="25" t="s">
        <v>10</v>
      </c>
      <c r="D35" s="30"/>
      <c r="E35" s="30"/>
      <c r="F35" s="102"/>
      <c r="G35" s="101"/>
      <c r="H35" s="101"/>
      <c r="I35" s="110"/>
    </row>
    <row r="36" spans="1:9">
      <c r="A36" s="165"/>
      <c r="B36" s="166"/>
      <c r="C36" s="25" t="s">
        <v>57</v>
      </c>
      <c r="D36" s="30"/>
      <c r="E36" s="30"/>
      <c r="F36" s="123" t="s">
        <v>19</v>
      </c>
      <c r="G36" s="101"/>
      <c r="H36" s="101"/>
      <c r="I36" s="110"/>
    </row>
    <row r="37" spans="1:9">
      <c r="A37" s="4" t="s">
        <v>59</v>
      </c>
      <c r="B37" s="2"/>
      <c r="C37" s="2"/>
      <c r="D37" s="2"/>
      <c r="E37" s="2"/>
      <c r="F37" s="101">
        <f>SUM(F11+F17+F30)</f>
        <v>47230</v>
      </c>
      <c r="G37" s="101">
        <f>SUM(G11+G17+G30)</f>
        <v>50892</v>
      </c>
      <c r="H37" s="101"/>
      <c r="I37" s="110"/>
    </row>
    <row r="38" spans="1:9">
      <c r="A38" s="4" t="s">
        <v>60</v>
      </c>
      <c r="B38" s="2"/>
      <c r="C38" s="2"/>
      <c r="D38" s="2"/>
      <c r="E38" s="2"/>
      <c r="F38" s="117" t="s">
        <v>19</v>
      </c>
      <c r="G38" s="101">
        <f>SUM(G39:G40)</f>
        <v>721</v>
      </c>
      <c r="H38" s="101"/>
      <c r="I38" s="110"/>
    </row>
    <row r="39" spans="1:9">
      <c r="A39" s="21"/>
      <c r="B39" s="1" t="s">
        <v>61</v>
      </c>
      <c r="C39" s="2"/>
      <c r="D39" s="2"/>
      <c r="E39" s="2"/>
      <c r="F39" s="117" t="s">
        <v>19</v>
      </c>
      <c r="G39" s="230">
        <v>721</v>
      </c>
      <c r="H39" s="101"/>
      <c r="I39" s="110"/>
    </row>
    <row r="40" spans="1:9">
      <c r="A40" s="42"/>
      <c r="B40" s="1" t="s">
        <v>62</v>
      </c>
      <c r="C40" s="2"/>
      <c r="D40" s="2"/>
      <c r="E40" s="2"/>
      <c r="F40" s="117" t="s">
        <v>19</v>
      </c>
      <c r="G40" s="101"/>
      <c r="H40" s="101"/>
      <c r="I40" s="110"/>
    </row>
    <row r="41" spans="1:9">
      <c r="A41" s="4" t="s">
        <v>63</v>
      </c>
      <c r="B41" s="2"/>
      <c r="C41" s="2"/>
      <c r="D41" s="2"/>
      <c r="E41" s="2"/>
      <c r="F41" s="117" t="s">
        <v>19</v>
      </c>
      <c r="G41" s="101"/>
      <c r="H41" s="101"/>
      <c r="I41" s="111"/>
    </row>
    <row r="42" spans="1:9">
      <c r="A42" s="4" t="s">
        <v>64</v>
      </c>
      <c r="B42" s="2"/>
      <c r="C42" s="2"/>
      <c r="D42" s="2"/>
      <c r="E42" s="2"/>
      <c r="F42" s="101">
        <f>SUM(F37)</f>
        <v>47230</v>
      </c>
      <c r="G42" s="101">
        <f>SUM(G37+G38)</f>
        <v>51613</v>
      </c>
      <c r="H42" s="101"/>
      <c r="I42" s="110"/>
    </row>
    <row r="45" spans="1:9">
      <c r="A45" s="232"/>
    </row>
    <row r="47" spans="1:9">
      <c r="A47" s="6"/>
      <c r="B47" s="6"/>
      <c r="C47" s="6"/>
      <c r="D47" s="6"/>
      <c r="E47" s="6"/>
      <c r="F47" s="6"/>
    </row>
    <row r="48" spans="1:9">
      <c r="A48" s="6"/>
      <c r="B48" s="6"/>
      <c r="C48" s="6"/>
      <c r="D48" s="6"/>
      <c r="E48" s="6"/>
      <c r="F48" s="6"/>
    </row>
    <row r="49" spans="1:8">
      <c r="A49" s="6"/>
      <c r="B49" s="6"/>
      <c r="C49" s="6"/>
      <c r="D49" s="6"/>
      <c r="E49" s="6"/>
      <c r="F49" s="6"/>
    </row>
    <row r="50" spans="1:8">
      <c r="A50" s="6"/>
      <c r="B50" s="6"/>
      <c r="C50" s="6"/>
      <c r="D50" s="6"/>
      <c r="E50" s="6"/>
      <c r="F50" s="6"/>
    </row>
    <row r="51" spans="1:8">
      <c r="A51" s="8"/>
    </row>
    <row r="53" spans="1:8">
      <c r="A53" s="44"/>
      <c r="B53" s="9"/>
      <c r="C53" s="9"/>
      <c r="D53" s="9"/>
      <c r="E53" s="9"/>
      <c r="H53" s="8"/>
    </row>
    <row r="54" spans="1:8">
      <c r="D54" s="9"/>
      <c r="E54" s="9"/>
    </row>
    <row r="55" spans="1:8">
      <c r="B55" s="9"/>
      <c r="C55" s="9"/>
      <c r="D55" s="9"/>
      <c r="E55" s="9"/>
    </row>
    <row r="56" spans="1:8">
      <c r="B56" s="9"/>
      <c r="C56" s="9"/>
      <c r="D56" s="9"/>
      <c r="E56" s="9"/>
    </row>
    <row r="57" spans="1:8">
      <c r="B57" s="9"/>
      <c r="C57" s="9"/>
      <c r="D57" s="9"/>
      <c r="E57" s="9"/>
    </row>
    <row r="58" spans="1:8">
      <c r="B58" s="9"/>
      <c r="C58" s="9"/>
      <c r="D58" s="9"/>
      <c r="E58" s="9"/>
    </row>
    <row r="59" spans="1:8">
      <c r="B59" s="9"/>
      <c r="C59" s="9"/>
      <c r="D59" s="9"/>
      <c r="E59" s="9"/>
    </row>
    <row r="60" spans="1:8">
      <c r="B60" s="9"/>
      <c r="C60" s="9"/>
      <c r="D60" s="9"/>
      <c r="E60" s="9"/>
    </row>
    <row r="61" spans="1:8">
      <c r="B61" s="9"/>
      <c r="C61" s="9"/>
      <c r="D61" s="9"/>
      <c r="E61" s="9"/>
    </row>
    <row r="62" spans="1:8">
      <c r="B62" s="9"/>
      <c r="C62" s="9"/>
      <c r="D62" s="9"/>
      <c r="E62" s="9"/>
    </row>
    <row r="63" spans="1:8">
      <c r="B63" s="9"/>
      <c r="C63" s="9"/>
      <c r="D63" s="9"/>
      <c r="E63" s="9"/>
    </row>
    <row r="64" spans="1:8">
      <c r="B64" s="9"/>
      <c r="C64" s="9"/>
      <c r="D64" s="9"/>
      <c r="E64" s="9"/>
    </row>
    <row r="65" spans="1:8">
      <c r="A65" s="8"/>
      <c r="B65" s="9"/>
      <c r="C65" s="9"/>
      <c r="D65" s="9"/>
      <c r="E65" s="9"/>
      <c r="H65" s="8"/>
    </row>
    <row r="66" spans="1:8">
      <c r="B66" s="9"/>
      <c r="C66" s="9"/>
      <c r="D66" s="9"/>
      <c r="E66" s="9"/>
    </row>
    <row r="67" spans="1:8">
      <c r="B67" s="9"/>
      <c r="C67" s="9"/>
      <c r="D67" s="9"/>
      <c r="E67" s="9"/>
    </row>
    <row r="68" spans="1:8">
      <c r="B68" s="9"/>
    </row>
    <row r="69" spans="1:8">
      <c r="B69" s="9"/>
    </row>
    <row r="70" spans="1:8">
      <c r="B70" s="9"/>
    </row>
    <row r="71" spans="1:8">
      <c r="B71" s="9"/>
    </row>
    <row r="72" spans="1:8">
      <c r="B72" s="9"/>
    </row>
    <row r="73" spans="1:8">
      <c r="B73" s="9"/>
    </row>
    <row r="74" spans="1:8">
      <c r="B74" s="9"/>
    </row>
    <row r="75" spans="1:8">
      <c r="A75" s="8"/>
      <c r="H75" s="8"/>
    </row>
    <row r="76" spans="1:8">
      <c r="A76" s="8"/>
    </row>
    <row r="77" spans="1:8">
      <c r="H77" s="8"/>
    </row>
    <row r="79" spans="1:8">
      <c r="A79" s="6"/>
      <c r="B79" s="6"/>
      <c r="C79" s="6"/>
      <c r="D79" s="6"/>
      <c r="E79" s="6"/>
      <c r="F79" s="6"/>
    </row>
  </sheetData>
  <mergeCells count="4">
    <mergeCell ref="A10:E10"/>
    <mergeCell ref="A4:I4"/>
    <mergeCell ref="A5:I5"/>
    <mergeCell ref="A6:I6"/>
  </mergeCells>
  <printOptions horizontalCentered="1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2060"/>
  </sheetPr>
  <dimension ref="A1:N38"/>
  <sheetViews>
    <sheetView topLeftCell="A7" workbookViewId="0">
      <selection activeCell="N10" sqref="N1:N1048576"/>
    </sheetView>
  </sheetViews>
  <sheetFormatPr defaultRowHeight="12.75"/>
  <cols>
    <col min="9" max="9" width="5.85546875" customWidth="1"/>
    <col min="10" max="10" width="8.42578125" customWidth="1"/>
    <col min="11" max="11" width="8.28515625" customWidth="1"/>
  </cols>
  <sheetData>
    <row r="1" spans="1:14">
      <c r="M1" s="34"/>
    </row>
    <row r="3" spans="1:14">
      <c r="A3" s="249" t="s">
        <v>300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4">
      <c r="A4" s="249" t="s">
        <v>233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4">
      <c r="A5" s="249" t="s">
        <v>243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1:14">
      <c r="A6" s="249" t="s">
        <v>298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4">
      <c r="L8" s="34"/>
      <c r="M8" s="34" t="s">
        <v>162</v>
      </c>
    </row>
    <row r="9" spans="1:14" ht="16.5" customHeight="1">
      <c r="A9" s="302" t="s">
        <v>242</v>
      </c>
      <c r="B9" s="303"/>
      <c r="C9" s="303"/>
      <c r="D9" s="303"/>
      <c r="E9" s="303"/>
      <c r="F9" s="303"/>
      <c r="G9" s="303"/>
      <c r="H9" s="303"/>
      <c r="I9" s="303"/>
      <c r="J9" s="297" t="s">
        <v>181</v>
      </c>
      <c r="K9" s="297" t="s">
        <v>182</v>
      </c>
      <c r="L9" s="297" t="s">
        <v>209</v>
      </c>
      <c r="M9" s="299" t="s">
        <v>14</v>
      </c>
    </row>
    <row r="10" spans="1:14" ht="27" customHeight="1">
      <c r="A10" s="159" t="s">
        <v>210</v>
      </c>
      <c r="B10" s="300" t="s">
        <v>211</v>
      </c>
      <c r="C10" s="301"/>
      <c r="D10" s="301"/>
      <c r="E10" s="301"/>
      <c r="F10" s="301"/>
      <c r="G10" s="301"/>
      <c r="H10" s="301"/>
      <c r="I10" s="301"/>
      <c r="J10" s="298"/>
      <c r="K10" s="298"/>
      <c r="L10" s="298"/>
      <c r="M10" s="299"/>
    </row>
    <row r="11" spans="1:14" ht="12.75" customHeight="1">
      <c r="A11" s="221" t="s">
        <v>236</v>
      </c>
      <c r="B11" s="281" t="s">
        <v>247</v>
      </c>
      <c r="C11" s="256"/>
      <c r="D11" s="256"/>
      <c r="E11" s="256"/>
      <c r="F11" s="256"/>
      <c r="G11" s="256"/>
      <c r="H11" s="256"/>
      <c r="I11" s="256"/>
      <c r="J11" s="35">
        <v>13739</v>
      </c>
      <c r="K11" s="35"/>
      <c r="L11" s="35">
        <v>3919</v>
      </c>
      <c r="M11" s="35">
        <f>SUM(J11:L11)</f>
        <v>17658</v>
      </c>
      <c r="N11" s="127"/>
    </row>
    <row r="12" spans="1:14" ht="12.75" customHeight="1">
      <c r="A12" s="221" t="s">
        <v>241</v>
      </c>
      <c r="B12" s="256" t="s">
        <v>87</v>
      </c>
      <c r="C12" s="256"/>
      <c r="D12" s="256"/>
      <c r="E12" s="256"/>
      <c r="F12" s="256"/>
      <c r="G12" s="256"/>
      <c r="H12" s="256"/>
      <c r="I12" s="256"/>
      <c r="J12" s="35">
        <v>648</v>
      </c>
      <c r="K12" s="35"/>
      <c r="L12" s="35"/>
      <c r="M12" s="35">
        <f t="shared" ref="M12:M34" si="0">SUM(J12:L12)</f>
        <v>648</v>
      </c>
      <c r="N12" s="127"/>
    </row>
    <row r="13" spans="1:14" ht="12.75" customHeight="1">
      <c r="A13" s="220" t="s">
        <v>235</v>
      </c>
      <c r="B13" s="256" t="s">
        <v>245</v>
      </c>
      <c r="C13" s="256"/>
      <c r="D13" s="256"/>
      <c r="E13" s="256"/>
      <c r="F13" s="256"/>
      <c r="G13" s="256"/>
      <c r="H13" s="256"/>
      <c r="I13" s="256"/>
      <c r="J13" s="35">
        <v>734</v>
      </c>
      <c r="K13" s="35"/>
      <c r="L13" s="35"/>
      <c r="M13" s="35">
        <f t="shared" si="0"/>
        <v>734</v>
      </c>
      <c r="N13" s="127"/>
    </row>
    <row r="14" spans="1:14" ht="12.75" customHeight="1">
      <c r="A14" s="220" t="s">
        <v>240</v>
      </c>
      <c r="B14" s="281" t="s">
        <v>239</v>
      </c>
      <c r="C14" s="256"/>
      <c r="D14" s="256"/>
      <c r="E14" s="256"/>
      <c r="F14" s="256"/>
      <c r="G14" s="256"/>
      <c r="H14" s="256"/>
      <c r="I14" s="256"/>
      <c r="J14" s="35">
        <v>10911</v>
      </c>
      <c r="K14" s="35"/>
      <c r="L14" s="35"/>
      <c r="M14" s="35">
        <f t="shared" si="0"/>
        <v>10911</v>
      </c>
      <c r="N14" s="127"/>
    </row>
    <row r="15" spans="1:14" ht="12.75" customHeight="1">
      <c r="A15" s="220" t="s">
        <v>244</v>
      </c>
      <c r="B15" s="256" t="s">
        <v>85</v>
      </c>
      <c r="C15" s="256"/>
      <c r="D15" s="256"/>
      <c r="E15" s="256"/>
      <c r="F15" s="256"/>
      <c r="G15" s="256"/>
      <c r="H15" s="256"/>
      <c r="I15" s="256"/>
      <c r="J15" s="35">
        <v>3048</v>
      </c>
      <c r="K15" s="35"/>
      <c r="L15" s="35"/>
      <c r="M15" s="35">
        <f t="shared" si="0"/>
        <v>3048</v>
      </c>
      <c r="N15" s="127"/>
    </row>
    <row r="16" spans="1:14" ht="12.75" customHeight="1">
      <c r="A16" s="220" t="s">
        <v>248</v>
      </c>
      <c r="B16" s="256" t="s">
        <v>104</v>
      </c>
      <c r="C16" s="256"/>
      <c r="D16" s="256"/>
      <c r="E16" s="256"/>
      <c r="F16" s="256"/>
      <c r="G16" s="256"/>
      <c r="H16" s="256"/>
      <c r="I16" s="256"/>
      <c r="J16" s="35">
        <v>2048</v>
      </c>
      <c r="K16" s="35"/>
      <c r="L16" s="35"/>
      <c r="M16" s="35">
        <f t="shared" si="0"/>
        <v>2048</v>
      </c>
      <c r="N16" s="127"/>
    </row>
    <row r="17" spans="1:14" ht="12.75" customHeight="1">
      <c r="A17" s="220" t="s">
        <v>246</v>
      </c>
      <c r="B17" s="256" t="s">
        <v>86</v>
      </c>
      <c r="C17" s="256"/>
      <c r="D17" s="256"/>
      <c r="E17" s="256"/>
      <c r="F17" s="256"/>
      <c r="G17" s="256"/>
      <c r="H17" s="256"/>
      <c r="I17" s="256"/>
      <c r="J17" s="35">
        <v>2987</v>
      </c>
      <c r="K17" s="35"/>
      <c r="L17" s="35"/>
      <c r="M17" s="35">
        <f t="shared" si="0"/>
        <v>2987</v>
      </c>
      <c r="N17" s="127"/>
    </row>
    <row r="18" spans="1:14" ht="12.75" customHeight="1">
      <c r="A18" s="220" t="s">
        <v>237</v>
      </c>
      <c r="B18" s="256" t="s">
        <v>15</v>
      </c>
      <c r="C18" s="256"/>
      <c r="D18" s="256"/>
      <c r="E18" s="256"/>
      <c r="F18" s="256"/>
      <c r="G18" s="256"/>
      <c r="H18" s="256"/>
      <c r="I18" s="256"/>
      <c r="J18" s="35">
        <v>1270</v>
      </c>
      <c r="K18" s="35">
        <v>604</v>
      </c>
      <c r="L18" s="35"/>
      <c r="M18" s="35">
        <f t="shared" si="0"/>
        <v>1874</v>
      </c>
      <c r="N18" s="127"/>
    </row>
    <row r="19" spans="1:14" ht="12.75" customHeight="1">
      <c r="A19" s="220" t="s">
        <v>249</v>
      </c>
      <c r="B19" s="267" t="s">
        <v>88</v>
      </c>
      <c r="C19" s="253"/>
      <c r="D19" s="253"/>
      <c r="E19" s="253"/>
      <c r="F19" s="253"/>
      <c r="G19" s="253"/>
      <c r="H19" s="253"/>
      <c r="I19" s="254"/>
      <c r="J19" s="35">
        <v>300</v>
      </c>
      <c r="K19" s="35"/>
      <c r="L19" s="35"/>
      <c r="M19" s="35">
        <f t="shared" si="0"/>
        <v>300</v>
      </c>
    </row>
    <row r="20" spans="1:14" ht="12.75" customHeight="1">
      <c r="A20" s="220" t="s">
        <v>250</v>
      </c>
      <c r="B20" s="256" t="s">
        <v>106</v>
      </c>
      <c r="C20" s="256"/>
      <c r="D20" s="256"/>
      <c r="E20" s="256"/>
      <c r="F20" s="256"/>
      <c r="G20" s="256"/>
      <c r="H20" s="256"/>
      <c r="I20" s="256"/>
      <c r="J20" s="35">
        <v>97</v>
      </c>
      <c r="K20" s="35"/>
      <c r="L20" s="35"/>
      <c r="M20" s="35">
        <f t="shared" si="0"/>
        <v>97</v>
      </c>
    </row>
    <row r="21" spans="1:14" ht="12.75" customHeight="1">
      <c r="A21" s="220" t="s">
        <v>251</v>
      </c>
      <c r="B21" s="256" t="s">
        <v>89</v>
      </c>
      <c r="C21" s="256"/>
      <c r="D21" s="256"/>
      <c r="E21" s="256"/>
      <c r="F21" s="256"/>
      <c r="G21" s="256"/>
      <c r="H21" s="256"/>
      <c r="I21" s="256"/>
      <c r="J21" s="35">
        <v>447</v>
      </c>
      <c r="K21" s="35"/>
      <c r="L21" s="35"/>
      <c r="M21" s="35">
        <f t="shared" si="0"/>
        <v>447</v>
      </c>
    </row>
    <row r="22" spans="1:14" ht="12.75" customHeight="1">
      <c r="A22" s="220" t="s">
        <v>252</v>
      </c>
      <c r="B22" s="256" t="s">
        <v>90</v>
      </c>
      <c r="C22" s="256"/>
      <c r="D22" s="256"/>
      <c r="E22" s="256"/>
      <c r="F22" s="256"/>
      <c r="G22" s="256"/>
      <c r="H22" s="256"/>
      <c r="I22" s="256"/>
      <c r="J22" s="35"/>
      <c r="K22" s="35">
        <v>22</v>
      </c>
      <c r="L22" s="35"/>
      <c r="M22" s="35">
        <f t="shared" si="0"/>
        <v>22</v>
      </c>
    </row>
    <row r="23" spans="1:14" ht="12.75" customHeight="1">
      <c r="A23" s="220" t="s">
        <v>253</v>
      </c>
      <c r="B23" s="256" t="s">
        <v>212</v>
      </c>
      <c r="C23" s="256"/>
      <c r="D23" s="256"/>
      <c r="E23" s="256"/>
      <c r="F23" s="256"/>
      <c r="G23" s="256"/>
      <c r="H23" s="256"/>
      <c r="I23" s="256"/>
      <c r="J23" s="35">
        <v>308</v>
      </c>
      <c r="K23" s="35"/>
      <c r="L23" s="35"/>
      <c r="M23" s="35">
        <f t="shared" si="0"/>
        <v>308</v>
      </c>
    </row>
    <row r="24" spans="1:14" ht="12.75" customHeight="1">
      <c r="A24" s="221" t="s">
        <v>262</v>
      </c>
      <c r="B24" s="281" t="s">
        <v>1</v>
      </c>
      <c r="C24" s="256"/>
      <c r="D24" s="256"/>
      <c r="E24" s="256"/>
      <c r="F24" s="256"/>
      <c r="G24" s="256"/>
      <c r="H24" s="256"/>
      <c r="I24" s="256"/>
      <c r="J24" s="35">
        <v>1155</v>
      </c>
      <c r="K24" s="35"/>
      <c r="L24" s="35"/>
      <c r="M24" s="35">
        <f t="shared" si="0"/>
        <v>1155</v>
      </c>
    </row>
    <row r="25" spans="1:14" ht="12.75" customHeight="1">
      <c r="A25" s="221" t="s">
        <v>263</v>
      </c>
      <c r="B25" s="305" t="s">
        <v>289</v>
      </c>
      <c r="C25" s="256"/>
      <c r="D25" s="256"/>
      <c r="E25" s="256"/>
      <c r="F25" s="256"/>
      <c r="G25" s="256"/>
      <c r="H25" s="256"/>
      <c r="I25" s="256"/>
      <c r="J25" s="35">
        <v>1233</v>
      </c>
      <c r="K25" s="35"/>
      <c r="L25" s="35"/>
      <c r="M25" s="35">
        <f t="shared" si="0"/>
        <v>1233</v>
      </c>
    </row>
    <row r="26" spans="1:14" ht="12.75" customHeight="1">
      <c r="A26" s="20">
        <v>101150</v>
      </c>
      <c r="B26" s="256" t="s">
        <v>259</v>
      </c>
      <c r="C26" s="256"/>
      <c r="D26" s="256"/>
      <c r="E26" s="256"/>
      <c r="F26" s="256"/>
      <c r="G26" s="256"/>
      <c r="H26" s="256"/>
      <c r="I26" s="256"/>
      <c r="J26" s="35">
        <v>100</v>
      </c>
      <c r="K26" s="35"/>
      <c r="L26" s="35"/>
      <c r="M26" s="35">
        <f t="shared" si="0"/>
        <v>100</v>
      </c>
    </row>
    <row r="27" spans="1:14" ht="12.75" customHeight="1">
      <c r="A27" s="20">
        <v>103010</v>
      </c>
      <c r="B27" s="256" t="s">
        <v>258</v>
      </c>
      <c r="C27" s="256"/>
      <c r="D27" s="256"/>
      <c r="E27" s="256"/>
      <c r="F27" s="256"/>
      <c r="G27" s="256"/>
      <c r="H27" s="256"/>
      <c r="I27" s="256"/>
      <c r="J27" s="35">
        <v>250</v>
      </c>
      <c r="K27" s="35"/>
      <c r="L27" s="35"/>
      <c r="M27" s="35">
        <f t="shared" si="0"/>
        <v>250</v>
      </c>
    </row>
    <row r="28" spans="1:14" ht="12.75" customHeight="1">
      <c r="A28" s="20">
        <v>104051</v>
      </c>
      <c r="B28" s="256" t="s">
        <v>261</v>
      </c>
      <c r="C28" s="256"/>
      <c r="D28" s="256"/>
      <c r="E28" s="256"/>
      <c r="F28" s="256"/>
      <c r="G28" s="256"/>
      <c r="H28" s="256"/>
      <c r="I28" s="256"/>
      <c r="J28" s="35">
        <v>1123</v>
      </c>
      <c r="K28" s="35">
        <v>395</v>
      </c>
      <c r="L28" s="35"/>
      <c r="M28" s="35">
        <f t="shared" si="0"/>
        <v>1518</v>
      </c>
      <c r="N28" s="228"/>
    </row>
    <row r="29" spans="1:14" ht="12.75" customHeight="1">
      <c r="A29" s="20">
        <v>105010</v>
      </c>
      <c r="B29" s="256" t="s">
        <v>254</v>
      </c>
      <c r="C29" s="256"/>
      <c r="D29" s="256"/>
      <c r="E29" s="256"/>
      <c r="F29" s="256"/>
      <c r="G29" s="256"/>
      <c r="H29" s="256"/>
      <c r="I29" s="256"/>
      <c r="J29" s="35">
        <v>4317</v>
      </c>
      <c r="K29" s="35"/>
      <c r="L29" s="35"/>
      <c r="M29" s="35">
        <f t="shared" si="0"/>
        <v>4317</v>
      </c>
    </row>
    <row r="30" spans="1:14" ht="12.75" customHeight="1">
      <c r="A30" s="20">
        <v>106020</v>
      </c>
      <c r="B30" s="256" t="s">
        <v>255</v>
      </c>
      <c r="C30" s="256"/>
      <c r="D30" s="256"/>
      <c r="E30" s="256"/>
      <c r="F30" s="256"/>
      <c r="G30" s="256"/>
      <c r="H30" s="256"/>
      <c r="I30" s="256"/>
      <c r="J30" s="35">
        <v>1500</v>
      </c>
      <c r="K30" s="35"/>
      <c r="L30" s="35"/>
      <c r="M30" s="35">
        <f t="shared" si="0"/>
        <v>1500</v>
      </c>
    </row>
    <row r="31" spans="1:14" ht="12.75" customHeight="1">
      <c r="A31" s="20">
        <v>107053</v>
      </c>
      <c r="B31" s="33" t="s">
        <v>230</v>
      </c>
      <c r="C31" s="33"/>
      <c r="D31" s="33"/>
      <c r="E31" s="33"/>
      <c r="F31" s="33"/>
      <c r="G31" s="33"/>
      <c r="H31" s="33"/>
      <c r="I31" s="33"/>
      <c r="J31" s="35">
        <v>11</v>
      </c>
      <c r="K31" s="35"/>
      <c r="L31" s="35"/>
      <c r="M31" s="35">
        <f t="shared" si="0"/>
        <v>11</v>
      </c>
    </row>
    <row r="32" spans="1:14" ht="12.75" customHeight="1">
      <c r="A32" s="20">
        <v>107054</v>
      </c>
      <c r="B32" s="33" t="s">
        <v>231</v>
      </c>
      <c r="C32" s="33"/>
      <c r="D32" s="33"/>
      <c r="E32" s="33"/>
      <c r="F32" s="33"/>
      <c r="G32" s="33"/>
      <c r="H32" s="33"/>
      <c r="I32" s="33"/>
      <c r="J32" s="35">
        <v>97</v>
      </c>
      <c r="K32" s="35"/>
      <c r="L32" s="35"/>
      <c r="M32" s="35">
        <f t="shared" si="0"/>
        <v>97</v>
      </c>
    </row>
    <row r="33" spans="1:14" ht="12.75" customHeight="1">
      <c r="A33" s="20">
        <v>107060</v>
      </c>
      <c r="B33" s="256" t="s">
        <v>257</v>
      </c>
      <c r="C33" s="256"/>
      <c r="D33" s="256"/>
      <c r="E33" s="256"/>
      <c r="F33" s="256"/>
      <c r="G33" s="256"/>
      <c r="H33" s="256"/>
      <c r="I33" s="256"/>
      <c r="J33" s="35">
        <v>350</v>
      </c>
      <c r="K33" s="35"/>
      <c r="L33" s="35"/>
      <c r="M33" s="35">
        <f t="shared" si="0"/>
        <v>350</v>
      </c>
    </row>
    <row r="34" spans="1:14">
      <c r="A34" s="221"/>
      <c r="B34" s="256"/>
      <c r="C34" s="256"/>
      <c r="D34" s="256"/>
      <c r="E34" s="256"/>
      <c r="F34" s="256"/>
      <c r="G34" s="256"/>
      <c r="H34" s="256"/>
      <c r="I34" s="256"/>
      <c r="J34" s="35"/>
      <c r="K34" s="35"/>
      <c r="L34" s="35"/>
      <c r="M34" s="35">
        <f t="shared" si="0"/>
        <v>0</v>
      </c>
    </row>
    <row r="35" spans="1:14">
      <c r="A35" s="293" t="s">
        <v>213</v>
      </c>
      <c r="B35" s="294"/>
      <c r="C35" s="294"/>
      <c r="D35" s="294"/>
      <c r="E35" s="294"/>
      <c r="F35" s="294"/>
      <c r="G35" s="294"/>
      <c r="H35" s="294"/>
      <c r="I35" s="295"/>
      <c r="J35" s="101">
        <f>SUM(J11:J33)</f>
        <v>46673</v>
      </c>
      <c r="K35" s="101">
        <f t="shared" ref="K35:L35" si="1">SUM(K11:K33)</f>
        <v>1021</v>
      </c>
      <c r="L35" s="101">
        <f t="shared" si="1"/>
        <v>3919</v>
      </c>
      <c r="M35" s="101">
        <f>SUM(J35:L35)</f>
        <v>51613</v>
      </c>
      <c r="N35" s="127"/>
    </row>
    <row r="37" spans="1:14">
      <c r="M37" s="127"/>
    </row>
    <row r="38" spans="1:14">
      <c r="A38" s="232"/>
    </row>
  </sheetData>
  <mergeCells count="33">
    <mergeCell ref="A3:M3"/>
    <mergeCell ref="A4:M4"/>
    <mergeCell ref="A5:M5"/>
    <mergeCell ref="A6:M6"/>
    <mergeCell ref="B33:I33"/>
    <mergeCell ref="B29:I29"/>
    <mergeCell ref="B30:I30"/>
    <mergeCell ref="M9:M10"/>
    <mergeCell ref="B10:I10"/>
    <mergeCell ref="A9:I9"/>
    <mergeCell ref="J9:J10"/>
    <mergeCell ref="K9:K10"/>
    <mergeCell ref="L9:L10"/>
    <mergeCell ref="B11:I11"/>
    <mergeCell ref="B22:I22"/>
    <mergeCell ref="B23:I23"/>
    <mergeCell ref="B20:I20"/>
    <mergeCell ref="B21:I21"/>
    <mergeCell ref="B12:I12"/>
    <mergeCell ref="B13:I13"/>
    <mergeCell ref="B24:I24"/>
    <mergeCell ref="B19:I19"/>
    <mergeCell ref="B17:I17"/>
    <mergeCell ref="B14:I14"/>
    <mergeCell ref="B15:I15"/>
    <mergeCell ref="B16:I16"/>
    <mergeCell ref="B18:I18"/>
    <mergeCell ref="B26:I26"/>
    <mergeCell ref="A35:I35"/>
    <mergeCell ref="B25:I25"/>
    <mergeCell ref="B34:I34"/>
    <mergeCell ref="B27:I27"/>
    <mergeCell ref="B28:I28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2060"/>
  </sheetPr>
  <dimension ref="A1:Y90"/>
  <sheetViews>
    <sheetView topLeftCell="A10" workbookViewId="0">
      <selection activeCell="A48" sqref="A48:B49"/>
    </sheetView>
  </sheetViews>
  <sheetFormatPr defaultRowHeight="12.75"/>
  <cols>
    <col min="2" max="2" width="47.140625" customWidth="1"/>
    <col min="3" max="3" width="9.85546875" style="232" customWidth="1"/>
    <col min="5" max="5" width="11.42578125" customWidth="1"/>
    <col min="7" max="7" width="11" customWidth="1"/>
  </cols>
  <sheetData>
    <row r="1" spans="1:17">
      <c r="Q1" s="34"/>
    </row>
    <row r="3" spans="1:17">
      <c r="A3" s="249" t="s">
        <v>301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50"/>
      <c r="O3" s="250"/>
      <c r="P3" s="250"/>
      <c r="Q3" s="250"/>
    </row>
    <row r="4" spans="1:17">
      <c r="A4" s="249" t="s">
        <v>232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50"/>
    </row>
    <row r="5" spans="1:17" ht="14.25">
      <c r="A5" s="249" t="s">
        <v>302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50"/>
    </row>
    <row r="6" spans="1:17">
      <c r="A6" s="15"/>
      <c r="B6" s="15"/>
      <c r="C6" s="23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7">
      <c r="Q7" s="32" t="s">
        <v>162</v>
      </c>
    </row>
    <row r="8" spans="1:17" ht="12.75" customHeight="1">
      <c r="A8" s="312" t="s">
        <v>18</v>
      </c>
      <c r="B8" s="313"/>
      <c r="C8" s="308" t="s">
        <v>14</v>
      </c>
      <c r="D8" s="310" t="s">
        <v>41</v>
      </c>
      <c r="E8" s="304"/>
      <c r="F8" s="304"/>
      <c r="G8" s="304"/>
      <c r="H8" s="304"/>
      <c r="I8" s="311"/>
      <c r="J8" s="310" t="s">
        <v>42</v>
      </c>
      <c r="K8" s="304"/>
      <c r="L8" s="253"/>
      <c r="M8" s="254"/>
      <c r="N8" s="316" t="s">
        <v>43</v>
      </c>
      <c r="O8" s="304"/>
      <c r="P8" s="317" t="s">
        <v>288</v>
      </c>
      <c r="Q8" s="306" t="s">
        <v>102</v>
      </c>
    </row>
    <row r="9" spans="1:17" ht="51">
      <c r="A9" s="314"/>
      <c r="B9" s="315"/>
      <c r="C9" s="309"/>
      <c r="D9" s="150" t="s">
        <v>166</v>
      </c>
      <c r="E9" s="150" t="s">
        <v>169</v>
      </c>
      <c r="F9" s="150" t="s">
        <v>167</v>
      </c>
      <c r="G9" s="150" t="s">
        <v>171</v>
      </c>
      <c r="H9" s="150" t="s">
        <v>172</v>
      </c>
      <c r="I9" s="150" t="s">
        <v>173</v>
      </c>
      <c r="J9" s="150" t="s">
        <v>172</v>
      </c>
      <c r="K9" s="150" t="s">
        <v>173</v>
      </c>
      <c r="L9" s="160" t="s">
        <v>170</v>
      </c>
      <c r="M9" s="162" t="s">
        <v>97</v>
      </c>
      <c r="N9" s="172" t="s">
        <v>174</v>
      </c>
      <c r="O9" s="172" t="s">
        <v>175</v>
      </c>
      <c r="P9" s="318"/>
      <c r="Q9" s="307"/>
    </row>
    <row r="10" spans="1:17" ht="12.75" customHeight="1">
      <c r="A10" s="124" t="s">
        <v>103</v>
      </c>
      <c r="B10" s="118"/>
      <c r="C10" s="101">
        <f>SUM(C11:C17)</f>
        <v>28997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17">
      <c r="A11" s="222" t="s">
        <v>236</v>
      </c>
      <c r="B11" s="24" t="s">
        <v>268</v>
      </c>
      <c r="C11" s="230">
        <f t="shared" ref="C11:C17" si="0">SUM(D11:Q11)</f>
        <v>17658</v>
      </c>
      <c r="D11" s="35">
        <v>4674</v>
      </c>
      <c r="E11" s="35">
        <v>988</v>
      </c>
      <c r="F11" s="35">
        <v>4362</v>
      </c>
      <c r="G11" s="35"/>
      <c r="H11" s="35">
        <v>4450</v>
      </c>
      <c r="I11" s="35"/>
      <c r="J11" s="35"/>
      <c r="K11" s="35"/>
      <c r="L11" s="35">
        <v>406</v>
      </c>
      <c r="M11" s="35"/>
      <c r="N11" s="35"/>
      <c r="O11" s="35"/>
      <c r="P11" s="35">
        <v>721</v>
      </c>
      <c r="Q11" s="35">
        <v>2057</v>
      </c>
    </row>
    <row r="12" spans="1:17">
      <c r="A12" s="222" t="s">
        <v>241</v>
      </c>
      <c r="B12" s="148" t="s">
        <v>87</v>
      </c>
      <c r="C12" s="230">
        <f t="shared" si="0"/>
        <v>648</v>
      </c>
      <c r="D12" s="35"/>
      <c r="E12" s="35"/>
      <c r="F12" s="35">
        <v>648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>
      <c r="A13" s="222" t="s">
        <v>235</v>
      </c>
      <c r="B13" s="148" t="s">
        <v>269</v>
      </c>
      <c r="C13" s="230">
        <f t="shared" si="0"/>
        <v>734</v>
      </c>
      <c r="D13" s="35"/>
      <c r="E13" s="35"/>
      <c r="F13" s="35">
        <v>734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>
      <c r="A14" s="222" t="s">
        <v>244</v>
      </c>
      <c r="B14" s="148" t="s">
        <v>85</v>
      </c>
      <c r="C14" s="230">
        <f t="shared" si="0"/>
        <v>3048</v>
      </c>
      <c r="D14" s="35"/>
      <c r="E14" s="35"/>
      <c r="F14" s="35">
        <v>3048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1:17">
      <c r="A15" s="222" t="s">
        <v>248</v>
      </c>
      <c r="B15" s="151" t="s">
        <v>104</v>
      </c>
      <c r="C15" s="230">
        <f t="shared" si="0"/>
        <v>2048</v>
      </c>
      <c r="D15" s="35"/>
      <c r="E15" s="35"/>
      <c r="F15" s="35">
        <v>2048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7">
      <c r="A16" s="222" t="s">
        <v>246</v>
      </c>
      <c r="B16" s="151" t="s">
        <v>86</v>
      </c>
      <c r="C16" s="230">
        <f t="shared" si="0"/>
        <v>2987</v>
      </c>
      <c r="D16" s="35">
        <v>1468</v>
      </c>
      <c r="E16" s="35">
        <v>395</v>
      </c>
      <c r="F16" s="35">
        <v>1124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>
      <c r="A17" s="222" t="s">
        <v>237</v>
      </c>
      <c r="B17" s="148" t="s">
        <v>15</v>
      </c>
      <c r="C17" s="230">
        <f t="shared" si="0"/>
        <v>1874</v>
      </c>
      <c r="D17" s="102"/>
      <c r="E17" s="102"/>
      <c r="F17" s="102">
        <v>1410</v>
      </c>
      <c r="G17" s="102"/>
      <c r="H17" s="102">
        <v>461</v>
      </c>
      <c r="I17" s="102">
        <v>3</v>
      </c>
      <c r="J17" s="102"/>
      <c r="K17" s="102"/>
      <c r="L17" s="102"/>
      <c r="M17" s="102"/>
      <c r="N17" s="102"/>
      <c r="O17" s="102"/>
      <c r="P17" s="102"/>
      <c r="Q17" s="102"/>
    </row>
    <row r="18" spans="1:17">
      <c r="A18" s="120"/>
      <c r="B18" s="118"/>
      <c r="C18" s="2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</row>
    <row r="19" spans="1:17" ht="13.5" customHeight="1">
      <c r="A19" s="124" t="s">
        <v>105</v>
      </c>
      <c r="B19" s="118"/>
      <c r="C19" s="101">
        <f>SUM(C20:C24)</f>
        <v>1174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17">
      <c r="A20" s="225" t="s">
        <v>249</v>
      </c>
      <c r="B20" s="24" t="s">
        <v>88</v>
      </c>
      <c r="C20" s="230">
        <f>SUM(D20:Q20)</f>
        <v>300</v>
      </c>
      <c r="D20" s="102"/>
      <c r="E20" s="102"/>
      <c r="F20" s="102"/>
      <c r="G20" s="102"/>
      <c r="H20" s="102">
        <v>300</v>
      </c>
      <c r="I20" s="102"/>
      <c r="J20" s="102"/>
      <c r="K20" s="102"/>
      <c r="L20" s="102"/>
      <c r="M20" s="102"/>
      <c r="N20" s="102"/>
      <c r="O20" s="102"/>
      <c r="P20" s="102"/>
      <c r="Q20" s="102"/>
    </row>
    <row r="21" spans="1:17">
      <c r="A21" s="225" t="s">
        <v>250</v>
      </c>
      <c r="B21" s="24" t="s">
        <v>106</v>
      </c>
      <c r="C21" s="230">
        <f>SUM(D21:Q21)</f>
        <v>97</v>
      </c>
      <c r="D21" s="35"/>
      <c r="E21" s="35"/>
      <c r="F21" s="35"/>
      <c r="G21" s="35"/>
      <c r="H21" s="35">
        <v>97</v>
      </c>
      <c r="I21" s="35"/>
      <c r="J21" s="35"/>
      <c r="K21" s="35"/>
      <c r="L21" s="35"/>
      <c r="M21" s="35"/>
      <c r="N21" s="35"/>
      <c r="O21" s="35"/>
      <c r="P21" s="35"/>
      <c r="Q21" s="35"/>
    </row>
    <row r="22" spans="1:17">
      <c r="A22" s="225" t="s">
        <v>251</v>
      </c>
      <c r="B22" s="24" t="s">
        <v>89</v>
      </c>
      <c r="C22" s="230">
        <f>SUM(D22:Q22)</f>
        <v>447</v>
      </c>
      <c r="D22" s="35"/>
      <c r="E22" s="35"/>
      <c r="F22" s="35"/>
      <c r="G22" s="35"/>
      <c r="H22" s="35">
        <v>447</v>
      </c>
      <c r="I22" s="35"/>
      <c r="J22" s="35"/>
      <c r="K22" s="35"/>
      <c r="L22" s="35"/>
      <c r="M22" s="35"/>
      <c r="N22" s="35"/>
      <c r="O22" s="35"/>
      <c r="P22" s="35"/>
      <c r="Q22" s="35"/>
    </row>
    <row r="23" spans="1:17">
      <c r="A23" s="225" t="s">
        <v>252</v>
      </c>
      <c r="B23" s="24" t="s">
        <v>90</v>
      </c>
      <c r="C23" s="230">
        <f>SUM(D23:Q23)</f>
        <v>22</v>
      </c>
      <c r="D23" s="35"/>
      <c r="E23" s="35"/>
      <c r="F23" s="35"/>
      <c r="G23" s="35"/>
      <c r="H23" s="35">
        <v>22</v>
      </c>
      <c r="I23" s="35"/>
      <c r="J23" s="35"/>
      <c r="K23" s="35"/>
      <c r="L23" s="35"/>
      <c r="M23" s="35"/>
      <c r="N23" s="35"/>
      <c r="O23" s="35"/>
      <c r="P23" s="35"/>
      <c r="Q23" s="35"/>
    </row>
    <row r="24" spans="1:17">
      <c r="A24" s="225" t="s">
        <v>253</v>
      </c>
      <c r="B24" s="24" t="s">
        <v>177</v>
      </c>
      <c r="C24" s="230">
        <f>SUM(D24:Q24)</f>
        <v>308</v>
      </c>
      <c r="D24" s="35"/>
      <c r="E24" s="35"/>
      <c r="F24" s="35"/>
      <c r="G24" s="35"/>
      <c r="H24" s="35">
        <v>308</v>
      </c>
      <c r="I24" s="35"/>
      <c r="J24" s="35"/>
      <c r="K24" s="35"/>
      <c r="L24" s="35"/>
      <c r="M24" s="35"/>
      <c r="N24" s="35"/>
      <c r="O24" s="35"/>
      <c r="P24" s="35"/>
      <c r="Q24" s="35"/>
    </row>
    <row r="25" spans="1:17">
      <c r="A25" s="119"/>
      <c r="B25" s="118"/>
      <c r="C25" s="23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17" ht="12.75" customHeight="1">
      <c r="A26" s="125" t="s">
        <v>108</v>
      </c>
      <c r="B26" s="118"/>
      <c r="C26" s="101">
        <f>SUM(C27:C27)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1:17">
      <c r="A27" s="225" t="s">
        <v>260</v>
      </c>
      <c r="B27" s="24" t="s">
        <v>109</v>
      </c>
      <c r="C27" s="230">
        <f>SUM(D27:Q27)</f>
        <v>0</v>
      </c>
      <c r="D27" s="35"/>
      <c r="E27" s="35"/>
      <c r="F27" s="35"/>
      <c r="G27" s="35"/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5"/>
    </row>
    <row r="28" spans="1:17">
      <c r="A28" s="119"/>
      <c r="B28" s="118"/>
      <c r="C28" s="230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17" ht="12.75" customHeight="1">
      <c r="A29" s="124" t="s">
        <v>107</v>
      </c>
      <c r="B29" s="118"/>
      <c r="C29" s="101">
        <f>SUM(C30:C38)</f>
        <v>19054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17">
      <c r="A30" s="225" t="s">
        <v>240</v>
      </c>
      <c r="B30" s="43" t="s">
        <v>239</v>
      </c>
      <c r="C30" s="233">
        <f t="shared" ref="C30:C38" si="1">SUM(D30:Q30)</f>
        <v>10911</v>
      </c>
      <c r="D30" s="106">
        <v>8592</v>
      </c>
      <c r="E30" s="106">
        <v>2319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7">
      <c r="A31" s="219">
        <v>101150</v>
      </c>
      <c r="B31" s="24" t="s">
        <v>271</v>
      </c>
      <c r="C31" s="230">
        <f t="shared" si="1"/>
        <v>100</v>
      </c>
      <c r="D31" s="102"/>
      <c r="E31" s="102"/>
      <c r="F31" s="102"/>
      <c r="G31" s="102">
        <v>100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</row>
    <row r="32" spans="1:17">
      <c r="A32" s="219">
        <v>103010</v>
      </c>
      <c r="B32" s="24" t="s">
        <v>270</v>
      </c>
      <c r="C32" s="230">
        <f t="shared" si="1"/>
        <v>250</v>
      </c>
      <c r="D32" s="35"/>
      <c r="E32" s="35"/>
      <c r="F32" s="35"/>
      <c r="G32" s="35">
        <v>250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1:25">
      <c r="A33" s="219">
        <v>104051</v>
      </c>
      <c r="B33" s="24" t="s">
        <v>272</v>
      </c>
      <c r="C33" s="230">
        <f t="shared" si="1"/>
        <v>1518</v>
      </c>
      <c r="D33" s="35"/>
      <c r="E33" s="35"/>
      <c r="F33" s="35"/>
      <c r="G33" s="35">
        <v>1518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25">
      <c r="A34" s="219">
        <v>105010</v>
      </c>
      <c r="B34" s="24" t="s">
        <v>254</v>
      </c>
      <c r="C34" s="230">
        <f t="shared" si="1"/>
        <v>4317</v>
      </c>
      <c r="D34" s="35"/>
      <c r="E34" s="35"/>
      <c r="F34" s="35"/>
      <c r="G34" s="35">
        <v>4317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1:25">
      <c r="A35" s="219">
        <v>106020</v>
      </c>
      <c r="B35" s="24" t="s">
        <v>273</v>
      </c>
      <c r="C35" s="230">
        <f t="shared" si="1"/>
        <v>1500</v>
      </c>
      <c r="D35" s="35"/>
      <c r="E35" s="35"/>
      <c r="F35" s="35"/>
      <c r="G35" s="35">
        <v>1500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1:25">
      <c r="A36" s="219">
        <v>107053</v>
      </c>
      <c r="B36" s="24" t="s">
        <v>229</v>
      </c>
      <c r="C36" s="230">
        <f t="shared" si="1"/>
        <v>11</v>
      </c>
      <c r="D36" s="35"/>
      <c r="E36" s="35"/>
      <c r="F36" s="35"/>
      <c r="G36" s="35"/>
      <c r="H36" s="35">
        <v>11</v>
      </c>
      <c r="I36" s="35"/>
      <c r="J36" s="35"/>
      <c r="K36" s="35"/>
      <c r="L36" s="35"/>
      <c r="M36" s="35"/>
      <c r="N36" s="35"/>
      <c r="O36" s="35"/>
      <c r="P36" s="35"/>
      <c r="Q36" s="35"/>
    </row>
    <row r="37" spans="1:25">
      <c r="A37" s="219">
        <v>107054</v>
      </c>
      <c r="B37" s="24" t="s">
        <v>228</v>
      </c>
      <c r="C37" s="230">
        <f t="shared" si="1"/>
        <v>97</v>
      </c>
      <c r="D37" s="35"/>
      <c r="E37" s="35"/>
      <c r="F37" s="35"/>
      <c r="G37" s="35"/>
      <c r="H37" s="35">
        <v>97</v>
      </c>
      <c r="I37" s="35"/>
      <c r="J37" s="35"/>
      <c r="K37" s="35"/>
      <c r="L37" s="35"/>
      <c r="M37" s="35"/>
      <c r="N37" s="35"/>
      <c r="O37" s="35"/>
      <c r="P37" s="35"/>
      <c r="Q37" s="35"/>
    </row>
    <row r="38" spans="1:25">
      <c r="A38" s="219">
        <v>107060</v>
      </c>
      <c r="B38" s="24" t="s">
        <v>256</v>
      </c>
      <c r="C38" s="230">
        <f t="shared" si="1"/>
        <v>350</v>
      </c>
      <c r="D38" s="101"/>
      <c r="E38" s="101"/>
      <c r="F38" s="101"/>
      <c r="G38" s="102">
        <v>350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</row>
    <row r="39" spans="1:25">
      <c r="A39" s="1"/>
      <c r="B39" s="24"/>
      <c r="C39" s="230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1:25" ht="15">
      <c r="A40" s="124" t="s">
        <v>0</v>
      </c>
      <c r="B40" s="43"/>
      <c r="C40" s="108">
        <f>SUM(C41:C42)</f>
        <v>2388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25">
      <c r="A41" s="223" t="s">
        <v>262</v>
      </c>
      <c r="B41" s="43" t="s">
        <v>1</v>
      </c>
      <c r="C41" s="234">
        <f>SUM(D41:Q41)</f>
        <v>1155</v>
      </c>
      <c r="D41" s="106">
        <v>283</v>
      </c>
      <c r="E41" s="106">
        <v>77</v>
      </c>
      <c r="F41" s="106">
        <v>495</v>
      </c>
      <c r="G41" s="106"/>
      <c r="H41" s="106"/>
      <c r="I41" s="106"/>
      <c r="J41" s="106"/>
      <c r="K41" s="106"/>
      <c r="L41" s="106">
        <v>300</v>
      </c>
      <c r="M41" s="106"/>
      <c r="N41" s="106"/>
      <c r="O41" s="106"/>
      <c r="P41" s="106"/>
      <c r="Q41" s="106"/>
    </row>
    <row r="42" spans="1:25" ht="27" customHeight="1">
      <c r="A42" s="223" t="s">
        <v>263</v>
      </c>
      <c r="B42" s="229" t="s">
        <v>274</v>
      </c>
      <c r="C42" s="234">
        <f>SUM(D42:Q42)</f>
        <v>1233</v>
      </c>
      <c r="D42" s="106"/>
      <c r="E42" s="106"/>
      <c r="F42" s="106">
        <v>1113</v>
      </c>
      <c r="G42" s="106"/>
      <c r="H42" s="106">
        <v>120</v>
      </c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25">
      <c r="A43" s="224"/>
      <c r="B43" s="191"/>
      <c r="C43" s="235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25" ht="15.75">
      <c r="A44" s="189"/>
      <c r="B44" s="190" t="s">
        <v>91</v>
      </c>
      <c r="C44" s="128">
        <f>SUM(C10+C19+C26+C29+C40)</f>
        <v>51613</v>
      </c>
      <c r="D44" s="128">
        <f>SUM(D10:D43)</f>
        <v>15017</v>
      </c>
      <c r="E44" s="128">
        <f t="shared" ref="E44:Q44" si="2">SUM(E10:E43)</f>
        <v>3779</v>
      </c>
      <c r="F44" s="128">
        <f t="shared" si="2"/>
        <v>14982</v>
      </c>
      <c r="G44" s="128">
        <f t="shared" si="2"/>
        <v>8035</v>
      </c>
      <c r="H44" s="128">
        <f t="shared" si="2"/>
        <v>6313</v>
      </c>
      <c r="I44" s="128">
        <f t="shared" si="2"/>
        <v>3</v>
      </c>
      <c r="J44" s="128">
        <f t="shared" si="2"/>
        <v>0</v>
      </c>
      <c r="K44" s="128">
        <f t="shared" si="2"/>
        <v>0</v>
      </c>
      <c r="L44" s="128">
        <f t="shared" si="2"/>
        <v>706</v>
      </c>
      <c r="M44" s="128">
        <f t="shared" si="2"/>
        <v>0</v>
      </c>
      <c r="N44" s="128">
        <f t="shared" si="2"/>
        <v>0</v>
      </c>
      <c r="O44" s="128">
        <f t="shared" si="2"/>
        <v>0</v>
      </c>
      <c r="P44" s="128">
        <f t="shared" si="2"/>
        <v>721</v>
      </c>
      <c r="Q44" s="128">
        <f t="shared" si="2"/>
        <v>2057</v>
      </c>
    </row>
    <row r="45" spans="1:25">
      <c r="A45" s="121"/>
      <c r="B45" s="122"/>
      <c r="C45" s="23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34"/>
    </row>
    <row r="46" spans="1:25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6"/>
      <c r="S46" s="6"/>
      <c r="T46" s="6"/>
      <c r="U46" s="6"/>
      <c r="V46" s="6"/>
      <c r="W46" s="6"/>
      <c r="X46" s="6"/>
      <c r="Y46" s="6"/>
    </row>
    <row r="47" spans="1:25">
      <c r="A47" s="232"/>
      <c r="C4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2.75" customHeight="1">
      <c r="A48" s="319"/>
      <c r="B48" s="319"/>
      <c r="C48" s="324"/>
      <c r="D48" s="320"/>
      <c r="E48" s="321"/>
      <c r="F48" s="321"/>
      <c r="G48" s="321"/>
      <c r="H48" s="321"/>
      <c r="I48" s="321"/>
      <c r="J48" s="320"/>
      <c r="K48" s="321"/>
      <c r="L48" s="285"/>
      <c r="M48" s="285"/>
      <c r="N48" s="321"/>
      <c r="O48" s="321"/>
      <c r="P48" s="321"/>
      <c r="Q48" s="321"/>
      <c r="R48" s="6"/>
      <c r="S48" s="6"/>
      <c r="T48" s="6"/>
      <c r="U48" s="6"/>
      <c r="V48" s="6"/>
      <c r="W48" s="6"/>
      <c r="X48" s="6"/>
      <c r="Y48" s="6"/>
    </row>
    <row r="49" spans="1:25" ht="51" customHeight="1">
      <c r="A49" s="319"/>
      <c r="B49" s="319"/>
      <c r="C49" s="324"/>
      <c r="D49" s="185"/>
      <c r="E49" s="185"/>
      <c r="F49" s="185"/>
      <c r="G49" s="185"/>
      <c r="H49" s="185"/>
      <c r="I49" s="185"/>
      <c r="J49" s="185"/>
      <c r="K49" s="185"/>
      <c r="L49" s="185"/>
      <c r="M49" s="170"/>
      <c r="N49" s="186"/>
      <c r="O49" s="186"/>
      <c r="P49" s="185"/>
      <c r="Q49" s="321"/>
      <c r="R49" s="6"/>
      <c r="S49" s="6"/>
      <c r="T49" s="6"/>
      <c r="U49" s="6"/>
      <c r="V49" s="6"/>
      <c r="W49" s="6"/>
      <c r="X49" s="6"/>
      <c r="Y49" s="6"/>
    </row>
    <row r="50" spans="1:25" ht="12.75" customHeight="1">
      <c r="A50" s="153"/>
      <c r="B50" s="184"/>
      <c r="C50" s="171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6"/>
      <c r="S50" s="6"/>
      <c r="T50" s="6"/>
      <c r="U50" s="6"/>
      <c r="V50" s="6"/>
      <c r="W50" s="6"/>
      <c r="X50" s="6"/>
      <c r="Y50" s="6"/>
    </row>
    <row r="51" spans="1:25">
      <c r="A51" s="122"/>
      <c r="B51" s="184"/>
      <c r="C51" s="237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6"/>
      <c r="S51" s="6"/>
      <c r="T51" s="6"/>
      <c r="U51" s="6"/>
      <c r="V51" s="6"/>
      <c r="W51" s="6"/>
      <c r="X51" s="6"/>
      <c r="Y51" s="6"/>
    </row>
    <row r="52" spans="1:25">
      <c r="A52" s="122"/>
      <c r="B52" s="184"/>
      <c r="C52" s="237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6"/>
      <c r="S52" s="6"/>
      <c r="T52" s="6"/>
      <c r="U52" s="6"/>
      <c r="V52" s="6"/>
      <c r="W52" s="6"/>
      <c r="X52" s="6"/>
      <c r="Y52" s="6"/>
    </row>
    <row r="53" spans="1:25">
      <c r="A53" s="122"/>
      <c r="B53" s="184"/>
      <c r="C53" s="237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6"/>
      <c r="S53" s="6"/>
      <c r="T53" s="6"/>
      <c r="U53" s="6"/>
      <c r="V53" s="6"/>
      <c r="W53" s="6"/>
      <c r="X53" s="6"/>
      <c r="Y53" s="6"/>
    </row>
    <row r="54" spans="1:25">
      <c r="A54" s="122"/>
      <c r="B54" s="184"/>
      <c r="C54" s="237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6"/>
      <c r="S54" s="6"/>
      <c r="T54" s="6"/>
      <c r="U54" s="6"/>
      <c r="V54" s="6"/>
      <c r="W54" s="6"/>
      <c r="X54" s="6"/>
      <c r="Y54" s="6"/>
    </row>
    <row r="55" spans="1:25">
      <c r="A55" s="122"/>
      <c r="B55" s="184"/>
      <c r="C55" s="237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6"/>
      <c r="S55" s="6"/>
      <c r="T55" s="6"/>
      <c r="U55" s="6"/>
      <c r="V55" s="6"/>
      <c r="W55" s="6"/>
      <c r="X55" s="6"/>
      <c r="Y55" s="6"/>
    </row>
    <row r="56" spans="1:25">
      <c r="A56" s="187"/>
      <c r="B56" s="122"/>
      <c r="C56" s="238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6"/>
      <c r="S56" s="6"/>
      <c r="T56" s="6"/>
      <c r="U56" s="6"/>
      <c r="V56" s="6"/>
      <c r="W56" s="6"/>
      <c r="X56" s="6"/>
      <c r="Y56" s="6"/>
    </row>
    <row r="57" spans="1:25" ht="15.75">
      <c r="A57" s="121"/>
      <c r="B57" s="157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6"/>
      <c r="S57" s="6"/>
      <c r="T57" s="6"/>
      <c r="U57" s="6"/>
      <c r="V57" s="6"/>
      <c r="W57" s="6"/>
      <c r="X57" s="6"/>
      <c r="Y57" s="6"/>
    </row>
    <row r="58" spans="1:25">
      <c r="A58" s="6"/>
      <c r="B58" s="6"/>
      <c r="C58" s="239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6"/>
      <c r="S58" s="6"/>
      <c r="T58" s="6"/>
      <c r="U58" s="6"/>
      <c r="V58" s="6"/>
      <c r="W58" s="6"/>
      <c r="X58" s="6"/>
      <c r="Y58" s="6"/>
    </row>
    <row r="59" spans="1:25">
      <c r="A59" s="6"/>
      <c r="B59" s="6"/>
      <c r="C59" s="239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6"/>
      <c r="S59" s="6"/>
      <c r="T59" s="6"/>
      <c r="U59" s="6"/>
      <c r="V59" s="6"/>
      <c r="W59" s="6"/>
      <c r="X59" s="6"/>
      <c r="Y59" s="6"/>
    </row>
    <row r="60" spans="1:25">
      <c r="A60" s="6"/>
      <c r="B60" s="6"/>
      <c r="C60" s="239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6"/>
      <c r="S60" s="6"/>
      <c r="T60" s="6"/>
      <c r="U60" s="6"/>
      <c r="V60" s="6"/>
      <c r="W60" s="6"/>
      <c r="X60" s="6"/>
      <c r="Y60" s="6"/>
    </row>
    <row r="61" spans="1:25">
      <c r="A61" s="6"/>
      <c r="B61" s="6"/>
      <c r="C61" s="239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6"/>
      <c r="S61" s="6"/>
      <c r="T61" s="6"/>
      <c r="U61" s="6"/>
      <c r="V61" s="6"/>
      <c r="W61" s="6"/>
      <c r="X61" s="6"/>
      <c r="Y61" s="6"/>
    </row>
    <row r="62" spans="1:25">
      <c r="A62" s="122"/>
      <c r="B62" s="184"/>
      <c r="C62" s="237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6"/>
      <c r="S62" s="6"/>
      <c r="T62" s="6"/>
      <c r="U62" s="6"/>
      <c r="V62" s="6"/>
      <c r="W62" s="6"/>
      <c r="X62" s="6"/>
      <c r="Y62" s="6"/>
    </row>
    <row r="63" spans="1:25">
      <c r="A63" s="122"/>
      <c r="B63" s="184"/>
      <c r="C63" s="237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6"/>
      <c r="S63" s="6"/>
      <c r="T63" s="6"/>
      <c r="U63" s="6"/>
      <c r="V63" s="6"/>
      <c r="W63" s="6"/>
      <c r="X63" s="6"/>
      <c r="Y63" s="6"/>
    </row>
    <row r="64" spans="1:25" ht="15">
      <c r="A64" s="153"/>
      <c r="B64" s="184"/>
      <c r="C64" s="171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6"/>
      <c r="S64" s="6"/>
      <c r="T64" s="6"/>
      <c r="U64" s="6"/>
      <c r="V64" s="6"/>
      <c r="W64" s="6"/>
      <c r="X64" s="6"/>
      <c r="Y64" s="6"/>
    </row>
    <row r="65" spans="1:25">
      <c r="A65" s="122"/>
      <c r="B65" s="184"/>
      <c r="C65" s="237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6"/>
      <c r="S65" s="6"/>
      <c r="T65" s="6"/>
      <c r="U65" s="6"/>
      <c r="V65" s="6"/>
      <c r="W65" s="6"/>
      <c r="X65" s="6"/>
      <c r="Y65" s="6"/>
    </row>
    <row r="66" spans="1:25">
      <c r="A66" s="122"/>
      <c r="B66" s="184"/>
      <c r="C66" s="237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6"/>
      <c r="S66" s="6"/>
      <c r="T66" s="6"/>
      <c r="U66" s="6"/>
      <c r="V66" s="6"/>
      <c r="W66" s="6"/>
      <c r="X66" s="6"/>
      <c r="Y66" s="6"/>
    </row>
    <row r="67" spans="1:25">
      <c r="A67" s="122"/>
      <c r="B67" s="184"/>
      <c r="C67" s="237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6"/>
      <c r="S67" s="6"/>
      <c r="T67" s="6"/>
      <c r="U67" s="6"/>
      <c r="V67" s="6"/>
      <c r="W67" s="6"/>
      <c r="X67" s="6"/>
      <c r="Y67" s="6"/>
    </row>
    <row r="68" spans="1:25">
      <c r="A68" s="122"/>
      <c r="B68" s="184"/>
      <c r="C68" s="237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6"/>
      <c r="S68" s="6"/>
      <c r="T68" s="6"/>
      <c r="U68" s="6"/>
      <c r="V68" s="6"/>
      <c r="W68" s="6"/>
      <c r="X68" s="6"/>
      <c r="Y68" s="6"/>
    </row>
    <row r="69" spans="1:25">
      <c r="A69" s="187"/>
      <c r="B69" s="122"/>
      <c r="C69" s="238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6"/>
      <c r="S69" s="6"/>
      <c r="T69" s="6"/>
      <c r="U69" s="6"/>
      <c r="V69" s="6"/>
      <c r="W69" s="6"/>
      <c r="X69" s="6"/>
      <c r="Y69" s="6"/>
    </row>
    <row r="70" spans="1:25" ht="15.75">
      <c r="A70" s="121"/>
      <c r="B70" s="157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6"/>
      <c r="S70" s="6"/>
      <c r="T70" s="6"/>
      <c r="U70" s="6"/>
      <c r="V70" s="6"/>
      <c r="W70" s="6"/>
      <c r="X70" s="6"/>
      <c r="Y70" s="6"/>
    </row>
    <row r="71" spans="1:25">
      <c r="A71" s="121"/>
      <c r="B71" s="122"/>
      <c r="C71" s="239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6"/>
      <c r="S71" s="6"/>
      <c r="T71" s="6"/>
      <c r="U71" s="6"/>
      <c r="V71" s="6"/>
      <c r="W71" s="6"/>
      <c r="X71" s="6"/>
      <c r="Y71" s="6"/>
    </row>
    <row r="72" spans="1:25">
      <c r="A72" s="121"/>
      <c r="B72" s="122"/>
      <c r="C72" s="239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6"/>
      <c r="S72" s="6"/>
      <c r="T72" s="6"/>
      <c r="U72" s="6"/>
      <c r="V72" s="6"/>
      <c r="W72" s="6"/>
      <c r="X72" s="6"/>
      <c r="Y72" s="6"/>
    </row>
    <row r="73" spans="1:25">
      <c r="A73" s="152"/>
      <c r="B73" s="122"/>
      <c r="C73" s="239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6"/>
      <c r="S73" s="6"/>
      <c r="T73" s="6"/>
      <c r="U73" s="6"/>
      <c r="V73" s="6"/>
      <c r="W73" s="6"/>
      <c r="X73" s="6"/>
      <c r="Y73" s="6"/>
    </row>
    <row r="74" spans="1:25" ht="12.75" customHeight="1">
      <c r="A74" s="153"/>
      <c r="B74" s="122"/>
      <c r="C74" s="1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155"/>
      <c r="R74" s="6"/>
      <c r="S74" s="6"/>
      <c r="T74" s="6"/>
      <c r="U74" s="6"/>
      <c r="V74" s="6"/>
      <c r="W74" s="6"/>
      <c r="X74" s="6"/>
      <c r="Y74" s="6"/>
    </row>
    <row r="75" spans="1:25">
      <c r="A75" s="156"/>
      <c r="B75" s="122"/>
      <c r="C75" s="239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6"/>
      <c r="S75" s="6"/>
      <c r="T75" s="6"/>
      <c r="U75" s="6"/>
      <c r="V75" s="6"/>
      <c r="W75" s="6"/>
      <c r="X75" s="6"/>
      <c r="Y75" s="6"/>
    </row>
    <row r="76" spans="1:25" ht="15.75">
      <c r="A76" s="157"/>
      <c r="B76" s="157"/>
      <c r="C76" s="154"/>
      <c r="D76" s="154"/>
      <c r="E76" s="154"/>
      <c r="F76" s="154"/>
      <c r="G76" s="154"/>
      <c r="H76" s="154"/>
      <c r="I76" s="158"/>
      <c r="J76" s="154"/>
      <c r="K76" s="158"/>
      <c r="L76" s="154"/>
      <c r="M76" s="158"/>
      <c r="N76" s="154"/>
      <c r="O76" s="154"/>
      <c r="P76" s="154"/>
      <c r="Q76" s="154"/>
      <c r="R76" s="6"/>
      <c r="S76" s="6"/>
      <c r="T76" s="6"/>
      <c r="U76" s="6"/>
      <c r="V76" s="6"/>
      <c r="W76" s="6"/>
      <c r="X76" s="6"/>
      <c r="Y76" s="6"/>
    </row>
    <row r="77" spans="1:25">
      <c r="A77" s="122"/>
      <c r="B77" s="122"/>
      <c r="C77" s="239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6"/>
      <c r="S77" s="6"/>
      <c r="T77" s="6"/>
      <c r="U77" s="6"/>
      <c r="V77" s="6"/>
      <c r="W77" s="6"/>
      <c r="X77" s="6"/>
      <c r="Y77" s="6"/>
    </row>
    <row r="78" spans="1:25" ht="15.75">
      <c r="A78" s="122"/>
      <c r="B78" s="157"/>
      <c r="C78" s="1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6"/>
      <c r="S78" s="6"/>
      <c r="T78" s="6"/>
      <c r="U78" s="6"/>
      <c r="V78" s="6"/>
      <c r="W78" s="6"/>
      <c r="X78" s="6"/>
      <c r="Y78" s="6"/>
    </row>
    <row r="79" spans="1:25">
      <c r="A79" s="122"/>
      <c r="B79" s="122"/>
      <c r="C79" s="239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6"/>
      <c r="S79" s="6"/>
      <c r="T79" s="6"/>
      <c r="U79" s="6"/>
      <c r="V79" s="6"/>
      <c r="W79" s="6"/>
      <c r="X79" s="6"/>
      <c r="Y79" s="6"/>
    </row>
    <row r="80" spans="1:25">
      <c r="A80" s="122"/>
      <c r="B80" s="122"/>
      <c r="C80" s="239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6"/>
      <c r="S80" s="6"/>
      <c r="T80" s="6"/>
      <c r="U80" s="6"/>
      <c r="V80" s="6"/>
      <c r="W80" s="6"/>
      <c r="X80" s="6"/>
      <c r="Y80" s="6"/>
    </row>
    <row r="81" spans="1:25" ht="15.75">
      <c r="A81" s="122"/>
      <c r="B81" s="157"/>
      <c r="C81" s="1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6"/>
      <c r="S81" s="6"/>
      <c r="T81" s="6"/>
      <c r="U81" s="6"/>
      <c r="V81" s="6"/>
      <c r="W81" s="6"/>
      <c r="X81" s="6"/>
      <c r="Y81" s="6"/>
    </row>
    <row r="82" spans="1:25">
      <c r="A82" s="6"/>
      <c r="B82" s="6"/>
      <c r="C82" s="23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>
      <c r="A83" s="6"/>
      <c r="B83" s="6"/>
      <c r="C83" s="23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>
      <c r="A84" s="6"/>
      <c r="B84" s="6"/>
      <c r="C84" s="23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>
      <c r="A85" s="6"/>
      <c r="B85" s="6"/>
      <c r="C85" s="23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>
      <c r="A86" s="6"/>
      <c r="B86" s="6"/>
      <c r="C86" s="23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>
      <c r="A87" s="6"/>
      <c r="B87" s="6"/>
      <c r="C87" s="23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>
      <c r="A88" s="6"/>
      <c r="B88" s="6"/>
      <c r="C88" s="23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>
      <c r="A89" s="6"/>
      <c r="B89" s="6"/>
      <c r="C89" s="23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>
      <c r="A90" s="6"/>
      <c r="B90" s="6"/>
      <c r="C90" s="23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</sheetData>
  <mergeCells count="17">
    <mergeCell ref="A48:B49"/>
    <mergeCell ref="J48:M48"/>
    <mergeCell ref="N48:P48"/>
    <mergeCell ref="A46:Q46"/>
    <mergeCell ref="Q48:Q49"/>
    <mergeCell ref="C48:C49"/>
    <mergeCell ref="D48:I48"/>
    <mergeCell ref="A3:Q3"/>
    <mergeCell ref="A4:Q4"/>
    <mergeCell ref="A5:Q5"/>
    <mergeCell ref="Q8:Q9"/>
    <mergeCell ref="C8:C9"/>
    <mergeCell ref="D8:I8"/>
    <mergeCell ref="J8:M8"/>
    <mergeCell ref="A8:B9"/>
    <mergeCell ref="N8:O8"/>
    <mergeCell ref="P8:P9"/>
  </mergeCells>
  <pageMargins left="0.39370078740157483" right="0.39370078740157483" top="0.19685039370078741" bottom="0.19685039370078741" header="0.31496062992125984" footer="0.31496062992125984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A1:G36"/>
  <sheetViews>
    <sheetView workbookViewId="0">
      <selection activeCell="A36" sqref="A36"/>
    </sheetView>
  </sheetViews>
  <sheetFormatPr defaultRowHeight="12.75"/>
  <cols>
    <col min="2" max="2" width="29" bestFit="1" customWidth="1"/>
    <col min="3" max="3" width="8.7109375" customWidth="1"/>
  </cols>
  <sheetData>
    <row r="1" spans="1:7">
      <c r="G1" s="247"/>
    </row>
    <row r="3" spans="1:7">
      <c r="E3" s="242"/>
    </row>
    <row r="4" spans="1:7">
      <c r="A4" s="249" t="s">
        <v>303</v>
      </c>
      <c r="B4" s="249"/>
      <c r="C4" s="249"/>
      <c r="D4" s="249"/>
      <c r="E4" s="249"/>
      <c r="F4" s="249"/>
      <c r="G4" s="249"/>
    </row>
    <row r="5" spans="1:7">
      <c r="A5" s="249" t="s">
        <v>233</v>
      </c>
      <c r="B5" s="249"/>
      <c r="C5" s="249"/>
      <c r="D5" s="249"/>
      <c r="E5" s="249"/>
      <c r="F5" s="249"/>
      <c r="G5" s="249"/>
    </row>
    <row r="6" spans="1:7">
      <c r="A6" s="249" t="s">
        <v>304</v>
      </c>
      <c r="B6" s="249"/>
      <c r="C6" s="249"/>
      <c r="D6" s="249"/>
      <c r="E6" s="249"/>
      <c r="F6" s="249"/>
      <c r="G6" s="249"/>
    </row>
    <row r="7" spans="1:7">
      <c r="C7" s="242"/>
      <c r="D7" s="242"/>
      <c r="E7" s="242"/>
    </row>
    <row r="8" spans="1:7">
      <c r="A8" s="6"/>
      <c r="B8" s="6"/>
      <c r="C8" s="6"/>
      <c r="D8" s="6"/>
      <c r="E8" s="6"/>
      <c r="F8" s="6"/>
      <c r="G8" s="243" t="s">
        <v>161</v>
      </c>
    </row>
    <row r="9" spans="1:7" ht="51">
      <c r="A9" s="126" t="s">
        <v>154</v>
      </c>
      <c r="B9" s="277" t="s">
        <v>283</v>
      </c>
      <c r="C9" s="325"/>
      <c r="D9" s="246" t="s">
        <v>156</v>
      </c>
      <c r="E9" s="246" t="s">
        <v>157</v>
      </c>
      <c r="F9" s="244" t="s">
        <v>155</v>
      </c>
      <c r="G9" s="246" t="s">
        <v>158</v>
      </c>
    </row>
    <row r="10" spans="1:7">
      <c r="A10" s="245" t="s">
        <v>163</v>
      </c>
      <c r="B10" s="30" t="s">
        <v>284</v>
      </c>
      <c r="C10" s="2"/>
      <c r="D10" s="19"/>
      <c r="E10" s="19">
        <v>198</v>
      </c>
      <c r="F10" s="19"/>
      <c r="G10" s="24"/>
    </row>
    <row r="11" spans="1:7">
      <c r="A11" s="245" t="s">
        <v>164</v>
      </c>
      <c r="B11" s="30" t="s">
        <v>285</v>
      </c>
      <c r="C11" s="2"/>
      <c r="D11" s="35"/>
      <c r="E11" s="19">
        <v>508</v>
      </c>
      <c r="F11" s="19"/>
      <c r="G11" s="24"/>
    </row>
    <row r="12" spans="1:7">
      <c r="A12" s="245" t="s">
        <v>165</v>
      </c>
      <c r="B12" s="30" t="s">
        <v>46</v>
      </c>
      <c r="C12" s="2"/>
      <c r="D12" s="35"/>
      <c r="E12" s="19">
        <v>0</v>
      </c>
      <c r="F12" s="19"/>
      <c r="G12" s="24"/>
    </row>
    <row r="13" spans="1:7">
      <c r="A13" s="245"/>
      <c r="B13" s="30"/>
      <c r="C13" s="2"/>
      <c r="D13" s="35"/>
      <c r="E13" s="19"/>
      <c r="F13" s="19"/>
      <c r="G13" s="24"/>
    </row>
    <row r="14" spans="1:7">
      <c r="A14" s="245"/>
      <c r="B14" s="30"/>
      <c r="C14" s="2"/>
      <c r="D14" s="35"/>
      <c r="E14" s="19"/>
      <c r="F14" s="19"/>
      <c r="G14" s="24"/>
    </row>
    <row r="15" spans="1:7">
      <c r="A15" s="19"/>
      <c r="B15" s="22"/>
      <c r="C15" s="2"/>
      <c r="D15" s="101"/>
      <c r="E15" s="19"/>
      <c r="F15" s="19"/>
      <c r="G15" s="24"/>
    </row>
    <row r="16" spans="1:7">
      <c r="A16" s="19"/>
      <c r="B16" s="22"/>
      <c r="C16" s="2"/>
      <c r="D16" s="35"/>
      <c r="E16" s="19"/>
      <c r="F16" s="19"/>
      <c r="G16" s="23"/>
    </row>
    <row r="17" spans="1:7">
      <c r="A17" s="19"/>
      <c r="B17" s="2"/>
      <c r="C17" s="2"/>
      <c r="D17" s="35"/>
      <c r="E17" s="19"/>
      <c r="F17" s="19"/>
      <c r="G17" s="24"/>
    </row>
    <row r="18" spans="1:7">
      <c r="A18" s="19"/>
      <c r="B18" s="2"/>
      <c r="C18" s="2"/>
      <c r="D18" s="19"/>
      <c r="E18" s="19"/>
      <c r="F18" s="19"/>
      <c r="G18" s="24"/>
    </row>
    <row r="19" spans="1:7">
      <c r="A19" s="19"/>
      <c r="B19" s="2"/>
      <c r="C19" s="2"/>
      <c r="D19" s="19"/>
      <c r="E19" s="19"/>
      <c r="F19" s="19"/>
      <c r="G19" s="24"/>
    </row>
    <row r="20" spans="1:7">
      <c r="A20" s="19"/>
      <c r="B20" s="2"/>
      <c r="C20" s="2"/>
      <c r="D20" s="19"/>
      <c r="E20" s="19"/>
      <c r="F20" s="19"/>
      <c r="G20" s="24"/>
    </row>
    <row r="21" spans="1:7">
      <c r="A21" s="19"/>
      <c r="B21" s="2"/>
      <c r="C21" s="2"/>
      <c r="D21" s="19"/>
      <c r="E21" s="19"/>
      <c r="F21" s="19"/>
      <c r="G21" s="24"/>
    </row>
    <row r="22" spans="1:7">
      <c r="A22" s="19"/>
      <c r="B22" s="2"/>
      <c r="C22" s="2"/>
      <c r="D22" s="19"/>
      <c r="E22" s="19"/>
      <c r="F22" s="19"/>
      <c r="G22" s="24"/>
    </row>
    <row r="23" spans="1:7">
      <c r="A23" s="19"/>
      <c r="B23" s="2"/>
      <c r="C23" s="2"/>
      <c r="D23" s="19"/>
      <c r="E23" s="19"/>
      <c r="F23" s="19"/>
      <c r="G23" s="24"/>
    </row>
    <row r="24" spans="1:7">
      <c r="A24" s="19"/>
      <c r="B24" s="2"/>
      <c r="C24" s="2"/>
      <c r="D24" s="19"/>
      <c r="E24" s="19"/>
      <c r="F24" s="19"/>
      <c r="G24" s="24"/>
    </row>
    <row r="25" spans="1:7">
      <c r="A25" s="19"/>
      <c r="B25" s="2"/>
      <c r="C25" s="2"/>
      <c r="D25" s="19"/>
      <c r="E25" s="19"/>
      <c r="F25" s="19"/>
      <c r="G25" s="24"/>
    </row>
    <row r="26" spans="1:7">
      <c r="A26" s="19"/>
      <c r="B26" s="2"/>
      <c r="C26" s="2"/>
      <c r="D26" s="19"/>
      <c r="E26" s="19"/>
      <c r="F26" s="19"/>
      <c r="G26" s="24"/>
    </row>
    <row r="27" spans="1:7">
      <c r="A27" s="19"/>
      <c r="B27" s="2"/>
      <c r="C27" s="2"/>
      <c r="D27" s="19"/>
      <c r="E27" s="19"/>
      <c r="F27" s="19"/>
      <c r="G27" s="24"/>
    </row>
    <row r="28" spans="1:7">
      <c r="A28" s="19"/>
      <c r="B28" s="2"/>
      <c r="C28" s="2"/>
      <c r="D28" s="19"/>
      <c r="E28" s="19"/>
      <c r="F28" s="19"/>
      <c r="G28" s="24"/>
    </row>
    <row r="29" spans="1:7">
      <c r="A29" s="19"/>
      <c r="B29" s="2"/>
      <c r="C29" s="2"/>
      <c r="D29" s="19"/>
      <c r="E29" s="19"/>
      <c r="F29" s="19"/>
      <c r="G29" s="24"/>
    </row>
    <row r="30" spans="1:7">
      <c r="A30" s="19"/>
      <c r="B30" s="2"/>
      <c r="C30" s="2"/>
      <c r="D30" s="19"/>
      <c r="E30" s="19"/>
      <c r="F30" s="19"/>
      <c r="G30" s="24"/>
    </row>
    <row r="31" spans="1:7">
      <c r="A31" s="19"/>
      <c r="B31" s="2"/>
      <c r="C31" s="2"/>
      <c r="D31" s="19"/>
      <c r="E31" s="19"/>
      <c r="F31" s="19"/>
      <c r="G31" s="24"/>
    </row>
    <row r="32" spans="1:7">
      <c r="A32" s="19"/>
      <c r="B32" s="2"/>
      <c r="C32" s="2"/>
      <c r="D32" s="19"/>
      <c r="E32" s="19"/>
      <c r="F32" s="19"/>
      <c r="G32" s="24"/>
    </row>
    <row r="33" spans="1:7">
      <c r="A33" s="19"/>
      <c r="B33" s="30" t="s">
        <v>32</v>
      </c>
      <c r="C33" s="2"/>
      <c r="D33" s="19">
        <f>SUM(D10:D32)</f>
        <v>0</v>
      </c>
      <c r="E33" s="19">
        <f>SUM(E10:E32)</f>
        <v>706</v>
      </c>
      <c r="F33" s="19"/>
      <c r="G33" s="24"/>
    </row>
    <row r="34" spans="1:7">
      <c r="A34" s="3"/>
      <c r="B34" s="3"/>
      <c r="C34" s="3"/>
      <c r="D34" s="3"/>
      <c r="E34" s="3"/>
      <c r="F34" s="3"/>
      <c r="G34" s="3"/>
    </row>
    <row r="36" spans="1:7">
      <c r="A36" s="232"/>
    </row>
  </sheetData>
  <mergeCells count="4">
    <mergeCell ref="A4:G4"/>
    <mergeCell ref="A5:G5"/>
    <mergeCell ref="A6:G6"/>
    <mergeCell ref="B9:C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K65"/>
  <sheetViews>
    <sheetView workbookViewId="0">
      <selection activeCell="F21" sqref="F21"/>
    </sheetView>
  </sheetViews>
  <sheetFormatPr defaultRowHeight="12.75"/>
  <cols>
    <col min="1" max="1" width="16.5703125" customWidth="1"/>
    <col min="7" max="7" width="11" customWidth="1"/>
    <col min="8" max="10" width="13.85546875" customWidth="1"/>
  </cols>
  <sheetData>
    <row r="1" spans="1:10">
      <c r="J1" s="247"/>
    </row>
    <row r="3" spans="1:10">
      <c r="A3" s="249" t="s">
        <v>305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>
      <c r="A4" s="249" t="s">
        <v>275</v>
      </c>
      <c r="B4" s="249"/>
      <c r="C4" s="249"/>
      <c r="D4" s="249"/>
      <c r="E4" s="249"/>
      <c r="F4" s="249"/>
      <c r="G4" s="249"/>
      <c r="H4" s="249"/>
      <c r="I4" s="249"/>
      <c r="J4" s="249"/>
    </row>
    <row r="5" spans="1:10">
      <c r="A5" s="249" t="s">
        <v>306</v>
      </c>
      <c r="B5" s="249"/>
      <c r="C5" s="249"/>
      <c r="D5" s="249"/>
      <c r="E5" s="249"/>
      <c r="F5" s="249"/>
      <c r="G5" s="249"/>
      <c r="H5" s="249"/>
      <c r="I5" s="249"/>
      <c r="J5" s="249"/>
    </row>
    <row r="6" spans="1:10">
      <c r="B6" s="16"/>
      <c r="C6" s="17"/>
      <c r="D6" s="17"/>
      <c r="E6" s="16"/>
      <c r="H6" s="9"/>
    </row>
    <row r="7" spans="1:10">
      <c r="B7" s="16"/>
      <c r="C7" s="17"/>
      <c r="D7" s="17"/>
      <c r="E7" s="16"/>
      <c r="H7" s="9"/>
    </row>
    <row r="8" spans="1:10">
      <c r="B8" s="16"/>
      <c r="C8" s="17"/>
      <c r="D8" s="17"/>
      <c r="E8" s="16"/>
      <c r="H8" s="9"/>
    </row>
    <row r="9" spans="1:10">
      <c r="B9" s="16"/>
      <c r="C9" s="17"/>
      <c r="D9" s="17"/>
      <c r="E9" s="16"/>
      <c r="H9" s="9"/>
      <c r="J9" s="32" t="s">
        <v>162</v>
      </c>
    </row>
    <row r="10" spans="1:10">
      <c r="A10" s="330" t="s">
        <v>153</v>
      </c>
      <c r="B10" s="331"/>
      <c r="C10" s="331"/>
      <c r="D10" s="331"/>
      <c r="E10" s="331"/>
      <c r="F10" s="331"/>
      <c r="G10" s="332"/>
      <c r="H10" s="328" t="s">
        <v>156</v>
      </c>
      <c r="I10" s="328" t="s">
        <v>45</v>
      </c>
      <c r="J10" s="328" t="s">
        <v>46</v>
      </c>
    </row>
    <row r="11" spans="1:10">
      <c r="A11" s="333"/>
      <c r="B11" s="334"/>
      <c r="C11" s="334"/>
      <c r="D11" s="334"/>
      <c r="E11" s="334"/>
      <c r="F11" s="334"/>
      <c r="G11" s="335"/>
      <c r="H11" s="329"/>
      <c r="I11" s="336"/>
      <c r="J11" s="336"/>
    </row>
    <row r="12" spans="1:10">
      <c r="A12" s="1"/>
      <c r="B12" s="2"/>
      <c r="C12" s="2"/>
      <c r="D12" s="2"/>
      <c r="E12" s="2"/>
      <c r="F12" s="2"/>
      <c r="G12" s="24"/>
      <c r="H12" s="19"/>
      <c r="I12" s="19"/>
      <c r="J12" s="19"/>
    </row>
    <row r="13" spans="1:10">
      <c r="A13" s="4" t="s">
        <v>10</v>
      </c>
      <c r="B13" s="2"/>
      <c r="C13" s="2"/>
      <c r="D13" s="2"/>
      <c r="E13" s="2"/>
      <c r="F13" s="2"/>
      <c r="G13" s="24"/>
      <c r="H13" s="102">
        <v>500</v>
      </c>
      <c r="I13" s="35">
        <v>2057</v>
      </c>
      <c r="J13" s="35">
        <v>0</v>
      </c>
    </row>
    <row r="14" spans="1:10">
      <c r="A14" s="1"/>
      <c r="B14" s="2"/>
      <c r="C14" s="2"/>
      <c r="D14" s="2"/>
      <c r="E14" s="2"/>
      <c r="F14" s="2"/>
      <c r="G14" s="24"/>
      <c r="H14" s="35"/>
      <c r="I14" s="35"/>
      <c r="J14" s="35"/>
    </row>
    <row r="15" spans="1:10">
      <c r="A15" s="4" t="s">
        <v>11</v>
      </c>
      <c r="B15" s="2"/>
      <c r="C15" s="2"/>
      <c r="D15" s="2"/>
      <c r="E15" s="2"/>
      <c r="F15" s="2"/>
      <c r="G15" s="24"/>
      <c r="H15" s="103">
        <f>SUM(H13:H14)</f>
        <v>500</v>
      </c>
      <c r="I15" s="101">
        <f>SUM(I12:I14)</f>
        <v>2057</v>
      </c>
      <c r="J15" s="101">
        <f>SUM(J12:J14)</f>
        <v>0</v>
      </c>
    </row>
    <row r="16" spans="1:10">
      <c r="A16" s="6"/>
      <c r="B16" s="6"/>
      <c r="C16" s="6"/>
      <c r="D16" s="6"/>
      <c r="E16" s="6"/>
      <c r="F16" s="6"/>
      <c r="G16" s="6"/>
      <c r="H16" s="6"/>
    </row>
    <row r="17" spans="1:11">
      <c r="A17" s="114"/>
      <c r="B17" s="114"/>
      <c r="C17" s="114"/>
      <c r="D17" s="114"/>
      <c r="E17" s="114"/>
      <c r="F17" s="114"/>
      <c r="G17" s="114"/>
      <c r="H17" s="114"/>
      <c r="I17" s="100"/>
      <c r="J17" s="100"/>
      <c r="K17" s="6"/>
    </row>
    <row r="18" spans="1:11">
      <c r="A18" s="232"/>
      <c r="E18" s="114"/>
      <c r="F18" s="114"/>
      <c r="G18" s="114"/>
      <c r="H18" s="114"/>
      <c r="I18" s="71"/>
      <c r="J18" s="71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46"/>
      <c r="I20" s="46"/>
      <c r="J20" s="46"/>
      <c r="K20" s="6"/>
    </row>
    <row r="21" spans="1:11">
      <c r="A21" s="6"/>
      <c r="B21" s="6"/>
      <c r="C21" s="6"/>
      <c r="D21" s="6"/>
      <c r="E21" s="6"/>
      <c r="F21" s="6"/>
      <c r="G21" s="6"/>
      <c r="H21" s="46"/>
      <c r="I21" s="46"/>
      <c r="J21" s="46"/>
      <c r="K21" s="6"/>
    </row>
    <row r="22" spans="1:11">
      <c r="A22" s="6"/>
      <c r="B22" s="6"/>
      <c r="C22" s="6"/>
      <c r="D22" s="6"/>
      <c r="E22" s="6"/>
      <c r="F22" s="6"/>
      <c r="G22" s="6"/>
      <c r="H22" s="46"/>
      <c r="I22" s="46"/>
      <c r="J22" s="46"/>
      <c r="K22" s="6"/>
    </row>
    <row r="23" spans="1:11">
      <c r="A23" s="6"/>
      <c r="B23" s="31"/>
      <c r="C23" s="6"/>
      <c r="D23" s="6"/>
      <c r="E23" s="6"/>
      <c r="F23" s="6"/>
      <c r="G23" s="6"/>
      <c r="H23" s="46"/>
      <c r="I23" s="46"/>
      <c r="J23" s="46"/>
      <c r="K23" s="6"/>
    </row>
    <row r="24" spans="1:11">
      <c r="A24" s="6"/>
      <c r="B24" s="6"/>
      <c r="C24" s="6"/>
      <c r="D24" s="6"/>
      <c r="E24" s="6"/>
      <c r="F24" s="6"/>
      <c r="G24" s="6"/>
      <c r="H24" s="46"/>
      <c r="I24" s="46"/>
      <c r="J24" s="46"/>
      <c r="K24" s="6"/>
    </row>
    <row r="25" spans="1:11">
      <c r="A25" s="6"/>
      <c r="B25" s="31"/>
      <c r="C25" s="6"/>
      <c r="D25" s="6"/>
      <c r="E25" s="6"/>
      <c r="F25" s="6"/>
      <c r="G25" s="6"/>
      <c r="H25" s="46"/>
      <c r="I25" s="46"/>
      <c r="J25" s="46"/>
      <c r="K25" s="6"/>
    </row>
    <row r="26" spans="1:11">
      <c r="A26" s="6"/>
      <c r="B26" s="31"/>
      <c r="C26" s="6"/>
      <c r="D26" s="6"/>
      <c r="E26" s="6"/>
      <c r="F26" s="6"/>
      <c r="G26" s="6"/>
      <c r="H26" s="46"/>
      <c r="I26" s="46"/>
      <c r="J26" s="46"/>
      <c r="K26" s="6"/>
    </row>
    <row r="27" spans="1:11">
      <c r="A27" s="6"/>
      <c r="B27" s="31"/>
      <c r="C27" s="6"/>
      <c r="D27" s="6"/>
      <c r="E27" s="6"/>
      <c r="F27" s="6"/>
      <c r="G27" s="6"/>
      <c r="H27" s="46"/>
      <c r="I27" s="46"/>
      <c r="J27" s="46"/>
      <c r="K27" s="6"/>
    </row>
    <row r="28" spans="1:11">
      <c r="A28" s="6"/>
      <c r="B28" s="31"/>
      <c r="C28" s="6"/>
      <c r="D28" s="6"/>
      <c r="E28" s="6"/>
      <c r="F28" s="6"/>
      <c r="G28" s="6"/>
      <c r="H28" s="46"/>
      <c r="I28" s="46"/>
      <c r="J28" s="46"/>
      <c r="K28" s="6"/>
    </row>
    <row r="29" spans="1:11">
      <c r="A29" s="6"/>
      <c r="B29" s="31"/>
      <c r="C29" s="6"/>
      <c r="D29" s="6"/>
      <c r="E29" s="6"/>
      <c r="F29" s="6"/>
      <c r="G29" s="6"/>
      <c r="H29" s="46"/>
      <c r="I29" s="46"/>
      <c r="J29" s="46"/>
      <c r="K29" s="6"/>
    </row>
    <row r="30" spans="1:11">
      <c r="A30" s="6"/>
      <c r="B30" s="31"/>
      <c r="C30" s="6"/>
      <c r="D30" s="6"/>
      <c r="E30" s="6"/>
      <c r="F30" s="6"/>
      <c r="G30" s="6"/>
      <c r="H30" s="46"/>
      <c r="I30" s="46"/>
      <c r="J30" s="46"/>
      <c r="K30" s="6"/>
    </row>
    <row r="31" spans="1:11">
      <c r="A31" s="6"/>
      <c r="B31" s="31"/>
      <c r="C31" s="6"/>
      <c r="D31" s="6"/>
      <c r="E31" s="6"/>
      <c r="F31" s="6"/>
      <c r="G31" s="6"/>
      <c r="H31" s="46"/>
      <c r="I31" s="46"/>
      <c r="J31" s="46"/>
      <c r="K31" s="6"/>
    </row>
    <row r="32" spans="1:11">
      <c r="A32" s="6"/>
      <c r="B32" s="31"/>
      <c r="C32" s="6"/>
      <c r="D32" s="6"/>
      <c r="E32" s="6"/>
      <c r="F32" s="6"/>
      <c r="G32" s="6"/>
      <c r="H32" s="46"/>
      <c r="I32" s="46"/>
      <c r="J32" s="46"/>
      <c r="K32" s="6"/>
    </row>
    <row r="33" spans="1:11">
      <c r="A33" s="6"/>
      <c r="B33" s="31"/>
      <c r="C33" s="6"/>
      <c r="D33" s="6"/>
      <c r="E33" s="6"/>
      <c r="F33" s="6"/>
      <c r="G33" s="6"/>
      <c r="H33" s="46"/>
      <c r="I33" s="46"/>
      <c r="J33" s="46"/>
      <c r="K33" s="6"/>
    </row>
    <row r="34" spans="1:11">
      <c r="A34" s="6"/>
      <c r="B34" s="31"/>
      <c r="C34" s="6"/>
      <c r="D34" s="6"/>
      <c r="E34" s="6"/>
      <c r="F34" s="6"/>
      <c r="G34" s="6"/>
      <c r="H34" s="46"/>
      <c r="I34" s="46"/>
      <c r="J34" s="46"/>
      <c r="K34" s="6"/>
    </row>
    <row r="35" spans="1:11">
      <c r="A35" s="6"/>
      <c r="B35" s="6"/>
      <c r="C35" s="6"/>
      <c r="D35" s="6"/>
      <c r="E35" s="6"/>
      <c r="F35" s="6"/>
      <c r="G35" s="6"/>
      <c r="H35" s="46"/>
      <c r="I35" s="46"/>
      <c r="J35" s="46"/>
      <c r="K35" s="6"/>
    </row>
    <row r="36" spans="1:11">
      <c r="A36" s="6"/>
      <c r="B36" s="6"/>
      <c r="C36" s="6"/>
      <c r="D36" s="6"/>
      <c r="E36" s="6"/>
      <c r="F36" s="6"/>
      <c r="G36" s="6"/>
      <c r="H36" s="46"/>
      <c r="I36" s="46"/>
      <c r="J36" s="46"/>
      <c r="K36" s="6"/>
    </row>
    <row r="37" spans="1:11">
      <c r="A37" s="6"/>
      <c r="B37" s="31"/>
      <c r="C37" s="6"/>
      <c r="D37" s="6"/>
      <c r="E37" s="6"/>
      <c r="F37" s="6"/>
      <c r="G37" s="6"/>
      <c r="H37" s="46"/>
      <c r="I37" s="46"/>
      <c r="J37" s="46"/>
      <c r="K37" s="6"/>
    </row>
    <row r="38" spans="1:11">
      <c r="A38" s="6"/>
      <c r="B38" s="31"/>
      <c r="C38" s="6"/>
      <c r="D38" s="6"/>
      <c r="E38" s="6"/>
      <c r="F38" s="6"/>
      <c r="G38" s="6"/>
      <c r="H38" s="46"/>
      <c r="I38" s="46"/>
      <c r="J38" s="46"/>
      <c r="K38" s="6"/>
    </row>
    <row r="39" spans="1:11">
      <c r="A39" s="6"/>
      <c r="B39" s="31"/>
      <c r="C39" s="6"/>
      <c r="D39" s="6"/>
      <c r="E39" s="6"/>
      <c r="F39" s="6"/>
      <c r="G39" s="6"/>
      <c r="H39" s="46"/>
      <c r="I39" s="46"/>
      <c r="J39" s="46"/>
      <c r="K39" s="6"/>
    </row>
    <row r="40" spans="1:11">
      <c r="A40" s="6"/>
      <c r="B40" s="31"/>
      <c r="C40" s="6"/>
      <c r="D40" s="6"/>
      <c r="E40" s="6"/>
      <c r="F40" s="6"/>
      <c r="G40" s="6"/>
      <c r="H40" s="46"/>
      <c r="I40" s="46"/>
      <c r="J40" s="46"/>
      <c r="K40" s="6"/>
    </row>
    <row r="41" spans="1:11">
      <c r="A41" s="6"/>
      <c r="B41" s="31"/>
      <c r="C41" s="6"/>
      <c r="D41" s="6"/>
      <c r="E41" s="6"/>
      <c r="F41" s="6"/>
      <c r="G41" s="6"/>
      <c r="H41" s="46"/>
      <c r="I41" s="46"/>
      <c r="J41" s="46"/>
      <c r="K41" s="6"/>
    </row>
    <row r="42" spans="1:11">
      <c r="A42" s="6"/>
      <c r="B42" s="31"/>
      <c r="C42" s="6"/>
      <c r="D42" s="6"/>
      <c r="E42" s="6"/>
      <c r="F42" s="6"/>
      <c r="G42" s="6"/>
      <c r="H42" s="46"/>
      <c r="I42" s="46"/>
      <c r="J42" s="46"/>
      <c r="K42" s="6"/>
    </row>
    <row r="43" spans="1:11">
      <c r="A43" s="6"/>
      <c r="B43" s="6"/>
      <c r="C43" s="6"/>
      <c r="D43" s="6"/>
      <c r="E43" s="6"/>
      <c r="F43" s="6"/>
      <c r="G43" s="6"/>
      <c r="H43" s="46"/>
      <c r="I43" s="46"/>
      <c r="J43" s="46"/>
      <c r="K43" s="6"/>
    </row>
    <row r="44" spans="1:11">
      <c r="A44" s="326"/>
      <c r="B44" s="326"/>
      <c r="C44" s="326"/>
      <c r="D44" s="326"/>
      <c r="E44" s="326"/>
      <c r="F44" s="326"/>
      <c r="G44" s="326"/>
      <c r="H44" s="46"/>
      <c r="I44" s="46"/>
      <c r="J44" s="46"/>
      <c r="K44" s="6"/>
    </row>
    <row r="45" spans="1:11">
      <c r="A45" s="6"/>
      <c r="B45" s="6"/>
      <c r="C45" s="6"/>
      <c r="D45" s="6"/>
      <c r="E45" s="6"/>
      <c r="F45" s="6"/>
      <c r="G45" s="6"/>
      <c r="H45" s="46"/>
      <c r="I45" s="46"/>
      <c r="J45" s="46"/>
      <c r="K45" s="6"/>
    </row>
    <row r="46" spans="1:11">
      <c r="A46" s="327"/>
      <c r="B46" s="327"/>
      <c r="C46" s="327"/>
      <c r="D46" s="327"/>
      <c r="E46" s="327"/>
      <c r="F46" s="327"/>
      <c r="G46" s="327"/>
      <c r="H46" s="154"/>
      <c r="I46" s="154"/>
      <c r="J46" s="154"/>
      <c r="K46" s="6"/>
    </row>
    <row r="47" spans="1:11">
      <c r="A47" s="6"/>
      <c r="B47" s="6"/>
      <c r="C47" s="6"/>
      <c r="D47" s="6"/>
      <c r="E47" s="6"/>
      <c r="F47" s="6"/>
      <c r="G47" s="6"/>
      <c r="H47" s="46"/>
      <c r="I47" s="46"/>
      <c r="J47" s="46"/>
      <c r="K47" s="6"/>
    </row>
    <row r="48" spans="1:11">
      <c r="A48" s="6"/>
      <c r="B48" s="6"/>
      <c r="C48" s="6"/>
      <c r="D48" s="6"/>
      <c r="E48" s="6"/>
      <c r="F48" s="6"/>
      <c r="G48" s="6"/>
      <c r="H48" s="46"/>
      <c r="I48" s="46"/>
      <c r="J48" s="46"/>
      <c r="K48" s="6"/>
    </row>
    <row r="49" spans="1:10">
      <c r="A49" s="6"/>
      <c r="B49" s="6"/>
      <c r="C49" s="6"/>
      <c r="D49" s="6"/>
      <c r="E49" s="6"/>
      <c r="F49" s="6"/>
      <c r="G49" s="6"/>
      <c r="H49" s="46"/>
      <c r="I49" s="127"/>
      <c r="J49" s="127"/>
    </row>
    <row r="50" spans="1:10">
      <c r="A50" s="6"/>
      <c r="B50" s="6"/>
      <c r="C50" s="6"/>
      <c r="D50" s="6"/>
      <c r="E50" s="6"/>
      <c r="F50" s="6"/>
      <c r="G50" s="6"/>
      <c r="H50" s="46"/>
      <c r="I50" s="127"/>
      <c r="J50" s="127"/>
    </row>
    <row r="51" spans="1:10">
      <c r="A51" s="6"/>
      <c r="B51" s="6"/>
      <c r="C51" s="6"/>
      <c r="D51" s="6"/>
      <c r="E51" s="6"/>
      <c r="F51" s="6"/>
      <c r="G51" s="6"/>
      <c r="H51" s="46"/>
      <c r="I51" s="127"/>
      <c r="J51" s="127"/>
    </row>
    <row r="52" spans="1:10">
      <c r="A52" s="6"/>
      <c r="B52" s="6"/>
      <c r="C52" s="6"/>
      <c r="D52" s="6"/>
      <c r="E52" s="6"/>
      <c r="F52" s="6"/>
      <c r="G52" s="6"/>
      <c r="H52" s="46"/>
      <c r="I52" s="127"/>
      <c r="J52" s="127"/>
    </row>
    <row r="53" spans="1:10">
      <c r="A53" s="6"/>
      <c r="B53" s="6"/>
      <c r="C53" s="6"/>
      <c r="D53" s="6"/>
      <c r="E53" s="6"/>
      <c r="F53" s="6"/>
      <c r="G53" s="6"/>
      <c r="H53" s="46"/>
      <c r="I53" s="127"/>
      <c r="J53" s="127"/>
    </row>
    <row r="54" spans="1:10">
      <c r="A54" s="6"/>
      <c r="B54" s="6"/>
      <c r="C54" s="6"/>
      <c r="D54" s="6"/>
      <c r="E54" s="6"/>
      <c r="F54" s="6"/>
      <c r="G54" s="6"/>
      <c r="H54" s="6"/>
    </row>
    <row r="55" spans="1:10">
      <c r="A55" s="6"/>
      <c r="B55" s="6"/>
      <c r="C55" s="6"/>
      <c r="D55" s="6"/>
      <c r="E55" s="6"/>
      <c r="F55" s="6"/>
      <c r="G55" s="6"/>
      <c r="H55" s="6"/>
    </row>
    <row r="56" spans="1:10">
      <c r="A56" s="6"/>
      <c r="B56" s="6"/>
      <c r="C56" s="6"/>
      <c r="D56" s="6"/>
      <c r="E56" s="6"/>
      <c r="F56" s="6"/>
      <c r="G56" s="6"/>
      <c r="H56" s="6"/>
    </row>
    <row r="57" spans="1:10">
      <c r="A57" s="6"/>
      <c r="B57" s="6"/>
      <c r="C57" s="6"/>
      <c r="D57" s="6"/>
      <c r="E57" s="6"/>
      <c r="F57" s="6"/>
      <c r="G57" s="6"/>
      <c r="H57" s="6"/>
    </row>
    <row r="58" spans="1:10">
      <c r="A58" s="6"/>
      <c r="B58" s="6"/>
      <c r="C58" s="6"/>
      <c r="D58" s="6"/>
      <c r="E58" s="6"/>
      <c r="F58" s="6"/>
      <c r="G58" s="6"/>
      <c r="H58" s="6"/>
    </row>
    <row r="59" spans="1:10">
      <c r="A59" s="6"/>
      <c r="B59" s="6"/>
      <c r="C59" s="6"/>
      <c r="D59" s="6"/>
      <c r="E59" s="6"/>
      <c r="F59" s="6"/>
      <c r="G59" s="6"/>
      <c r="H59" s="6"/>
    </row>
    <row r="60" spans="1:10">
      <c r="A60" s="6"/>
      <c r="B60" s="6"/>
      <c r="C60" s="6"/>
      <c r="D60" s="6"/>
      <c r="E60" s="6"/>
      <c r="F60" s="6"/>
      <c r="G60" s="6"/>
      <c r="H60" s="6"/>
    </row>
    <row r="61" spans="1:10">
      <c r="A61" s="6"/>
      <c r="B61" s="6"/>
      <c r="C61" s="6"/>
      <c r="D61" s="6"/>
      <c r="E61" s="6"/>
      <c r="F61" s="6"/>
      <c r="G61" s="6"/>
      <c r="H61" s="6"/>
    </row>
    <row r="62" spans="1:10">
      <c r="A62" s="6"/>
      <c r="B62" s="6"/>
      <c r="C62" s="6"/>
      <c r="D62" s="6"/>
      <c r="E62" s="6"/>
      <c r="F62" s="6"/>
      <c r="G62" s="6"/>
      <c r="H62" s="6"/>
    </row>
    <row r="63" spans="1:10">
      <c r="A63" s="6"/>
      <c r="B63" s="6"/>
      <c r="C63" s="6"/>
      <c r="D63" s="6"/>
      <c r="E63" s="6"/>
      <c r="F63" s="6"/>
      <c r="G63" s="6"/>
      <c r="H63" s="6"/>
    </row>
    <row r="64" spans="1:10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</sheetData>
  <mergeCells count="9">
    <mergeCell ref="A44:G44"/>
    <mergeCell ref="A46:G46"/>
    <mergeCell ref="A3:J3"/>
    <mergeCell ref="A4:J4"/>
    <mergeCell ref="A5:J5"/>
    <mergeCell ref="H10:H11"/>
    <mergeCell ref="A10:G11"/>
    <mergeCell ref="I10:I11"/>
    <mergeCell ref="J10:J11"/>
  </mergeCells>
  <pageMargins left="0.78740157480314965" right="0.78740157480314965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2060"/>
  </sheetPr>
  <dimension ref="A1:O218"/>
  <sheetViews>
    <sheetView topLeftCell="A22" workbookViewId="0">
      <selection activeCell="A31" sqref="A31"/>
    </sheetView>
  </sheetViews>
  <sheetFormatPr defaultRowHeight="12.75"/>
  <cols>
    <col min="1" max="1" width="33.28515625" customWidth="1"/>
    <col min="2" max="2" width="10.5703125" customWidth="1"/>
    <col min="3" max="3" width="10.42578125" customWidth="1"/>
    <col min="4" max="4" width="11.140625" customWidth="1"/>
    <col min="5" max="5" width="10.85546875" customWidth="1"/>
    <col min="6" max="6" width="11.85546875" customWidth="1"/>
    <col min="7" max="7" width="11.140625" customWidth="1"/>
    <col min="8" max="8" width="11.28515625" customWidth="1"/>
    <col min="9" max="9" width="11" customWidth="1"/>
    <col min="10" max="10" width="10.42578125" customWidth="1"/>
    <col min="11" max="11" width="11.140625" customWidth="1"/>
    <col min="12" max="12" width="10.85546875" customWidth="1"/>
    <col min="13" max="13" width="11.5703125" customWidth="1"/>
    <col min="14" max="14" width="10.85546875" customWidth="1"/>
  </cols>
  <sheetData>
    <row r="1" spans="1:15">
      <c r="N1" s="247"/>
    </row>
    <row r="3" spans="1:15" s="7" customFormat="1">
      <c r="A3" s="249" t="s">
        <v>307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/>
    </row>
    <row r="4" spans="1:15">
      <c r="A4" s="249" t="s">
        <v>308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5" s="8" customForma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s="8" customFormat="1">
      <c r="A6" s="8" t="s">
        <v>178</v>
      </c>
      <c r="O6"/>
    </row>
    <row r="7" spans="1:15" s="8" customFormat="1" ht="15.75">
      <c r="A7" s="339" t="s">
        <v>12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/>
    </row>
    <row r="8" spans="1:15" s="8" customFormat="1">
      <c r="A8" s="18" t="s">
        <v>159</v>
      </c>
      <c r="B8" s="18" t="s">
        <v>20</v>
      </c>
      <c r="C8" s="18" t="s">
        <v>21</v>
      </c>
      <c r="D8" s="18" t="s">
        <v>22</v>
      </c>
      <c r="E8" s="18" t="s">
        <v>23</v>
      </c>
      <c r="F8" s="18" t="s">
        <v>24</v>
      </c>
      <c r="G8" s="18" t="s">
        <v>25</v>
      </c>
      <c r="H8" s="18" t="s">
        <v>26</v>
      </c>
      <c r="I8" s="18" t="s">
        <v>27</v>
      </c>
      <c r="J8" s="18" t="s">
        <v>28</v>
      </c>
      <c r="K8" s="18" t="s">
        <v>29</v>
      </c>
      <c r="L8" s="18" t="s">
        <v>30</v>
      </c>
      <c r="M8" s="18" t="s">
        <v>31</v>
      </c>
      <c r="N8" s="18" t="s">
        <v>32</v>
      </c>
      <c r="O8"/>
    </row>
    <row r="9" spans="1:15" s="15" customFormat="1">
      <c r="A9" s="38" t="s">
        <v>179</v>
      </c>
      <c r="B9" s="102">
        <v>36</v>
      </c>
      <c r="C9" s="102">
        <v>35</v>
      </c>
      <c r="D9" s="102">
        <v>36</v>
      </c>
      <c r="E9" s="102">
        <v>35</v>
      </c>
      <c r="F9" s="102">
        <v>36</v>
      </c>
      <c r="G9" s="102">
        <v>36</v>
      </c>
      <c r="H9" s="102">
        <v>36</v>
      </c>
      <c r="I9" s="102">
        <v>36</v>
      </c>
      <c r="J9" s="102">
        <v>36</v>
      </c>
      <c r="K9" s="102">
        <v>36</v>
      </c>
      <c r="L9" s="102">
        <v>36</v>
      </c>
      <c r="M9" s="102">
        <v>36</v>
      </c>
      <c r="N9" s="102">
        <f t="shared" ref="N9:N15" si="0">SUM(B9:M9)</f>
        <v>430</v>
      </c>
      <c r="O9"/>
    </row>
    <row r="10" spans="1:15" s="231" customFormat="1">
      <c r="A10" s="240" t="s">
        <v>290</v>
      </c>
      <c r="B10" s="102"/>
      <c r="C10" s="102">
        <v>25</v>
      </c>
      <c r="D10" s="102">
        <v>3800</v>
      </c>
      <c r="E10" s="102">
        <v>50</v>
      </c>
      <c r="F10" s="102">
        <v>50</v>
      </c>
      <c r="G10" s="102">
        <v>50</v>
      </c>
      <c r="H10" s="102">
        <v>50</v>
      </c>
      <c r="I10" s="102">
        <v>50</v>
      </c>
      <c r="J10" s="102">
        <v>4000</v>
      </c>
      <c r="K10" s="102">
        <v>50</v>
      </c>
      <c r="L10" s="102">
        <v>25</v>
      </c>
      <c r="M10" s="102"/>
      <c r="N10" s="102">
        <f t="shared" si="0"/>
        <v>8150</v>
      </c>
      <c r="O10"/>
    </row>
    <row r="11" spans="1:15">
      <c r="A11" s="241" t="s">
        <v>291</v>
      </c>
      <c r="B11" s="102">
        <v>1711</v>
      </c>
      <c r="C11" s="102">
        <v>1712</v>
      </c>
      <c r="D11" s="102">
        <v>1711</v>
      </c>
      <c r="E11" s="102">
        <v>1712</v>
      </c>
      <c r="F11" s="102">
        <v>1712</v>
      </c>
      <c r="G11" s="102">
        <v>1712</v>
      </c>
      <c r="H11" s="102">
        <v>1711</v>
      </c>
      <c r="I11" s="102">
        <v>1712</v>
      </c>
      <c r="J11" s="102">
        <v>1711</v>
      </c>
      <c r="K11" s="102">
        <v>1712</v>
      </c>
      <c r="L11" s="102">
        <v>1711</v>
      </c>
      <c r="M11" s="102">
        <v>1711</v>
      </c>
      <c r="N11" s="102">
        <f t="shared" si="0"/>
        <v>20538</v>
      </c>
    </row>
    <row r="12" spans="1:15" ht="12.75" customHeight="1">
      <c r="A12" s="38" t="s">
        <v>120</v>
      </c>
      <c r="B12" s="102"/>
      <c r="C12" s="102"/>
      <c r="D12" s="102"/>
      <c r="E12" s="102"/>
      <c r="F12" s="102"/>
      <c r="G12" s="102">
        <v>40</v>
      </c>
      <c r="H12" s="102"/>
      <c r="I12" s="102"/>
      <c r="J12" s="102"/>
      <c r="K12" s="102"/>
      <c r="L12" s="102"/>
      <c r="M12" s="102">
        <v>40</v>
      </c>
      <c r="N12" s="102">
        <f t="shared" si="0"/>
        <v>80</v>
      </c>
    </row>
    <row r="13" spans="1:15">
      <c r="A13" s="38" t="s">
        <v>35</v>
      </c>
      <c r="B13" s="102">
        <v>766</v>
      </c>
      <c r="C13" s="102">
        <v>766</v>
      </c>
      <c r="D13" s="102">
        <v>766</v>
      </c>
      <c r="E13" s="102">
        <v>766</v>
      </c>
      <c r="F13" s="102">
        <v>766</v>
      </c>
      <c r="G13" s="102">
        <v>766</v>
      </c>
      <c r="H13" s="102">
        <v>766</v>
      </c>
      <c r="I13" s="102">
        <v>766</v>
      </c>
      <c r="J13" s="102">
        <v>766</v>
      </c>
      <c r="K13" s="102">
        <v>767</v>
      </c>
      <c r="L13" s="102">
        <v>767</v>
      </c>
      <c r="M13" s="102">
        <v>766</v>
      </c>
      <c r="N13" s="230">
        <f>SUM(B13:M13)</f>
        <v>9194</v>
      </c>
    </row>
    <row r="14" spans="1:15">
      <c r="A14" s="38" t="s">
        <v>36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230">
        <f t="shared" si="0"/>
        <v>0</v>
      </c>
    </row>
    <row r="15" spans="1:15">
      <c r="A15" s="38" t="s">
        <v>37</v>
      </c>
      <c r="B15" s="102"/>
      <c r="C15" s="102"/>
      <c r="D15" s="102">
        <v>25</v>
      </c>
      <c r="E15" s="102"/>
      <c r="F15" s="102"/>
      <c r="G15" s="102">
        <v>25</v>
      </c>
      <c r="H15" s="102"/>
      <c r="I15" s="102"/>
      <c r="J15" s="102"/>
      <c r="K15" s="102">
        <v>25</v>
      </c>
      <c r="L15" s="102"/>
      <c r="M15" s="102"/>
      <c r="N15" s="230">
        <f t="shared" si="0"/>
        <v>75</v>
      </c>
    </row>
    <row r="16" spans="1:15" ht="38.25">
      <c r="A16" s="38" t="s">
        <v>93</v>
      </c>
      <c r="B16" s="107"/>
      <c r="C16" s="107"/>
      <c r="D16" s="107"/>
      <c r="E16" s="107"/>
      <c r="F16" s="107"/>
      <c r="G16" s="107"/>
      <c r="H16" s="107"/>
      <c r="I16" s="107">
        <v>13146</v>
      </c>
      <c r="J16" s="107"/>
      <c r="K16" s="107"/>
      <c r="L16" s="107"/>
      <c r="M16" s="107"/>
      <c r="N16" s="234">
        <f>SUM(B16:M16)</f>
        <v>13146</v>
      </c>
    </row>
    <row r="17" spans="1:15" s="8" customFormat="1">
      <c r="A17" s="38" t="s">
        <v>38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/>
    </row>
    <row r="18" spans="1:15">
      <c r="A18" s="38" t="s">
        <v>39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1:15">
      <c r="A19" s="27" t="s">
        <v>40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</row>
    <row r="20" spans="1:15" ht="15.75">
      <c r="A20" s="37" t="s">
        <v>33</v>
      </c>
      <c r="B20" s="101">
        <f>SUM(B9:B19)</f>
        <v>2513</v>
      </c>
      <c r="C20" s="101">
        <f t="shared" ref="C20:M20" si="1">SUM(C9:C19)</f>
        <v>2538</v>
      </c>
      <c r="D20" s="101">
        <f t="shared" si="1"/>
        <v>6338</v>
      </c>
      <c r="E20" s="101">
        <f t="shared" si="1"/>
        <v>2563</v>
      </c>
      <c r="F20" s="101">
        <f t="shared" si="1"/>
        <v>2564</v>
      </c>
      <c r="G20" s="101">
        <f t="shared" si="1"/>
        <v>2629</v>
      </c>
      <c r="H20" s="101">
        <f t="shared" si="1"/>
        <v>2563</v>
      </c>
      <c r="I20" s="101">
        <f t="shared" si="1"/>
        <v>15710</v>
      </c>
      <c r="J20" s="101">
        <f t="shared" si="1"/>
        <v>6513</v>
      </c>
      <c r="K20" s="101">
        <f t="shared" si="1"/>
        <v>2590</v>
      </c>
      <c r="L20" s="101">
        <f t="shared" si="1"/>
        <v>2539</v>
      </c>
      <c r="M20" s="101">
        <f t="shared" si="1"/>
        <v>2553</v>
      </c>
      <c r="N20" s="101">
        <f>SUM(B20:M20)</f>
        <v>51613</v>
      </c>
    </row>
    <row r="21" spans="1:15" ht="15.75">
      <c r="A21" s="339" t="s">
        <v>13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</row>
    <row r="22" spans="1:15">
      <c r="A22" s="18" t="s">
        <v>159</v>
      </c>
      <c r="B22" s="18" t="s">
        <v>20</v>
      </c>
      <c r="C22" s="18" t="s">
        <v>21</v>
      </c>
      <c r="D22" s="18" t="s">
        <v>22</v>
      </c>
      <c r="E22" s="18" t="s">
        <v>23</v>
      </c>
      <c r="F22" s="18" t="s">
        <v>24</v>
      </c>
      <c r="G22" s="18" t="s">
        <v>25</v>
      </c>
      <c r="H22" s="18" t="s">
        <v>26</v>
      </c>
      <c r="I22" s="18" t="s">
        <v>27</v>
      </c>
      <c r="J22" s="18" t="s">
        <v>28</v>
      </c>
      <c r="K22" s="18" t="s">
        <v>29</v>
      </c>
      <c r="L22" s="18" t="s">
        <v>30</v>
      </c>
      <c r="M22" s="18" t="s">
        <v>31</v>
      </c>
      <c r="N22" s="18" t="s">
        <v>32</v>
      </c>
    </row>
    <row r="23" spans="1:15">
      <c r="A23" s="39" t="s">
        <v>41</v>
      </c>
      <c r="B23" s="102">
        <v>4130</v>
      </c>
      <c r="C23" s="102">
        <v>4130</v>
      </c>
      <c r="D23" s="102">
        <v>4130</v>
      </c>
      <c r="E23" s="102">
        <v>4129</v>
      </c>
      <c r="F23" s="102">
        <v>4130</v>
      </c>
      <c r="G23" s="102">
        <v>4130</v>
      </c>
      <c r="H23" s="102">
        <v>4129</v>
      </c>
      <c r="I23" s="102">
        <v>4130</v>
      </c>
      <c r="J23" s="102">
        <v>4130</v>
      </c>
      <c r="K23" s="102">
        <v>4129</v>
      </c>
      <c r="L23" s="102">
        <v>4130</v>
      </c>
      <c r="M23" s="102">
        <v>4129</v>
      </c>
      <c r="N23" s="102">
        <f>SUM(B23:M23)</f>
        <v>49556</v>
      </c>
    </row>
    <row r="24" spans="1:15">
      <c r="A24" s="39" t="s">
        <v>42</v>
      </c>
      <c r="B24" s="102"/>
      <c r="C24" s="102"/>
      <c r="D24" s="102"/>
      <c r="E24" s="102"/>
      <c r="F24" s="102">
        <v>0</v>
      </c>
      <c r="G24" s="102"/>
      <c r="H24" s="102"/>
      <c r="I24" s="102"/>
      <c r="J24" s="102"/>
      <c r="K24" s="102"/>
      <c r="L24" s="102"/>
      <c r="M24" s="102"/>
      <c r="N24" s="102">
        <v>0</v>
      </c>
    </row>
    <row r="25" spans="1:15" s="8" customFormat="1">
      <c r="A25" s="39" t="s">
        <v>43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>
        <f t="shared" ref="N25:N27" si="2">SUM(B25:M25)</f>
        <v>0</v>
      </c>
      <c r="O25"/>
    </row>
    <row r="26" spans="1:15">
      <c r="A26" s="39" t="s">
        <v>44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>
        <f t="shared" si="2"/>
        <v>0</v>
      </c>
    </row>
    <row r="27" spans="1:15">
      <c r="A27" s="39" t="s">
        <v>45</v>
      </c>
      <c r="B27" s="102"/>
      <c r="C27" s="102"/>
      <c r="D27" s="102"/>
      <c r="E27" s="102"/>
      <c r="F27" s="102"/>
      <c r="G27" s="102"/>
      <c r="H27" s="102"/>
      <c r="I27" s="102"/>
      <c r="J27" s="102">
        <v>2057</v>
      </c>
      <c r="K27" s="102"/>
      <c r="L27" s="102"/>
      <c r="M27" s="102"/>
      <c r="N27" s="102">
        <f t="shared" si="2"/>
        <v>2057</v>
      </c>
    </row>
    <row r="28" spans="1:15">
      <c r="A28" s="39" t="s">
        <v>46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1:15" ht="15.75">
      <c r="A29" s="36" t="s">
        <v>34</v>
      </c>
      <c r="B29" s="101">
        <f>SUM(B23:B28)</f>
        <v>4130</v>
      </c>
      <c r="C29" s="101">
        <f t="shared" ref="C29:M29" si="3">SUM(C23:C28)</f>
        <v>4130</v>
      </c>
      <c r="D29" s="101">
        <f t="shared" si="3"/>
        <v>4130</v>
      </c>
      <c r="E29" s="101">
        <f t="shared" si="3"/>
        <v>4129</v>
      </c>
      <c r="F29" s="101">
        <f t="shared" si="3"/>
        <v>4130</v>
      </c>
      <c r="G29" s="101">
        <f t="shared" si="3"/>
        <v>4130</v>
      </c>
      <c r="H29" s="101">
        <f t="shared" si="3"/>
        <v>4129</v>
      </c>
      <c r="I29" s="101">
        <f t="shared" si="3"/>
        <v>4130</v>
      </c>
      <c r="J29" s="101">
        <f t="shared" si="3"/>
        <v>6187</v>
      </c>
      <c r="K29" s="101">
        <f t="shared" si="3"/>
        <v>4129</v>
      </c>
      <c r="L29" s="101">
        <f t="shared" si="3"/>
        <v>4130</v>
      </c>
      <c r="M29" s="101">
        <f t="shared" si="3"/>
        <v>4129</v>
      </c>
      <c r="N29" s="101">
        <f>SUM(B29:M29)</f>
        <v>51613</v>
      </c>
    </row>
    <row r="30" spans="1:15">
      <c r="G30" s="127"/>
      <c r="M30" s="127"/>
    </row>
    <row r="31" spans="1:15">
      <c r="A31" s="232"/>
      <c r="E31" s="248"/>
      <c r="F31" s="248"/>
      <c r="G31" s="248"/>
      <c r="H31" s="248"/>
      <c r="M31" s="127"/>
    </row>
    <row r="56" spans="1:1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194"/>
    </row>
    <row r="58" spans="1:1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193"/>
    </row>
    <row r="59" spans="1:1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193"/>
    </row>
    <row r="60" spans="1:14">
      <c r="A60" s="338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</row>
    <row r="61" spans="1:1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5.75">
      <c r="A63" s="337"/>
      <c r="B63" s="337"/>
      <c r="C63" s="337"/>
      <c r="D63" s="337"/>
      <c r="E63" s="337"/>
      <c r="F63" s="337"/>
      <c r="G63" s="337"/>
      <c r="H63" s="337"/>
      <c r="I63" s="337"/>
      <c r="J63" s="337"/>
      <c r="K63" s="337"/>
      <c r="L63" s="337"/>
      <c r="M63" s="337"/>
      <c r="N63" s="337"/>
    </row>
    <row r="64" spans="1:1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>
      <c r="A65" s="196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</row>
    <row r="66" spans="1:14">
      <c r="A66" s="197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</row>
    <row r="67" spans="1:14" ht="12.75" customHeight="1">
      <c r="A67" s="196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</row>
    <row r="68" spans="1:14">
      <c r="A68" s="196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</row>
    <row r="69" spans="1:14">
      <c r="A69" s="196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</row>
    <row r="70" spans="1:14">
      <c r="A70" s="196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</row>
    <row r="71" spans="1:14">
      <c r="A71" s="196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</row>
    <row r="72" spans="1:14" s="9" customFormat="1">
      <c r="A72" s="196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</row>
    <row r="73" spans="1:14">
      <c r="A73" s="196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</row>
    <row r="74" spans="1:14" s="8" customFormat="1">
      <c r="A74" s="198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</row>
    <row r="75" spans="1:14" s="8" customFormat="1" ht="15.75">
      <c r="A75" s="199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</row>
    <row r="76" spans="1:14" ht="15.75">
      <c r="A76" s="195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>
      <c r="A78" s="201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</row>
    <row r="79" spans="1:14" ht="5.25" customHeight="1">
      <c r="A79" s="201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</row>
    <row r="80" spans="1:14" hidden="1">
      <c r="A80" s="201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</row>
    <row r="81" spans="1:14" hidden="1">
      <c r="A81" s="201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</row>
    <row r="82" spans="1:14" hidden="1">
      <c r="A82" s="201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</row>
    <row r="83" spans="1:14" hidden="1">
      <c r="A83" s="201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</row>
    <row r="84" spans="1:14" ht="15.75" hidden="1">
      <c r="A84" s="202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</row>
    <row r="85" spans="1:14" hidden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idden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s="8" customFormat="1" hidden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idden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idden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idden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idden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idden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idden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idden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idden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idden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idden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idden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idden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idden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idden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idden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idden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idden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idden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idden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idden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idden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idden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idden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idden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idden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194"/>
    </row>
    <row r="113" spans="1:1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193"/>
    </row>
    <row r="114" spans="1: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193"/>
    </row>
    <row r="115" spans="1:14">
      <c r="A115" s="338"/>
      <c r="B115" s="338"/>
      <c r="C115" s="338"/>
      <c r="D115" s="338"/>
      <c r="E115" s="338"/>
      <c r="F115" s="338"/>
      <c r="G115" s="338"/>
      <c r="H115" s="338"/>
      <c r="I115" s="338"/>
      <c r="J115" s="338"/>
      <c r="K115" s="338"/>
      <c r="L115" s="338"/>
      <c r="M115" s="338"/>
      <c r="N115" s="338"/>
    </row>
    <row r="116" spans="1:1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.5" customHeight="1">
      <c r="A118" s="337"/>
      <c r="B118" s="337"/>
      <c r="C118" s="337"/>
      <c r="D118" s="337"/>
      <c r="E118" s="337"/>
      <c r="F118" s="337"/>
      <c r="G118" s="337"/>
      <c r="H118" s="337"/>
      <c r="I118" s="337"/>
      <c r="J118" s="337"/>
      <c r="K118" s="337"/>
      <c r="L118" s="337"/>
      <c r="M118" s="337"/>
      <c r="N118" s="337"/>
    </row>
    <row r="119" spans="1:14" hidden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idden="1">
      <c r="A120" s="196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</row>
    <row r="121" spans="1:14" hidden="1">
      <c r="A121" s="197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</row>
    <row r="122" spans="1:14" hidden="1">
      <c r="A122" s="196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</row>
    <row r="123" spans="1:14" hidden="1">
      <c r="A123" s="196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</row>
    <row r="124" spans="1:14" hidden="1">
      <c r="A124" s="196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</row>
    <row r="125" spans="1:14" hidden="1">
      <c r="A125" s="196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</row>
    <row r="126" spans="1:14" hidden="1">
      <c r="A126" s="196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</row>
    <row r="127" spans="1:14" hidden="1">
      <c r="A127" s="196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</row>
    <row r="128" spans="1:14" hidden="1">
      <c r="A128" s="196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</row>
    <row r="129" spans="1:14" hidden="1">
      <c r="A129" s="198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</row>
    <row r="130" spans="1:14" ht="15.75" hidden="1">
      <c r="A130" s="199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</row>
    <row r="131" spans="1:14" ht="15.75" hidden="1">
      <c r="A131" s="195"/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</row>
    <row r="132" spans="1:14" hidden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idden="1">
      <c r="A133" s="201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</row>
    <row r="134" spans="1:14" hidden="1">
      <c r="A134" s="201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</row>
    <row r="135" spans="1:14" hidden="1">
      <c r="A135" s="201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</row>
    <row r="136" spans="1:14" hidden="1">
      <c r="A136" s="201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</row>
    <row r="137" spans="1:14" hidden="1">
      <c r="A137" s="201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</row>
    <row r="138" spans="1:14" hidden="1">
      <c r="A138" s="201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</row>
    <row r="139" spans="1:14" ht="15.75" hidden="1">
      <c r="A139" s="202"/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</row>
    <row r="140" spans="1:14" hidden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idden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idden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idden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idden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idden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idden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idden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idden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idden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idden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idden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idden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idden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idden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idden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idden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idden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idden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idden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idden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idden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idden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idden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idden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idden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idden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194"/>
    </row>
    <row r="167" spans="1:14" hidden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193"/>
    </row>
    <row r="168" spans="1:14" hidden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193"/>
    </row>
    <row r="169" spans="1:14" hidden="1">
      <c r="A169" s="338"/>
      <c r="B169" s="338"/>
      <c r="C169" s="338"/>
      <c r="D169" s="338"/>
      <c r="E169" s="338"/>
      <c r="F169" s="338"/>
      <c r="G169" s="338"/>
      <c r="H169" s="338"/>
      <c r="I169" s="338"/>
      <c r="J169" s="338"/>
      <c r="K169" s="338"/>
      <c r="L169" s="338"/>
      <c r="M169" s="338"/>
      <c r="N169" s="338"/>
    </row>
    <row r="170" spans="1:1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5.75">
      <c r="A172" s="337"/>
      <c r="B172" s="337"/>
      <c r="C172" s="337"/>
      <c r="D172" s="337"/>
      <c r="E172" s="337"/>
      <c r="F172" s="337"/>
      <c r="G172" s="337"/>
      <c r="H172" s="337"/>
      <c r="I172" s="337"/>
      <c r="J172" s="337"/>
      <c r="K172" s="337"/>
      <c r="L172" s="337"/>
      <c r="M172" s="337"/>
      <c r="N172" s="337"/>
    </row>
    <row r="173" spans="1:1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>
      <c r="A174" s="196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</row>
    <row r="175" spans="1:14">
      <c r="A175" s="197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</row>
    <row r="176" spans="1:14">
      <c r="A176" s="196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</row>
    <row r="177" spans="1:14">
      <c r="A177" s="196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</row>
    <row r="178" spans="1:14">
      <c r="A178" s="196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</row>
    <row r="179" spans="1:14">
      <c r="A179" s="196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</row>
    <row r="180" spans="1:14">
      <c r="A180" s="196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</row>
    <row r="181" spans="1:14">
      <c r="A181" s="196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</row>
    <row r="182" spans="1:14">
      <c r="A182" s="196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</row>
    <row r="183" spans="1:14">
      <c r="A183" s="198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</row>
    <row r="184" spans="1:14" ht="15.75">
      <c r="A184" s="199"/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</row>
    <row r="185" spans="1:14" ht="15.75">
      <c r="A185" s="195"/>
      <c r="B185" s="200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</row>
    <row r="186" spans="1:1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>
      <c r="A187" s="201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</row>
    <row r="188" spans="1:14">
      <c r="A188" s="201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</row>
    <row r="189" spans="1:14">
      <c r="A189" s="201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</row>
    <row r="190" spans="1:14">
      <c r="A190" s="201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</row>
    <row r="191" spans="1:14">
      <c r="A191" s="201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</row>
    <row r="192" spans="1:14">
      <c r="A192" s="201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</row>
    <row r="193" spans="1:14" ht="15.75">
      <c r="A193" s="202"/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</row>
    <row r="194" spans="1:1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</sheetData>
  <mergeCells count="10">
    <mergeCell ref="A118:N118"/>
    <mergeCell ref="A169:N169"/>
    <mergeCell ref="A172:N172"/>
    <mergeCell ref="A3:N3"/>
    <mergeCell ref="A63:N63"/>
    <mergeCell ref="A4:N4"/>
    <mergeCell ref="A60:N60"/>
    <mergeCell ref="A7:N7"/>
    <mergeCell ref="A21:N21"/>
    <mergeCell ref="A115:N115"/>
  </mergeCells>
  <pageMargins left="0.78740157480314965" right="0.59055118110236227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1. pénzmaradvány</vt:lpstr>
      <vt:lpstr>2.1 bevételek</vt:lpstr>
      <vt:lpstr>2.2. fel-ok szerint</vt:lpstr>
      <vt:lpstr>3.1. kiadások</vt:lpstr>
      <vt:lpstr>3.2. fel-ok szerint</vt:lpstr>
      <vt:lpstr>4. Önk. kiadásai</vt:lpstr>
      <vt:lpstr>5. fejlesztési kiadások</vt:lpstr>
      <vt:lpstr>6. céltartalék</vt:lpstr>
      <vt:lpstr>7. előirányz.felhaszn.ütemterv</vt:lpstr>
      <vt:lpstr>8. mérleg</vt:lpstr>
      <vt:lpstr>Munka1</vt:lpstr>
      <vt:lpstr>'4. Önk. kiadásai'!Nyomtatási_terület</vt:lpstr>
      <vt:lpstr>'7. előirányz.felhaszn.ütemterv'!Nyomtatási_terület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PENZUGY_4</cp:lastModifiedBy>
  <cp:lastPrinted>2015-11-13T09:04:40Z</cp:lastPrinted>
  <dcterms:created xsi:type="dcterms:W3CDTF">2006-01-17T11:47:21Z</dcterms:created>
  <dcterms:modified xsi:type="dcterms:W3CDTF">2015-11-27T11:27:22Z</dcterms:modified>
</cp:coreProperties>
</file>