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5F306A51-3007-450D-8CE3-0945066450E1}" xr6:coauthVersionLast="43" xr6:coauthVersionMax="43" xr10:uidLastSave="{00000000-0000-0000-0000-000000000000}"/>
  <bookViews>
    <workbookView xWindow="-120" yWindow="-120" windowWidth="29040" windowHeight="15840" xr2:uid="{2F71BEE6-FCBB-43CA-B3CA-E56338E06495}"/>
  </bookViews>
  <sheets>
    <sheet name="5.1. BÖ Felh kia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F19" i="1"/>
  <c r="F8" i="1" s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5" i="1"/>
  <c r="F34" i="1" s="1"/>
  <c r="E37" i="1"/>
  <c r="F38" i="1"/>
  <c r="F37" i="1" s="1"/>
  <c r="E40" i="1"/>
  <c r="F41" i="1"/>
  <c r="F40" i="1" s="1"/>
  <c r="E43" i="1"/>
  <c r="F43" i="1" l="1"/>
</calcChain>
</file>

<file path=xl/sharedStrings.xml><?xml version="1.0" encoding="utf-8"?>
<sst xmlns="http://schemas.openxmlformats.org/spreadsheetml/2006/main" count="45" uniqueCount="45">
  <si>
    <t>jegyző</t>
  </si>
  <si>
    <t>polgármester</t>
  </si>
  <si>
    <t>dr. Horváth Zsolt</t>
  </si>
  <si>
    <t xml:space="preserve"> Várai Róbert</t>
  </si>
  <si>
    <t>Baracs, 2019. augusztus 1.</t>
  </si>
  <si>
    <t>Összesen</t>
  </si>
  <si>
    <t>4.1. Hangosítás</t>
  </si>
  <si>
    <t>4. Fiatalok társadalmi integrációját segítő szakmai szolgáltatások fejlesztése</t>
  </si>
  <si>
    <t>6.1. Vadászati bérleti díj visszaforgatás</t>
  </si>
  <si>
    <t>3. Utak építése, karbantartása</t>
  </si>
  <si>
    <t>2.1. Eszközbeszerzés</t>
  </si>
  <si>
    <t>2. Hosszabb időtartamú közfoglalkoztatás</t>
  </si>
  <si>
    <t>1.24. Településképvédelmi rendelet módosítás</t>
  </si>
  <si>
    <t>1.23. Pályázati önerő Mezőföldvíz</t>
  </si>
  <si>
    <t>1.22. Egészségház pótmunka</t>
  </si>
  <si>
    <t>1.21. Egészségház felújítás</t>
  </si>
  <si>
    <t>1.20. Településrendezési terv</t>
  </si>
  <si>
    <t>1.19. Óvodai játszóeszközök</t>
  </si>
  <si>
    <t>1.18. Pályázati önerő</t>
  </si>
  <si>
    <t>1.17. Raktárépítés műszaki ellenőr</t>
  </si>
  <si>
    <t>1.16. Raktárépítés I. ütem</t>
  </si>
  <si>
    <t>1.15. Térfigyelő kamera</t>
  </si>
  <si>
    <t>1.14. Indukciós hurok Új Óvoda</t>
  </si>
  <si>
    <t>1.13. Településközpont közl.infr.tervezés</t>
  </si>
  <si>
    <t>1.12. Tanácsadó építés</t>
  </si>
  <si>
    <t>1.11. Bölcsőde építés önerő</t>
  </si>
  <si>
    <t>1.10. Régi Óvodához garázs</t>
  </si>
  <si>
    <t>1.9. Régi Óvoda átalakítás</t>
  </si>
  <si>
    <t>1.8. Tájház csatorna rákötés</t>
  </si>
  <si>
    <t>1.7. Kerítés felújítás</t>
  </si>
  <si>
    <t>1.6. Település központ parkoló és vízelvezetés tervezés</t>
  </si>
  <si>
    <t>1.5. Mezőföld Víz Kft. Törzstőke emelés</t>
  </si>
  <si>
    <t>1.4. Raktárépítés</t>
  </si>
  <si>
    <t>1.3. Fogorvosi rendelő felújítás</t>
  </si>
  <si>
    <t>1.2. Személygépkocsi vásárlás</t>
  </si>
  <si>
    <t>1.1. Iskola kerítés, járda, parkoló</t>
  </si>
  <si>
    <t>1. Önkormányzati vagyonnal való gazdálkodás</t>
  </si>
  <si>
    <t>2019. évi módosított előirányzat</t>
  </si>
  <si>
    <t>2019. évi eredeti előirányzat</t>
  </si>
  <si>
    <t>Megnevezés</t>
  </si>
  <si>
    <t>Szakfeladat</t>
  </si>
  <si>
    <t>Ft-ban</t>
  </si>
  <si>
    <t>Baracs Község Önkormányzata 2019. évi tervezett felhalmozási kiadásai célonként</t>
  </si>
  <si>
    <t>5. sz. melléklet 5.1.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</si>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</sst>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16" fontId="1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CF1B-0C22-4C51-BBEC-94C0E4632B0A}">
  <dimension ref="A1:F52"/>
  <sheetViews>
    <sheetView tabSelected="1" topLeftCell="A19" zoomScaleNormal="100" workbookViewId="0">
      <selection activeCell="A46" sqref="A46"/>
    </sheetView>
  </sheetViews>
  <sheetFormatPr defaultRowHeight="15" x14ac:dyDescent="0.25"/>
  <cols>
    <col min="1" max="2" width="3.28515625" style="1" customWidth="1"/>
    <col min="3" max="3" width="14.7109375" style="1" customWidth="1"/>
    <col min="4" max="4" width="34.85546875" style="1" customWidth="1"/>
    <col min="5" max="5" width="15" style="1" customWidth="1"/>
    <col min="6" max="6" width="13.5703125" style="1" customWidth="1"/>
  </cols>
  <sheetData>
    <row r="1" spans="1:6" s="47" customFormat="1" ht="30" customHeight="1" x14ac:dyDescent="0.25">
      <c r="A1" s="33" t="s">
        <v>44</v>
      </c>
      <c r="B1" s="33"/>
      <c r="C1" s="33"/>
      <c r="D1" s="33"/>
      <c r="E1" s="33"/>
      <c r="F1" s="33"/>
    </row>
    <row r="2" spans="1:6" x14ac:dyDescent="0.25">
      <c r="A2" s="46" t="s">
        <v>43</v>
      </c>
      <c r="B2" s="46"/>
      <c r="C2" s="46"/>
    </row>
    <row r="4" spans="1:6" ht="15.75" x14ac:dyDescent="0.25">
      <c r="A4" s="45" t="s">
        <v>42</v>
      </c>
      <c r="B4" s="45"/>
      <c r="C4" s="45"/>
      <c r="D4" s="45"/>
      <c r="E4" s="45"/>
      <c r="F4" s="45"/>
    </row>
    <row r="5" spans="1:6" x14ac:dyDescent="0.25">
      <c r="A5" s="44"/>
      <c r="B5" s="44"/>
    </row>
    <row r="6" spans="1:6" ht="15.75" thickBot="1" x14ac:dyDescent="0.3">
      <c r="F6" s="43" t="s">
        <v>41</v>
      </c>
    </row>
    <row r="7" spans="1:6" ht="39" thickBot="1" x14ac:dyDescent="0.3">
      <c r="A7" s="42" t="s">
        <v>40</v>
      </c>
      <c r="B7" s="42"/>
      <c r="C7" s="42"/>
      <c r="D7" s="41" t="s">
        <v>39</v>
      </c>
      <c r="E7" s="40" t="s">
        <v>38</v>
      </c>
      <c r="F7" s="40" t="s">
        <v>37</v>
      </c>
    </row>
    <row r="8" spans="1:6" ht="15.75" thickBot="1" x14ac:dyDescent="0.3">
      <c r="A8" s="39" t="s">
        <v>36</v>
      </c>
      <c r="B8" s="38"/>
      <c r="C8" s="38"/>
      <c r="D8" s="38"/>
      <c r="E8" s="37">
        <f>SUM(E9:E33)</f>
        <v>9268000</v>
      </c>
      <c r="F8" s="37">
        <f>SUM(F9:F32)</f>
        <v>178243244</v>
      </c>
    </row>
    <row r="9" spans="1:6" x14ac:dyDescent="0.25">
      <c r="A9" s="36"/>
      <c r="B9" s="36"/>
      <c r="C9" s="35"/>
      <c r="D9" s="34" t="s">
        <v>35</v>
      </c>
      <c r="E9" s="17">
        <v>0</v>
      </c>
      <c r="F9" s="17">
        <v>0</v>
      </c>
    </row>
    <row r="10" spans="1:6" x14ac:dyDescent="0.25">
      <c r="A10" s="33"/>
      <c r="B10" s="33"/>
      <c r="C10" s="32"/>
      <c r="D10" s="31" t="s">
        <v>34</v>
      </c>
      <c r="E10" s="24">
        <v>0</v>
      </c>
      <c r="F10" s="24">
        <v>0</v>
      </c>
    </row>
    <row r="11" spans="1:6" x14ac:dyDescent="0.25">
      <c r="A11" s="30"/>
      <c r="B11" s="30"/>
      <c r="C11" s="30"/>
      <c r="D11" s="29" t="s">
        <v>33</v>
      </c>
      <c r="E11" s="24">
        <v>0</v>
      </c>
      <c r="F11" s="24">
        <v>0</v>
      </c>
    </row>
    <row r="12" spans="1:6" x14ac:dyDescent="0.25">
      <c r="A12" s="30"/>
      <c r="B12" s="30"/>
      <c r="C12" s="30"/>
      <c r="D12" s="29" t="s">
        <v>32</v>
      </c>
      <c r="E12" s="24">
        <v>2552000</v>
      </c>
      <c r="F12" s="24">
        <v>2552000</v>
      </c>
    </row>
    <row r="13" spans="1:6" x14ac:dyDescent="0.25">
      <c r="A13" s="30"/>
      <c r="B13" s="30"/>
      <c r="C13" s="30"/>
      <c r="D13" s="29" t="s">
        <v>31</v>
      </c>
      <c r="E13" s="24">
        <v>1716000</v>
      </c>
      <c r="F13" s="24">
        <v>1716000</v>
      </c>
    </row>
    <row r="14" spans="1:6" ht="25.5" x14ac:dyDescent="0.25">
      <c r="A14" s="30"/>
      <c r="B14" s="30"/>
      <c r="C14" s="30"/>
      <c r="D14" s="29" t="s">
        <v>30</v>
      </c>
      <c r="E14" s="24">
        <v>1500000</v>
      </c>
      <c r="F14" s="24">
        <v>1500000</v>
      </c>
    </row>
    <row r="15" spans="1:6" x14ac:dyDescent="0.25">
      <c r="A15" s="30"/>
      <c r="B15" s="30"/>
      <c r="C15" s="30"/>
      <c r="D15" s="29" t="s">
        <v>29</v>
      </c>
      <c r="E15" s="24">
        <v>600000</v>
      </c>
      <c r="F15" s="24">
        <v>600000</v>
      </c>
    </row>
    <row r="16" spans="1:6" x14ac:dyDescent="0.25">
      <c r="A16" s="30"/>
      <c r="B16" s="30"/>
      <c r="C16" s="30"/>
      <c r="D16" s="29" t="s">
        <v>28</v>
      </c>
      <c r="E16" s="24">
        <v>400000</v>
      </c>
      <c r="F16" s="24">
        <v>400000</v>
      </c>
    </row>
    <row r="17" spans="1:6" x14ac:dyDescent="0.25">
      <c r="A17" s="30"/>
      <c r="B17" s="30"/>
      <c r="C17" s="30"/>
      <c r="D17" s="29" t="s">
        <v>27</v>
      </c>
      <c r="E17" s="24">
        <v>2000000</v>
      </c>
      <c r="F17" s="24">
        <v>2000000</v>
      </c>
    </row>
    <row r="18" spans="1:6" x14ac:dyDescent="0.25">
      <c r="A18" s="30"/>
      <c r="B18" s="30"/>
      <c r="C18" s="30"/>
      <c r="D18" s="29" t="s">
        <v>26</v>
      </c>
      <c r="E18" s="24">
        <v>500000</v>
      </c>
      <c r="F18" s="24">
        <v>500000</v>
      </c>
    </row>
    <row r="19" spans="1:6" x14ac:dyDescent="0.25">
      <c r="A19" s="30"/>
      <c r="B19" s="30"/>
      <c r="C19" s="30"/>
      <c r="D19" s="29" t="s">
        <v>25</v>
      </c>
      <c r="E19" s="24">
        <v>0</v>
      </c>
      <c r="F19" s="24">
        <f>E19+36705882</f>
        <v>36705882</v>
      </c>
    </row>
    <row r="20" spans="1:6" x14ac:dyDescent="0.25">
      <c r="A20" s="30"/>
      <c r="B20" s="30"/>
      <c r="C20" s="30"/>
      <c r="D20" s="29" t="s">
        <v>24</v>
      </c>
      <c r="E20" s="24">
        <v>0</v>
      </c>
      <c r="F20" s="24">
        <f>E20+27597871</f>
        <v>27597871</v>
      </c>
    </row>
    <row r="21" spans="1:6" x14ac:dyDescent="0.25">
      <c r="A21" s="30"/>
      <c r="B21" s="30"/>
      <c r="C21" s="30"/>
      <c r="D21" s="29" t="s">
        <v>23</v>
      </c>
      <c r="E21" s="24">
        <v>0</v>
      </c>
      <c r="F21" s="24">
        <f>E21+3900000</f>
        <v>3900000</v>
      </c>
    </row>
    <row r="22" spans="1:6" x14ac:dyDescent="0.25">
      <c r="A22" s="30"/>
      <c r="B22" s="30"/>
      <c r="C22" s="30"/>
      <c r="D22" s="29" t="s">
        <v>22</v>
      </c>
      <c r="E22" s="24">
        <v>0</v>
      </c>
      <c r="F22" s="24">
        <f>E22+93345</f>
        <v>93345</v>
      </c>
    </row>
    <row r="23" spans="1:6" x14ac:dyDescent="0.25">
      <c r="A23" s="30"/>
      <c r="B23" s="30"/>
      <c r="C23" s="30"/>
      <c r="D23" s="29" t="s">
        <v>21</v>
      </c>
      <c r="E23" s="24">
        <v>0</v>
      </c>
      <c r="F23" s="24">
        <f>E23+203035</f>
        <v>203035</v>
      </c>
    </row>
    <row r="24" spans="1:6" x14ac:dyDescent="0.25">
      <c r="A24" s="30"/>
      <c r="B24" s="30"/>
      <c r="C24" s="30"/>
      <c r="D24" s="29" t="s">
        <v>20</v>
      </c>
      <c r="E24" s="24">
        <v>0</v>
      </c>
      <c r="F24" s="24">
        <f>E24+44275496</f>
        <v>44275496</v>
      </c>
    </row>
    <row r="25" spans="1:6" x14ac:dyDescent="0.25">
      <c r="A25" s="30"/>
      <c r="B25" s="30"/>
      <c r="C25" s="30"/>
      <c r="D25" s="29" t="s">
        <v>19</v>
      </c>
      <c r="E25" s="24">
        <v>0</v>
      </c>
      <c r="F25" s="24">
        <f>E25+1000000</f>
        <v>1000000</v>
      </c>
    </row>
    <row r="26" spans="1:6" x14ac:dyDescent="0.25">
      <c r="A26" s="30"/>
      <c r="B26" s="30"/>
      <c r="C26" s="30"/>
      <c r="D26" s="29" t="s">
        <v>18</v>
      </c>
      <c r="E26" s="24">
        <v>0</v>
      </c>
      <c r="F26" s="24">
        <f>E26+24999500</f>
        <v>24999500</v>
      </c>
    </row>
    <row r="27" spans="1:6" x14ac:dyDescent="0.25">
      <c r="A27" s="30"/>
      <c r="B27" s="30"/>
      <c r="C27" s="30"/>
      <c r="D27" s="29" t="s">
        <v>17</v>
      </c>
      <c r="E27" s="24">
        <v>0</v>
      </c>
      <c r="F27" s="24">
        <f>E27+1111123</f>
        <v>1111123</v>
      </c>
    </row>
    <row r="28" spans="1:6" x14ac:dyDescent="0.25">
      <c r="A28" s="30"/>
      <c r="B28" s="30"/>
      <c r="C28" s="30"/>
      <c r="D28" s="29" t="s">
        <v>16</v>
      </c>
      <c r="E28" s="24">
        <v>0</v>
      </c>
      <c r="F28" s="24">
        <f>E28+8661400</f>
        <v>8661400</v>
      </c>
    </row>
    <row r="29" spans="1:6" x14ac:dyDescent="0.25">
      <c r="A29" s="30"/>
      <c r="B29" s="30"/>
      <c r="C29" s="30"/>
      <c r="D29" s="29" t="s">
        <v>15</v>
      </c>
      <c r="E29" s="24">
        <v>0</v>
      </c>
      <c r="F29" s="24">
        <f>E29+12178810</f>
        <v>12178810</v>
      </c>
    </row>
    <row r="30" spans="1:6" x14ac:dyDescent="0.25">
      <c r="A30" s="30"/>
      <c r="B30" s="30"/>
      <c r="C30" s="30"/>
      <c r="D30" s="29" t="s">
        <v>14</v>
      </c>
      <c r="E30" s="24">
        <v>0</v>
      </c>
      <c r="F30" s="24">
        <f>E30+6548782</f>
        <v>6548782</v>
      </c>
    </row>
    <row r="31" spans="1:6" x14ac:dyDescent="0.25">
      <c r="A31" s="30"/>
      <c r="B31" s="30"/>
      <c r="C31" s="30"/>
      <c r="D31" s="29" t="s">
        <v>13</v>
      </c>
      <c r="E31" s="24">
        <v>0</v>
      </c>
      <c r="F31" s="24">
        <f>E31+1500000</f>
        <v>1500000</v>
      </c>
    </row>
    <row r="32" spans="1:6" ht="25.5" x14ac:dyDescent="0.25">
      <c r="A32" s="30"/>
      <c r="B32" s="30"/>
      <c r="C32" s="30"/>
      <c r="D32" s="29" t="s">
        <v>12</v>
      </c>
      <c r="E32" s="24">
        <v>0</v>
      </c>
      <c r="F32" s="24">
        <f>E32+200000</f>
        <v>200000</v>
      </c>
    </row>
    <row r="33" spans="1:6" ht="15.75" thickBot="1" x14ac:dyDescent="0.3">
      <c r="A33" s="30"/>
      <c r="B33" s="30"/>
      <c r="C33" s="30"/>
      <c r="D33" s="29"/>
      <c r="E33" s="24"/>
      <c r="F33" s="24"/>
    </row>
    <row r="34" spans="1:6" ht="17.25" customHeight="1" thickBot="1" x14ac:dyDescent="0.3">
      <c r="A34" s="22" t="s">
        <v>11</v>
      </c>
      <c r="B34" s="21"/>
      <c r="C34" s="21"/>
      <c r="D34" s="28"/>
      <c r="E34" s="27"/>
      <c r="F34" s="26">
        <f>+F35+F36</f>
        <v>219900</v>
      </c>
    </row>
    <row r="35" spans="1:6" x14ac:dyDescent="0.25">
      <c r="A35" s="16"/>
      <c r="B35" s="16"/>
      <c r="C35" s="16"/>
      <c r="D35" s="25" t="s">
        <v>10</v>
      </c>
      <c r="E35" s="24">
        <v>0</v>
      </c>
      <c r="F35" s="24">
        <f>E35+219900</f>
        <v>219900</v>
      </c>
    </row>
    <row r="36" spans="1:6" ht="15.75" thickBot="1" x14ac:dyDescent="0.3">
      <c r="A36" s="16"/>
      <c r="B36" s="16"/>
      <c r="C36" s="16"/>
      <c r="D36" s="15"/>
      <c r="E36" s="14"/>
      <c r="F36" s="14"/>
    </row>
    <row r="37" spans="1:6" ht="17.25" customHeight="1" thickBot="1" x14ac:dyDescent="0.3">
      <c r="A37" s="22" t="s">
        <v>9</v>
      </c>
      <c r="B37" s="21"/>
      <c r="C37" s="21"/>
      <c r="D37" s="20"/>
      <c r="E37" s="19">
        <f>SUM(E38)</f>
        <v>0</v>
      </c>
      <c r="F37" s="23">
        <f>SUM(F38)</f>
        <v>5215039</v>
      </c>
    </row>
    <row r="38" spans="1:6" x14ac:dyDescent="0.25">
      <c r="A38" s="16"/>
      <c r="B38" s="16"/>
      <c r="C38" s="16"/>
      <c r="D38" s="18" t="s">
        <v>8</v>
      </c>
      <c r="E38" s="17">
        <v>0</v>
      </c>
      <c r="F38" s="17">
        <f>E38+5215039</f>
        <v>5215039</v>
      </c>
    </row>
    <row r="39" spans="1:6" ht="15.75" thickBot="1" x14ac:dyDescent="0.3">
      <c r="A39" s="16"/>
      <c r="B39" s="16"/>
      <c r="C39" s="16"/>
      <c r="D39" s="15"/>
      <c r="E39" s="14"/>
      <c r="F39" s="13"/>
    </row>
    <row r="40" spans="1:6" ht="27.75" customHeight="1" thickBot="1" x14ac:dyDescent="0.3">
      <c r="A40" s="22" t="s">
        <v>7</v>
      </c>
      <c r="B40" s="21"/>
      <c r="C40" s="21"/>
      <c r="D40" s="20"/>
      <c r="E40" s="19">
        <f>SUM(E41)</f>
        <v>0</v>
      </c>
      <c r="F40" s="19">
        <f>SUM(F41)</f>
        <v>250470</v>
      </c>
    </row>
    <row r="41" spans="1:6" x14ac:dyDescent="0.25">
      <c r="A41" s="16"/>
      <c r="B41" s="16"/>
      <c r="C41" s="16"/>
      <c r="D41" s="18" t="s">
        <v>6</v>
      </c>
      <c r="E41" s="17">
        <v>0</v>
      </c>
      <c r="F41" s="17">
        <f>E41+250470</f>
        <v>250470</v>
      </c>
    </row>
    <row r="42" spans="1:6" ht="15.75" thickBot="1" x14ac:dyDescent="0.3">
      <c r="A42" s="16"/>
      <c r="B42" s="16"/>
      <c r="C42" s="16"/>
      <c r="D42" s="15"/>
      <c r="E42" s="14"/>
      <c r="F42" s="13"/>
    </row>
    <row r="43" spans="1:6" ht="16.5" thickBot="1" x14ac:dyDescent="0.3">
      <c r="A43" s="12" t="s">
        <v>5</v>
      </c>
      <c r="B43" s="11"/>
      <c r="C43" s="11"/>
      <c r="D43" s="10"/>
      <c r="E43" s="9">
        <f>E8+E34+E37</f>
        <v>9268000</v>
      </c>
      <c r="F43" s="8">
        <f>F8+F34+F37+F40</f>
        <v>183928653</v>
      </c>
    </row>
    <row r="44" spans="1:6" x14ac:dyDescent="0.25">
      <c r="F44" s="7"/>
    </row>
    <row r="45" spans="1:6" x14ac:dyDescent="0.25">
      <c r="F45" s="7"/>
    </row>
    <row r="46" spans="1:6" x14ac:dyDescent="0.25">
      <c r="A46" s="1" t="s">
        <v>4</v>
      </c>
      <c r="C46" s="6"/>
      <c r="D46" s="6"/>
      <c r="E46"/>
      <c r="F46"/>
    </row>
    <row r="47" spans="1:6" x14ac:dyDescent="0.25">
      <c r="C47" s="6"/>
      <c r="D47" s="6"/>
      <c r="E47"/>
      <c r="F47"/>
    </row>
    <row r="48" spans="1:6" x14ac:dyDescent="0.25">
      <c r="C48" s="6"/>
      <c r="D48" s="6"/>
      <c r="E48"/>
      <c r="F48"/>
    </row>
    <row r="49" spans="3:6" x14ac:dyDescent="0.25">
      <c r="C49" s="6"/>
      <c r="D49" s="6"/>
      <c r="E49"/>
      <c r="F49"/>
    </row>
    <row r="50" spans="3:6" x14ac:dyDescent="0.25">
      <c r="D50" s="1" t="s">
        <v>3</v>
      </c>
      <c r="E50" s="4" t="s">
        <v>2</v>
      </c>
      <c r="F50"/>
    </row>
    <row r="51" spans="3:6" x14ac:dyDescent="0.25">
      <c r="D51" s="5" t="s">
        <v>1</v>
      </c>
      <c r="E51" s="4" t="s">
        <v>0</v>
      </c>
      <c r="F51"/>
    </row>
    <row r="52" spans="3:6" x14ac:dyDescent="0.25">
      <c r="D52" s="3"/>
      <c r="E52" s="2"/>
      <c r="F52" s="2"/>
    </row>
  </sheetData>
  <mergeCells count="11">
    <mergeCell ref="A40:D40"/>
    <mergeCell ref="A9:C10"/>
    <mergeCell ref="E52:F52"/>
    <mergeCell ref="A43:C43"/>
    <mergeCell ref="A8:D8"/>
    <mergeCell ref="A1:F1"/>
    <mergeCell ref="A2:C2"/>
    <mergeCell ref="A4:F4"/>
    <mergeCell ref="A7:C7"/>
    <mergeCell ref="A34:D34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BÖ Felh kiad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2019-08-29T09:37:38Z</dcterms:created>
  <dcterms:modified xsi:type="dcterms:W3CDTF">2019-08-29T09:38:02Z</dcterms:modified>
</cp:coreProperties>
</file>