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müköd'!$A$1:$F$41</definedName>
    <definedName name="_xlnm.Print_Area" localSheetId="1">'4. mell. felhalm'!$A$1:$F$38</definedName>
  </definedNames>
  <calcPr fullCalcOnLoad="1"/>
</workbook>
</file>

<file path=xl/sharedStrings.xml><?xml version="1.0" encoding="utf-8"?>
<sst xmlns="http://schemas.openxmlformats.org/spreadsheetml/2006/main" count="121" uniqueCount="92">
  <si>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</si>
  <si>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</si>
  <si>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</si>
  <si>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</si>
  <si>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</si>
  <si>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</si>
  <si>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</si>
  <si>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</si>
  <si>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</si>
  <si>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</si>
  <si>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</si>
  <si>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</si>
  <si>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</si>
  <si>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</si>
  <si>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</si>
  <si>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</si>
  <si>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</si>
  <si>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</si>
  <si>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</si>
  <si>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</si>
  <si>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</si>
  <si>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</si>
  <si>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</si>
  <si>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</si>
  <si>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</si>
  <si>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</si>
  <si>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</si>
  <si>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</si>
  <si>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</si>
  <si>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</si>
  <si>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</si>
  <si>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</si>
  <si>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</si>
  <si>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</si>
  <si>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</si>
  <si>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</si>
  <si>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</si>
  <si>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</si>
  <si>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</si>
  <si>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</si>
  <si>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</si>
  <si>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</si>
  <si>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</si>
  <si>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</si>
  <si>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</si>
  <si>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</si>
  <si>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</si>
  <si>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</si>
  <si>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</si>
  <si>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</si>
  <si>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</si>
  <si>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</si>
  <si>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</si>
  <si>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</si>
  <si>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</si>
  <si>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</si>
  <si>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</si>
  <si>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</si>
  <si>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</si>
  <si>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</si>
  <si>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</si>
  <si>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</si>
  <si>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</si>
  <si>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</si>
  <si>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</si>
  <si>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</si>
  <si>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</si>
  <si>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</si>
  <si>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</si>
  <si>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</si>
  <si>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</si>
  <si>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</si>
  <si>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</si>
  <si>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t>Államháztartáson belüli megelőlegezés bevétele</t>
  </si>
  <si>
    <t>Teljesítés</t>
  </si>
  <si>
    <t>%</t>
  </si>
  <si>
    <t>D</t>
  </si>
  <si>
    <t>E</t>
  </si>
  <si>
    <t xml:space="preserve"> Működési célú (folyó) bevételek, működési célú (folyó) kiadások teljesítése
</t>
  </si>
  <si>
    <t xml:space="preserve"> Tőkejellegű bevételek és kiadások teljesítése
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</si>
  <si>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</si>
  <si>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</si>
  <si>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</si>
  <si>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</si>
  <si>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</si>
  <si>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</si>
  <si>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</si>
  <si>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</si>
  <si>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</si>
  <si>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</si>
  <si>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  7.  melléklet     5/2018. (V.30.)  önkormányzati rendelethez</t>
  </si>
  <si>
    <t>8. melléklet    5 /2018. (V.30.)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</si>
</sst>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2" xfId="0" applyNumberFormat="1" applyFont="1" applyFill="1" applyBorder="1" applyAlignment="1">
      <alignment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172" fontId="6" fillId="0" borderId="24" xfId="0" applyNumberFormat="1" applyFont="1" applyFill="1" applyBorder="1" applyAlignment="1">
      <alignment horizontal="center" vertical="center" wrapText="1"/>
    </xf>
    <xf numFmtId="172" fontId="10" fillId="0" borderId="25" xfId="0" applyNumberFormat="1" applyFont="1" applyFill="1" applyBorder="1" applyAlignment="1" applyProtection="1">
      <alignment vertical="center" wrapText="1"/>
      <protection locked="0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1" fillId="0" borderId="24" xfId="0" applyNumberFormat="1" applyFont="1" applyFill="1" applyBorder="1" applyAlignment="1" applyProtection="1">
      <alignment vertical="center" wrapText="1"/>
      <protection/>
    </xf>
    <xf numFmtId="172" fontId="11" fillId="0" borderId="28" xfId="0" applyNumberFormat="1" applyFont="1" applyFill="1" applyBorder="1" applyAlignment="1" applyProtection="1">
      <alignment vertical="center" wrapText="1"/>
      <protection/>
    </xf>
    <xf numFmtId="172" fontId="11" fillId="0" borderId="24" xfId="0" applyNumberFormat="1" applyFont="1" applyFill="1" applyBorder="1" applyAlignment="1">
      <alignment vertical="center" wrapText="1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0" fillId="0" borderId="24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9" xfId="0" applyNumberFormat="1" applyFont="1" applyFill="1" applyBorder="1" applyAlignment="1">
      <alignment vertical="center" wrapText="1"/>
    </xf>
    <xf numFmtId="0" fontId="4" fillId="0" borderId="30" xfId="54" applyFont="1" applyFill="1" applyBorder="1" applyAlignment="1" applyProtection="1">
      <alignment horizontal="center" vertical="center" wrapText="1"/>
      <protection/>
    </xf>
    <xf numFmtId="172" fontId="9" fillId="0" borderId="25" xfId="0" applyNumberFormat="1" applyFont="1" applyFill="1" applyBorder="1" applyAlignment="1" applyProtection="1">
      <alignment vertical="center" wrapText="1"/>
      <protection locked="0"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2" fillId="0" borderId="24" xfId="0" applyNumberFormat="1" applyFont="1" applyFill="1" applyBorder="1" applyAlignment="1" applyProtection="1">
      <alignment vertical="center" wrapText="1"/>
      <protection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9" fillId="0" borderId="31" xfId="0" applyNumberFormat="1" applyFont="1" applyFill="1" applyBorder="1" applyAlignment="1" applyProtection="1">
      <alignment vertical="center" wrapText="1"/>
      <protection locked="0"/>
    </xf>
    <xf numFmtId="172" fontId="9" fillId="0" borderId="24" xfId="0" applyNumberFormat="1" applyFont="1" applyFill="1" applyBorder="1" applyAlignment="1" applyProtection="1">
      <alignment vertical="center" wrapText="1"/>
      <protection/>
    </xf>
    <xf numFmtId="172" fontId="2" fillId="0" borderId="32" xfId="0" applyNumberFormat="1" applyFont="1" applyFill="1" applyBorder="1" applyAlignment="1" applyProtection="1">
      <alignment vertical="center" wrapText="1"/>
      <protection/>
    </xf>
    <xf numFmtId="172" fontId="9" fillId="0" borderId="32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2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2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vertical="center" wrapText="1"/>
      <protection locked="0"/>
    </xf>
    <xf numFmtId="172" fontId="6" fillId="0" borderId="13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17" xfId="0" applyNumberFormat="1" applyFont="1" applyFill="1" applyBorder="1" applyAlignment="1" applyProtection="1">
      <alignment vertical="center" wrapText="1"/>
      <protection locked="0"/>
    </xf>
    <xf numFmtId="172" fontId="0" fillId="0" borderId="17" xfId="0" applyNumberFormat="1" applyFill="1" applyBorder="1" applyAlignment="1">
      <alignment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Continuous" vertical="center" wrapText="1"/>
    </xf>
    <xf numFmtId="172" fontId="4" fillId="0" borderId="35" xfId="0" applyNumberFormat="1" applyFont="1" applyFill="1" applyBorder="1" applyAlignment="1">
      <alignment horizontal="centerContinuous" vertical="center" wrapText="1"/>
    </xf>
    <xf numFmtId="172" fontId="4" fillId="0" borderId="36" xfId="0" applyNumberFormat="1" applyFont="1" applyFill="1" applyBorder="1" applyAlignment="1">
      <alignment horizontal="centerContinuous" vertical="center" wrapText="1"/>
    </xf>
    <xf numFmtId="0" fontId="4" fillId="0" borderId="21" xfId="54" applyFont="1" applyFill="1" applyBorder="1" applyAlignment="1" applyProtection="1">
      <alignment horizontal="center" vertical="center" wrapText="1"/>
      <protection/>
    </xf>
    <xf numFmtId="0" fontId="4" fillId="0" borderId="37" xfId="54" applyFont="1" applyFill="1" applyBorder="1" applyAlignment="1" applyProtection="1">
      <alignment horizontal="center" vertical="center" wrapText="1"/>
      <protection/>
    </xf>
    <xf numFmtId="172" fontId="9" fillId="0" borderId="38" xfId="0" applyNumberFormat="1" applyFont="1" applyFill="1" applyBorder="1" applyAlignment="1" applyProtection="1">
      <alignment vertical="center" wrapText="1"/>
      <protection locked="0"/>
    </xf>
    <xf numFmtId="172" fontId="6" fillId="0" borderId="32" xfId="0" applyNumberFormat="1" applyFont="1" applyFill="1" applyBorder="1" applyAlignment="1">
      <alignment horizontal="center" vertical="center" wrapText="1"/>
    </xf>
    <xf numFmtId="172" fontId="9" fillId="0" borderId="39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0" fillId="0" borderId="39" xfId="0" applyNumberFormat="1" applyFill="1" applyBorder="1" applyAlignment="1">
      <alignment vertical="center" wrapText="1"/>
    </xf>
    <xf numFmtId="172" fontId="7" fillId="0" borderId="14" xfId="0" applyNumberFormat="1" applyFont="1" applyFill="1" applyBorder="1" applyAlignment="1" applyProtection="1">
      <alignment vertical="center" wrapText="1"/>
      <protection locked="0"/>
    </xf>
    <xf numFmtId="172" fontId="6" fillId="0" borderId="12" xfId="0" applyNumberFormat="1" applyFont="1" applyFill="1" applyBorder="1" applyAlignment="1" applyProtection="1">
      <alignment vertical="center" wrapText="1"/>
      <protection/>
    </xf>
    <xf numFmtId="172" fontId="0" fillId="0" borderId="12" xfId="0" applyNumberFormat="1" applyFill="1" applyBorder="1" applyAlignment="1">
      <alignment vertical="center" wrapText="1"/>
    </xf>
    <xf numFmtId="172" fontId="9" fillId="0" borderId="37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36" xfId="0" applyNumberFormat="1" applyFont="1" applyFill="1" applyBorder="1" applyAlignment="1" applyProtection="1">
      <alignment vertical="center" wrapText="1"/>
      <protection locked="0"/>
    </xf>
    <xf numFmtId="172" fontId="2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/>
    </xf>
    <xf numFmtId="172" fontId="7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32" xfId="0" applyNumberFormat="1" applyFont="1" applyFill="1" applyBorder="1" applyAlignment="1" applyProtection="1">
      <alignment vertical="center" wrapText="1"/>
      <protection locked="0"/>
    </xf>
    <xf numFmtId="172" fontId="0" fillId="0" borderId="40" xfId="0" applyNumberFormat="1" applyFill="1" applyBorder="1" applyAlignment="1">
      <alignment horizontal="left" vertical="center" wrapText="1" indent="1"/>
    </xf>
    <xf numFmtId="172" fontId="9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42" xfId="0" applyNumberFormat="1" applyFont="1" applyFill="1" applyBorder="1" applyAlignment="1" applyProtection="1">
      <alignment vertical="center" wrapText="1"/>
      <protection locked="0"/>
    </xf>
    <xf numFmtId="172" fontId="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1" xfId="0" applyNumberFormat="1" applyFont="1" applyFill="1" applyBorder="1" applyAlignment="1" applyProtection="1">
      <alignment vertical="center" wrapText="1"/>
      <protection locked="0"/>
    </xf>
    <xf numFmtId="172" fontId="9" fillId="0" borderId="43" xfId="0" applyNumberFormat="1" applyFont="1" applyFill="1" applyBorder="1" applyAlignment="1" applyProtection="1">
      <alignment vertical="center" wrapText="1"/>
      <protection locked="0"/>
    </xf>
    <xf numFmtId="172" fontId="8" fillId="0" borderId="11" xfId="0" applyNumberFormat="1" applyFont="1" applyFill="1" applyBorder="1" applyAlignment="1">
      <alignment horizontal="left" vertical="center" wrapText="1" indent="1"/>
    </xf>
    <xf numFmtId="172" fontId="9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2" xfId="0" applyNumberFormat="1" applyFill="1" applyBorder="1" applyAlignment="1">
      <alignment horizontal="left" vertical="center" wrapText="1" indent="1"/>
    </xf>
    <xf numFmtId="172" fontId="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3" xfId="0" applyNumberFormat="1" applyFill="1" applyBorder="1" applyAlignment="1">
      <alignment horizontal="left" vertical="center" wrapText="1" inden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40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19" t="s">
        <v>90</v>
      </c>
      <c r="B1" s="119"/>
      <c r="C1" s="119"/>
      <c r="D1" s="19"/>
      <c r="E1" s="19"/>
      <c r="F1" s="19"/>
      <c r="G1" s="19"/>
      <c r="H1" s="19"/>
    </row>
    <row r="2" spans="2:8" ht="39.75" customHeight="1">
      <c r="B2" s="122" t="s">
        <v>78</v>
      </c>
      <c r="C2" s="122"/>
      <c r="D2" s="33"/>
      <c r="E2" s="2"/>
      <c r="F2" s="2"/>
      <c r="G2" s="3"/>
      <c r="H2" s="4"/>
    </row>
    <row r="3" ht="13.5">
      <c r="G3" s="6"/>
    </row>
    <row r="4" spans="3:7" ht="14.25" thickBot="1">
      <c r="C4" s="44" t="s">
        <v>72</v>
      </c>
      <c r="G4" s="6"/>
    </row>
    <row r="5" spans="1:7" ht="24" customHeight="1">
      <c r="A5" s="120"/>
      <c r="B5" s="41"/>
      <c r="C5" s="59"/>
      <c r="D5" s="86"/>
      <c r="E5" s="87"/>
      <c r="F5" s="88"/>
      <c r="G5" s="28"/>
    </row>
    <row r="6" spans="1:7" s="8" customFormat="1" ht="35.25" customHeight="1" thickBot="1">
      <c r="A6" s="121"/>
      <c r="B6" s="42" t="s">
        <v>0</v>
      </c>
      <c r="C6" s="60" t="s">
        <v>69</v>
      </c>
      <c r="D6" s="85" t="s">
        <v>70</v>
      </c>
      <c r="E6" s="89" t="s">
        <v>74</v>
      </c>
      <c r="F6" s="90" t="s">
        <v>75</v>
      </c>
      <c r="G6" s="29"/>
    </row>
    <row r="7" spans="1:7" s="11" customFormat="1" ht="12" customHeight="1" thickBot="1">
      <c r="A7" s="9"/>
      <c r="B7" s="10" t="s">
        <v>23</v>
      </c>
      <c r="C7" s="47" t="s">
        <v>24</v>
      </c>
      <c r="D7" s="9" t="s">
        <v>71</v>
      </c>
      <c r="E7" s="10" t="s">
        <v>76</v>
      </c>
      <c r="F7" s="92" t="s">
        <v>77</v>
      </c>
      <c r="G7" s="30"/>
    </row>
    <row r="8" spans="1:7" ht="15.75" customHeight="1">
      <c r="A8" s="106" t="s">
        <v>1</v>
      </c>
      <c r="B8" s="107" t="s">
        <v>41</v>
      </c>
      <c r="C8" s="108">
        <v>106428000</v>
      </c>
      <c r="D8" s="109">
        <v>107926743</v>
      </c>
      <c r="E8" s="110">
        <v>107926743</v>
      </c>
      <c r="F8" s="111">
        <f>E8/D8*100</f>
        <v>100</v>
      </c>
      <c r="G8" s="31"/>
    </row>
    <row r="9" spans="1:7" ht="16.5" customHeight="1">
      <c r="A9" s="13" t="s">
        <v>3</v>
      </c>
      <c r="B9" s="21" t="s">
        <v>42</v>
      </c>
      <c r="C9" s="62">
        <v>88698000</v>
      </c>
      <c r="D9" s="75">
        <v>103721738</v>
      </c>
      <c r="E9" s="83">
        <v>102654210</v>
      </c>
      <c r="F9" s="91">
        <f aca="true" t="shared" si="0" ref="F9:F34">E9/D9*100</f>
        <v>98.97077698408795</v>
      </c>
      <c r="G9" s="31"/>
    </row>
    <row r="10" spans="1:7" ht="15.75" customHeight="1">
      <c r="A10" s="13" t="s">
        <v>5</v>
      </c>
      <c r="B10" s="21" t="s">
        <v>43</v>
      </c>
      <c r="C10" s="62"/>
      <c r="D10" s="75">
        <v>2700000</v>
      </c>
      <c r="E10" s="83"/>
      <c r="F10" s="91">
        <f t="shared" si="0"/>
        <v>0</v>
      </c>
      <c r="G10" s="31"/>
    </row>
    <row r="11" spans="1:7" ht="15.75" customHeight="1">
      <c r="A11" s="13" t="s">
        <v>36</v>
      </c>
      <c r="B11" s="22" t="s">
        <v>35</v>
      </c>
      <c r="C11" s="62">
        <v>42270000</v>
      </c>
      <c r="D11" s="75">
        <v>42270000</v>
      </c>
      <c r="E11" s="83">
        <v>40575797</v>
      </c>
      <c r="F11" s="91">
        <f t="shared" si="0"/>
        <v>95.99194937307783</v>
      </c>
      <c r="G11" s="31"/>
    </row>
    <row r="12" spans="1:7" ht="15.75" customHeight="1">
      <c r="A12" s="13" t="s">
        <v>6</v>
      </c>
      <c r="B12" s="21" t="s">
        <v>44</v>
      </c>
      <c r="C12" s="62"/>
      <c r="D12" s="75"/>
      <c r="E12" s="83"/>
      <c r="F12" s="91"/>
      <c r="G12" s="31"/>
    </row>
    <row r="13" spans="1:7" ht="15.75" customHeight="1">
      <c r="A13" s="13" t="s">
        <v>37</v>
      </c>
      <c r="B13" s="21" t="s">
        <v>45</v>
      </c>
      <c r="C13" s="62"/>
      <c r="D13" s="75"/>
      <c r="E13" s="83"/>
      <c r="F13" s="91"/>
      <c r="G13" s="31"/>
    </row>
    <row r="14" spans="1:7" ht="15.75" customHeight="1" thickBot="1">
      <c r="A14" s="13" t="s">
        <v>7</v>
      </c>
      <c r="B14" s="21" t="s">
        <v>46</v>
      </c>
      <c r="C14" s="62">
        <v>19900000</v>
      </c>
      <c r="D14" s="75">
        <v>28966900</v>
      </c>
      <c r="E14" s="83">
        <v>29756051</v>
      </c>
      <c r="F14" s="99">
        <f t="shared" si="0"/>
        <v>102.724319827113</v>
      </c>
      <c r="G14" s="31"/>
    </row>
    <row r="15" spans="1:7" ht="15.75" customHeight="1" thickBot="1">
      <c r="A15" s="14" t="s">
        <v>38</v>
      </c>
      <c r="B15" s="23" t="s">
        <v>14</v>
      </c>
      <c r="C15" s="63">
        <f>SUM(C8+C9+C11+C12+C14)</f>
        <v>257296000</v>
      </c>
      <c r="D15" s="67">
        <f>SUM(D8+D9+D11+D12+D14)</f>
        <v>282885381</v>
      </c>
      <c r="E15" s="94">
        <f>SUM(E8+E9+E11+E12+E14)</f>
        <v>280912801</v>
      </c>
      <c r="F15" s="100">
        <f t="shared" si="0"/>
        <v>99.30269284576427</v>
      </c>
      <c r="G15" s="31"/>
    </row>
    <row r="16" spans="1:7" ht="15.75" customHeight="1">
      <c r="A16" s="12" t="s">
        <v>8</v>
      </c>
      <c r="B16" s="20" t="s">
        <v>67</v>
      </c>
      <c r="C16" s="61">
        <f>SUM(C17)</f>
        <v>79689000</v>
      </c>
      <c r="D16" s="75">
        <v>79997463</v>
      </c>
      <c r="E16" s="83">
        <v>79997463</v>
      </c>
      <c r="F16" s="91">
        <f t="shared" si="0"/>
        <v>100</v>
      </c>
      <c r="G16" s="31"/>
    </row>
    <row r="17" spans="1:7" ht="15.75" customHeight="1">
      <c r="A17" s="15" t="s">
        <v>9</v>
      </c>
      <c r="B17" s="24" t="s">
        <v>48</v>
      </c>
      <c r="C17" s="64">
        <v>79689000</v>
      </c>
      <c r="D17" s="75">
        <v>79997463</v>
      </c>
      <c r="E17" s="83">
        <v>79997463</v>
      </c>
      <c r="F17" s="91">
        <f t="shared" si="0"/>
        <v>100</v>
      </c>
      <c r="G17" s="31"/>
    </row>
    <row r="18" spans="1:7" ht="15.75" customHeight="1">
      <c r="A18" s="15" t="s">
        <v>10</v>
      </c>
      <c r="B18" s="24" t="s">
        <v>73</v>
      </c>
      <c r="C18" s="64"/>
      <c r="D18" s="75">
        <v>3876806</v>
      </c>
      <c r="E18" s="83">
        <v>3876806</v>
      </c>
      <c r="F18" s="91">
        <f t="shared" si="0"/>
        <v>100</v>
      </c>
      <c r="G18" s="82"/>
    </row>
    <row r="19" spans="1:7" ht="15.75" customHeight="1" thickBot="1">
      <c r="A19" s="16" t="s">
        <v>11</v>
      </c>
      <c r="B19" s="25" t="s">
        <v>68</v>
      </c>
      <c r="C19" s="65"/>
      <c r="D19" s="56"/>
      <c r="E19" s="83"/>
      <c r="F19" s="93"/>
      <c r="G19" s="82"/>
    </row>
    <row r="20" spans="1:7" ht="15.75" customHeight="1" thickBot="1">
      <c r="A20" s="112" t="s">
        <v>12</v>
      </c>
      <c r="B20" s="23" t="s">
        <v>25</v>
      </c>
      <c r="C20" s="63">
        <f>C16+C19</f>
        <v>79689000</v>
      </c>
      <c r="D20" s="69">
        <f>D16+D19+D18</f>
        <v>83874269</v>
      </c>
      <c r="E20" s="94">
        <f>E16+E19+E18</f>
        <v>83874269</v>
      </c>
      <c r="F20" s="101">
        <f t="shared" si="0"/>
        <v>100</v>
      </c>
      <c r="G20" s="82"/>
    </row>
    <row r="21" spans="1:7" ht="18" customHeight="1" thickBot="1">
      <c r="A21" s="112" t="s">
        <v>39</v>
      </c>
      <c r="B21" s="17" t="s">
        <v>26</v>
      </c>
      <c r="C21" s="63">
        <f>C15+C20</f>
        <v>336985000</v>
      </c>
      <c r="D21" s="69">
        <f>D15+D20</f>
        <v>366759650</v>
      </c>
      <c r="E21" s="94">
        <f>E15+E20</f>
        <v>364787070</v>
      </c>
      <c r="F21" s="100">
        <f t="shared" si="0"/>
        <v>99.46216002769116</v>
      </c>
      <c r="G21" s="31"/>
    </row>
    <row r="22" spans="1:6" ht="12.75">
      <c r="A22" s="116" t="s">
        <v>13</v>
      </c>
      <c r="B22" s="115" t="s">
        <v>2</v>
      </c>
      <c r="C22" s="61">
        <v>74555000</v>
      </c>
      <c r="D22" s="74">
        <v>83336572</v>
      </c>
      <c r="E22" s="84">
        <v>75859484</v>
      </c>
      <c r="F22" s="91">
        <f t="shared" si="0"/>
        <v>91.027843093906</v>
      </c>
    </row>
    <row r="23" spans="1:6" ht="12.75">
      <c r="A23" s="15" t="s">
        <v>16</v>
      </c>
      <c r="B23" s="114" t="s">
        <v>4</v>
      </c>
      <c r="C23" s="62">
        <v>16859000</v>
      </c>
      <c r="D23" s="74">
        <v>18387714</v>
      </c>
      <c r="E23" s="84">
        <v>16671956</v>
      </c>
      <c r="F23" s="91">
        <f t="shared" si="0"/>
        <v>90.66899778841459</v>
      </c>
    </row>
    <row r="24" spans="1:6" ht="12.75">
      <c r="A24" s="13" t="s">
        <v>18</v>
      </c>
      <c r="B24" s="114" t="s">
        <v>49</v>
      </c>
      <c r="C24" s="62">
        <v>62931000</v>
      </c>
      <c r="D24" s="74">
        <v>78760975</v>
      </c>
      <c r="E24" s="84">
        <v>70943062</v>
      </c>
      <c r="F24" s="91">
        <f t="shared" si="0"/>
        <v>90.07387478379997</v>
      </c>
    </row>
    <row r="25" spans="1:6" ht="12.75">
      <c r="A25" s="15" t="s">
        <v>80</v>
      </c>
      <c r="B25" s="114" t="s">
        <v>50</v>
      </c>
      <c r="C25" s="62">
        <v>5990000</v>
      </c>
      <c r="D25" s="74">
        <v>3820000</v>
      </c>
      <c r="E25" s="84">
        <v>1978150</v>
      </c>
      <c r="F25" s="91">
        <f t="shared" si="0"/>
        <v>51.78403141361257</v>
      </c>
    </row>
    <row r="26" spans="1:6" ht="12.75">
      <c r="A26" s="15" t="s">
        <v>81</v>
      </c>
      <c r="B26" s="114" t="s">
        <v>51</v>
      </c>
      <c r="C26" s="64">
        <v>83011000</v>
      </c>
      <c r="D26" s="74">
        <v>91825735</v>
      </c>
      <c r="E26" s="84">
        <v>90403102</v>
      </c>
      <c r="F26" s="91">
        <f t="shared" si="0"/>
        <v>98.45072516980126</v>
      </c>
    </row>
    <row r="27" spans="1:6" ht="13.5" thickBot="1">
      <c r="A27" s="16" t="s">
        <v>82</v>
      </c>
      <c r="B27" s="114" t="s">
        <v>22</v>
      </c>
      <c r="C27" s="64">
        <v>33173000</v>
      </c>
      <c r="D27" s="74">
        <v>58498688</v>
      </c>
      <c r="E27" s="84"/>
      <c r="F27" s="95"/>
    </row>
    <row r="28" spans="1:6" ht="13.5" thickBot="1">
      <c r="A28" s="112" t="s">
        <v>83</v>
      </c>
      <c r="B28" s="26" t="s">
        <v>15</v>
      </c>
      <c r="C28" s="63">
        <f>SUM(C22:C27)</f>
        <v>276519000</v>
      </c>
      <c r="D28" s="67">
        <f>SUM(D22:D27)</f>
        <v>334629684</v>
      </c>
      <c r="E28" s="63">
        <f>SUM(E22:E27)</f>
        <v>255855754</v>
      </c>
      <c r="F28" s="100">
        <f t="shared" si="0"/>
        <v>76.45937172746457</v>
      </c>
    </row>
    <row r="29" spans="1:6" ht="12.75">
      <c r="A29" s="116" t="s">
        <v>84</v>
      </c>
      <c r="B29" s="115" t="s">
        <v>19</v>
      </c>
      <c r="C29" s="61"/>
      <c r="D29" s="57"/>
      <c r="E29" s="84"/>
      <c r="F29" s="91"/>
    </row>
    <row r="30" spans="1:6" ht="12.75">
      <c r="A30" s="15" t="s">
        <v>85</v>
      </c>
      <c r="B30" s="113" t="s">
        <v>52</v>
      </c>
      <c r="C30" s="64"/>
      <c r="D30" s="57"/>
      <c r="E30" s="84"/>
      <c r="F30" s="91"/>
    </row>
    <row r="31" spans="1:6" ht="12.75">
      <c r="A31" s="13" t="s">
        <v>86</v>
      </c>
      <c r="B31" s="113" t="s">
        <v>66</v>
      </c>
      <c r="C31" s="64">
        <v>3829000</v>
      </c>
      <c r="D31" s="73">
        <v>3828996</v>
      </c>
      <c r="E31" s="84">
        <v>3828996</v>
      </c>
      <c r="F31" s="91">
        <f t="shared" si="0"/>
        <v>100</v>
      </c>
    </row>
    <row r="32" spans="1:6" ht="13.5" thickBot="1">
      <c r="A32" s="118" t="s">
        <v>87</v>
      </c>
      <c r="B32" s="117" t="s">
        <v>53</v>
      </c>
      <c r="C32" s="65"/>
      <c r="D32" s="57"/>
      <c r="E32" s="84">
        <v>50000000</v>
      </c>
      <c r="F32" s="99"/>
    </row>
    <row r="33" spans="1:6" ht="13.5" thickBot="1">
      <c r="A33" s="112" t="s">
        <v>88</v>
      </c>
      <c r="B33" s="27" t="s">
        <v>27</v>
      </c>
      <c r="C33" s="66">
        <f>SUM(C31:C32)</f>
        <v>3829000</v>
      </c>
      <c r="D33" s="68">
        <f>SUM(D31:D32)</f>
        <v>3828996</v>
      </c>
      <c r="E33" s="68">
        <f>SUM(E31:E32)</f>
        <v>53828996</v>
      </c>
      <c r="F33" s="102">
        <f t="shared" si="0"/>
        <v>1405.8253390706077</v>
      </c>
    </row>
    <row r="34" spans="1:6" ht="13.5" thickBot="1">
      <c r="A34" s="112" t="s">
        <v>89</v>
      </c>
      <c r="B34" s="17" t="s">
        <v>28</v>
      </c>
      <c r="C34" s="63">
        <f>SUM(C28+C31)</f>
        <v>280348000</v>
      </c>
      <c r="D34" s="67">
        <f>SUM(D28+D31)</f>
        <v>338458680</v>
      </c>
      <c r="E34" s="67">
        <f>SUM(E28+E31+E32)</f>
        <v>309684750</v>
      </c>
      <c r="F34" s="102">
        <f t="shared" si="0"/>
        <v>91.49853979221334</v>
      </c>
    </row>
    <row r="39" spans="2:4" ht="25.5" customHeight="1">
      <c r="B39" s="5" t="s">
        <v>31</v>
      </c>
      <c r="C39" s="123" t="s">
        <v>40</v>
      </c>
      <c r="D39" s="123"/>
    </row>
    <row r="40" spans="2:4" ht="12.75">
      <c r="B40" s="5" t="s">
        <v>33</v>
      </c>
      <c r="C40" s="123" t="s">
        <v>34</v>
      </c>
      <c r="D40" s="123"/>
    </row>
  </sheetData>
  <sheetProtection/>
  <mergeCells count="5">
    <mergeCell ref="A1:C1"/>
    <mergeCell ref="A5:A6"/>
    <mergeCell ref="B2:C2"/>
    <mergeCell ref="C39:D39"/>
    <mergeCell ref="C40:D40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0.25390625" style="5" customWidth="1"/>
    <col min="3" max="3" width="12.875" style="1" customWidth="1"/>
    <col min="4" max="4" width="15.00390625" style="1" customWidth="1"/>
    <col min="5" max="5" width="12.75390625" style="1" customWidth="1"/>
    <col min="6" max="6" width="12.625" style="1" customWidth="1"/>
    <col min="7" max="7" width="9.25390625" style="1" customWidth="1"/>
    <col min="8" max="16384" width="9.125" style="1" customWidth="1"/>
  </cols>
  <sheetData>
    <row r="1" spans="1:8" ht="12.75" customHeight="1">
      <c r="A1" s="119" t="s">
        <v>91</v>
      </c>
      <c r="B1" s="119"/>
      <c r="C1" s="119"/>
      <c r="D1" s="19"/>
      <c r="E1" s="19"/>
      <c r="F1" s="19"/>
      <c r="G1" s="19"/>
      <c r="H1" s="19"/>
    </row>
    <row r="2" spans="2:7" ht="39.75" customHeight="1">
      <c r="B2" s="122" t="s">
        <v>79</v>
      </c>
      <c r="C2" s="122"/>
      <c r="D2" s="2"/>
      <c r="E2" s="2"/>
      <c r="F2" s="2"/>
      <c r="G2" s="18"/>
    </row>
    <row r="3" spans="4:7" ht="34.5" customHeight="1" thickBot="1">
      <c r="D3" s="1" t="s">
        <v>72</v>
      </c>
      <c r="G3" s="6"/>
    </row>
    <row r="4" spans="1:7" s="8" customFormat="1" ht="35.25" customHeight="1" thickBot="1">
      <c r="A4" s="43"/>
      <c r="B4" s="7" t="s">
        <v>0</v>
      </c>
      <c r="C4" s="46" t="s">
        <v>69</v>
      </c>
      <c r="D4" s="78" t="s">
        <v>70</v>
      </c>
      <c r="E4" s="103" t="s">
        <v>74</v>
      </c>
      <c r="F4" s="103" t="s">
        <v>75</v>
      </c>
      <c r="G4" s="29"/>
    </row>
    <row r="5" spans="1:7" s="8" customFormat="1" ht="12" customHeight="1" thickBot="1">
      <c r="A5" s="9"/>
      <c r="B5" s="10" t="s">
        <v>23</v>
      </c>
      <c r="C5" s="47" t="s">
        <v>24</v>
      </c>
      <c r="D5" s="9" t="s">
        <v>71</v>
      </c>
      <c r="E5" s="9" t="s">
        <v>76</v>
      </c>
      <c r="F5" s="9" t="s">
        <v>77</v>
      </c>
      <c r="G5" s="30"/>
    </row>
    <row r="6" spans="1:7" ht="27.75" customHeight="1">
      <c r="A6" s="12" t="s">
        <v>1</v>
      </c>
      <c r="B6" s="34" t="s">
        <v>54</v>
      </c>
      <c r="C6" s="48"/>
      <c r="D6" s="76">
        <v>194366506</v>
      </c>
      <c r="E6" s="104">
        <v>194366506</v>
      </c>
      <c r="F6" s="91">
        <f>E6/D6*100</f>
        <v>100</v>
      </c>
      <c r="G6" s="32"/>
    </row>
    <row r="7" spans="1:7" ht="28.5" customHeight="1">
      <c r="A7" s="13" t="s">
        <v>3</v>
      </c>
      <c r="B7" s="35" t="s">
        <v>55</v>
      </c>
      <c r="C7" s="49"/>
      <c r="D7" s="75">
        <v>140909202</v>
      </c>
      <c r="E7" s="80"/>
      <c r="F7" s="91">
        <f>E7/D7*100</f>
        <v>0</v>
      </c>
      <c r="G7" s="32"/>
    </row>
    <row r="8" spans="1:7" ht="15.75" customHeight="1">
      <c r="A8" s="13" t="s">
        <v>5</v>
      </c>
      <c r="B8" s="35" t="s">
        <v>56</v>
      </c>
      <c r="C8" s="49">
        <v>80000</v>
      </c>
      <c r="D8" s="75">
        <v>1563300</v>
      </c>
      <c r="E8" s="80">
        <v>1573300</v>
      </c>
      <c r="F8" s="91">
        <f>E8/D8*100</f>
        <v>100.63967248768631</v>
      </c>
      <c r="G8" s="32"/>
    </row>
    <row r="9" spans="1:7" ht="24" customHeight="1">
      <c r="A9" s="13" t="s">
        <v>36</v>
      </c>
      <c r="B9" s="35" t="s">
        <v>57</v>
      </c>
      <c r="C9" s="49"/>
      <c r="D9" s="56"/>
      <c r="E9" s="80"/>
      <c r="F9" s="91"/>
      <c r="G9" s="32"/>
    </row>
    <row r="10" spans="1:7" ht="24" customHeight="1">
      <c r="A10" s="13" t="s">
        <v>6</v>
      </c>
      <c r="B10" s="35" t="s">
        <v>58</v>
      </c>
      <c r="C10" s="49"/>
      <c r="D10" s="56"/>
      <c r="E10" s="80"/>
      <c r="F10" s="91"/>
      <c r="G10" s="32"/>
    </row>
    <row r="11" spans="1:7" ht="15.75" customHeight="1">
      <c r="A11" s="13" t="s">
        <v>37</v>
      </c>
      <c r="B11" s="35" t="s">
        <v>59</v>
      </c>
      <c r="C11" s="49">
        <v>112000</v>
      </c>
      <c r="D11" s="57">
        <v>112000</v>
      </c>
      <c r="E11" s="80">
        <v>6473</v>
      </c>
      <c r="F11" s="91">
        <f>E11/D11*100</f>
        <v>5.779464285714286</v>
      </c>
      <c r="G11" s="32"/>
    </row>
    <row r="12" spans="1:7" ht="22.5" customHeight="1">
      <c r="A12" s="13" t="s">
        <v>7</v>
      </c>
      <c r="B12" s="36" t="s">
        <v>21</v>
      </c>
      <c r="C12" s="50"/>
      <c r="D12" s="56"/>
      <c r="E12" s="80"/>
      <c r="F12" s="91"/>
      <c r="G12" s="32"/>
    </row>
    <row r="13" spans="1:7" ht="15.75" thickBot="1">
      <c r="A13" s="13" t="s">
        <v>38</v>
      </c>
      <c r="B13" s="36"/>
      <c r="C13" s="50"/>
      <c r="D13" s="56"/>
      <c r="E13" s="80"/>
      <c r="F13" s="96"/>
      <c r="G13" s="32"/>
    </row>
    <row r="14" spans="1:7" ht="15.75" customHeight="1" thickBot="1">
      <c r="A14" s="13" t="s">
        <v>8</v>
      </c>
      <c r="B14" s="37" t="s">
        <v>14</v>
      </c>
      <c r="C14" s="51">
        <f>SUM(C6:C13)</f>
        <v>192000</v>
      </c>
      <c r="D14" s="70">
        <f>SUM(D6+D8+D11)</f>
        <v>196041806</v>
      </c>
      <c r="E14" s="51">
        <f>SUM(E6+E8+E11)</f>
        <v>195946279</v>
      </c>
      <c r="F14" s="105">
        <f>E14/D14*100</f>
        <v>99.95127212815007</v>
      </c>
      <c r="G14" s="32"/>
    </row>
    <row r="15" spans="1:7" ht="15.75" customHeight="1">
      <c r="A15" s="13">
        <v>10</v>
      </c>
      <c r="B15" s="40" t="s">
        <v>60</v>
      </c>
      <c r="C15" s="52"/>
      <c r="D15" s="58"/>
      <c r="E15" s="81"/>
      <c r="F15" s="97"/>
      <c r="G15" s="32"/>
    </row>
    <row r="16" spans="1:7" ht="15.75" customHeight="1">
      <c r="A16" s="13">
        <v>11</v>
      </c>
      <c r="B16" s="35" t="s">
        <v>61</v>
      </c>
      <c r="C16" s="79">
        <v>54284000</v>
      </c>
      <c r="D16" s="77">
        <v>54284000</v>
      </c>
      <c r="E16" s="81">
        <v>54284000</v>
      </c>
      <c r="F16" s="91">
        <f>E16/D16*100</f>
        <v>100</v>
      </c>
      <c r="G16" s="32"/>
    </row>
    <row r="17" spans="1:7" ht="15.75" customHeight="1" thickBot="1">
      <c r="A17" s="13">
        <v>12</v>
      </c>
      <c r="B17" s="36" t="s">
        <v>47</v>
      </c>
      <c r="C17" s="50"/>
      <c r="D17" s="56"/>
      <c r="E17" s="80"/>
      <c r="F17" s="96"/>
      <c r="G17" s="32"/>
    </row>
    <row r="18" spans="1:7" ht="18.75" customHeight="1" thickBot="1">
      <c r="A18" s="13">
        <v>13</v>
      </c>
      <c r="B18" s="38" t="s">
        <v>29</v>
      </c>
      <c r="C18" s="51">
        <f>SUM(C16:C17)</f>
        <v>54284000</v>
      </c>
      <c r="D18" s="71">
        <f>SUM(D16:D17)</f>
        <v>54284000</v>
      </c>
      <c r="E18" s="71">
        <f>SUM(E16:E17)</f>
        <v>54284000</v>
      </c>
      <c r="F18" s="102">
        <f aca="true" t="shared" si="0" ref="F18:F26">E18/D18*100</f>
        <v>100</v>
      </c>
      <c r="G18" s="32"/>
    </row>
    <row r="19" spans="1:7" ht="18" customHeight="1" thickBot="1">
      <c r="A19" s="13">
        <v>14</v>
      </c>
      <c r="B19" s="39" t="s">
        <v>26</v>
      </c>
      <c r="C19" s="53">
        <f>C14+C18</f>
        <v>54476000</v>
      </c>
      <c r="D19" s="72">
        <f>D14+D18</f>
        <v>250325806</v>
      </c>
      <c r="E19" s="72">
        <f>E14+E18</f>
        <v>250230279</v>
      </c>
      <c r="F19" s="102">
        <f t="shared" si="0"/>
        <v>99.96183893241913</v>
      </c>
      <c r="G19" s="32"/>
    </row>
    <row r="20" spans="1:6" ht="24.75" customHeight="1">
      <c r="A20" s="13">
        <v>15</v>
      </c>
      <c r="B20" s="34" t="s">
        <v>62</v>
      </c>
      <c r="C20" s="48">
        <v>2407000</v>
      </c>
      <c r="D20" s="57">
        <v>9582825</v>
      </c>
      <c r="E20" s="98">
        <v>9176292</v>
      </c>
      <c r="F20" s="91">
        <f t="shared" si="0"/>
        <v>95.75769149494016</v>
      </c>
    </row>
    <row r="21" spans="1:6" ht="21.75" customHeight="1">
      <c r="A21" s="13">
        <v>16</v>
      </c>
      <c r="B21" s="35" t="s">
        <v>63</v>
      </c>
      <c r="C21" s="49"/>
      <c r="D21" s="57">
        <v>2520000</v>
      </c>
      <c r="E21" s="57"/>
      <c r="F21" s="91">
        <f t="shared" si="0"/>
        <v>0</v>
      </c>
    </row>
    <row r="22" spans="1:6" ht="20.25" customHeight="1">
      <c r="A22" s="13">
        <v>17</v>
      </c>
      <c r="B22" s="35" t="s">
        <v>20</v>
      </c>
      <c r="C22" s="49">
        <v>85706000</v>
      </c>
      <c r="D22" s="57">
        <v>114365364</v>
      </c>
      <c r="E22" s="57">
        <v>94387382</v>
      </c>
      <c r="F22" s="91">
        <f t="shared" si="0"/>
        <v>82.53144020072371</v>
      </c>
    </row>
    <row r="23" spans="1:6" ht="18" customHeight="1">
      <c r="A23" s="13">
        <v>18</v>
      </c>
      <c r="B23" s="35" t="s">
        <v>64</v>
      </c>
      <c r="C23" s="49"/>
      <c r="D23" s="57">
        <v>5449920</v>
      </c>
      <c r="E23" s="57"/>
      <c r="F23" s="91">
        <f t="shared" si="0"/>
        <v>0</v>
      </c>
    </row>
    <row r="24" spans="1:6" ht="18" customHeight="1">
      <c r="A24" s="13">
        <v>19</v>
      </c>
      <c r="B24" s="45" t="s">
        <v>65</v>
      </c>
      <c r="C24" s="49">
        <v>3000000</v>
      </c>
      <c r="D24" s="57">
        <v>2519305</v>
      </c>
      <c r="E24" s="57">
        <v>919305</v>
      </c>
      <c r="F24" s="91">
        <f t="shared" si="0"/>
        <v>36.490420969275256</v>
      </c>
    </row>
    <row r="25" spans="1:6" ht="20.25" customHeight="1" thickBot="1">
      <c r="A25" s="13">
        <v>20</v>
      </c>
      <c r="B25" s="35" t="s">
        <v>22</v>
      </c>
      <c r="C25" s="49">
        <v>20000000</v>
      </c>
      <c r="D25" s="57">
        <v>152159282</v>
      </c>
      <c r="E25" s="57"/>
      <c r="F25" s="99">
        <f t="shared" si="0"/>
        <v>0</v>
      </c>
    </row>
    <row r="26" spans="1:6" ht="19.5" customHeight="1" thickBot="1">
      <c r="A26" s="13">
        <v>21</v>
      </c>
      <c r="B26" s="38" t="s">
        <v>15</v>
      </c>
      <c r="C26" s="51">
        <f>SUM(C20:C25)</f>
        <v>111113000</v>
      </c>
      <c r="D26" s="71">
        <f>SUM(D20+D22+D24+D25)</f>
        <v>278626776</v>
      </c>
      <c r="E26" s="71">
        <f>SUM(E20+E22+E24+E25)</f>
        <v>104482979</v>
      </c>
      <c r="F26" s="102">
        <f t="shared" si="0"/>
        <v>37.49925994190881</v>
      </c>
    </row>
    <row r="27" spans="1:6" ht="17.25" customHeight="1">
      <c r="A27" s="13">
        <v>22</v>
      </c>
      <c r="B27" s="34" t="s">
        <v>17</v>
      </c>
      <c r="C27" s="48"/>
      <c r="D27" s="57"/>
      <c r="E27" s="57"/>
      <c r="F27" s="91"/>
    </row>
    <row r="28" spans="1:6" ht="18" customHeight="1">
      <c r="A28" s="13">
        <v>23</v>
      </c>
      <c r="B28" s="35" t="s">
        <v>19</v>
      </c>
      <c r="C28" s="49"/>
      <c r="D28" s="57"/>
      <c r="E28" s="57"/>
      <c r="F28" s="91"/>
    </row>
    <row r="29" spans="1:6" ht="17.25" customHeight="1" thickBot="1">
      <c r="A29" s="13">
        <v>24</v>
      </c>
      <c r="B29" s="40"/>
      <c r="C29" s="54"/>
      <c r="D29" s="57"/>
      <c r="E29" s="57"/>
      <c r="F29" s="91"/>
    </row>
    <row r="30" spans="1:6" ht="19.5" customHeight="1" thickBot="1">
      <c r="A30" s="13">
        <v>25</v>
      </c>
      <c r="B30" s="38" t="s">
        <v>30</v>
      </c>
      <c r="C30" s="55">
        <f>C27+C28+C29</f>
        <v>0</v>
      </c>
      <c r="D30" s="57"/>
      <c r="E30" s="57"/>
      <c r="F30" s="99"/>
    </row>
    <row r="31" spans="1:6" ht="24" customHeight="1" thickBot="1">
      <c r="A31" s="13">
        <v>26</v>
      </c>
      <c r="B31" s="39" t="s">
        <v>28</v>
      </c>
      <c r="C31" s="53">
        <f>C26+C30</f>
        <v>111113000</v>
      </c>
      <c r="D31" s="72">
        <f>D26+D30</f>
        <v>278626776</v>
      </c>
      <c r="E31" s="72">
        <f>E26+E30</f>
        <v>104482979</v>
      </c>
      <c r="F31" s="102">
        <f>E31/D31*100</f>
        <v>37.49925994190881</v>
      </c>
    </row>
    <row r="37" spans="2:4" ht="25.5" customHeight="1">
      <c r="B37" s="5" t="s">
        <v>31</v>
      </c>
      <c r="C37" s="123" t="s">
        <v>32</v>
      </c>
      <c r="D37" s="123"/>
    </row>
    <row r="38" spans="2:4" ht="12.75">
      <c r="B38" s="5" t="s">
        <v>33</v>
      </c>
      <c r="C38" s="123" t="s">
        <v>34</v>
      </c>
      <c r="D38" s="123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2018-05-25T11:13:58Z</cp:lastPrinted>
  <dcterms:created xsi:type="dcterms:W3CDTF">1997-01-17T14:02:09Z</dcterms:created>
  <dcterms:modified xsi:type="dcterms:W3CDTF">2018-05-30T14:54:24Z</dcterms:modified>
  <cp:category/>
  <cp:version/>
  <cp:contentType/>
  <cp:contentStatus/>
</cp:coreProperties>
</file>