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firstSheet="4" activeTab="8"/>
  </bookViews>
  <sheets>
    <sheet name="Mérleg" sheetId="1" r:id="rId1"/>
    <sheet name="Bevételek" sheetId="2" r:id="rId2"/>
    <sheet name="Működési" sheetId="3" r:id="rId3"/>
    <sheet name="Fejlesztési kiadások" sheetId="4" r:id="rId4"/>
    <sheet name="Eszköz-forrás" sheetId="5" r:id="rId5"/>
    <sheet name="Eredménykimutatás" sheetId="6" r:id="rId6"/>
    <sheet name="Maradványkimutatás" sheetId="7" r:id="rId7"/>
    <sheet name="Pénzkészlet" sheetId="8" r:id="rId8"/>
    <sheet name="Létszámkeret" sheetId="9" r:id="rId9"/>
  </sheets>
  <definedNames/>
  <calcPr fullCalcOnLoad="1"/>
</workbook>
</file>

<file path=xl/sharedStrings.xml><?xml version="1.0" encoding="utf-8"?>
<sst xmlns="http://schemas.openxmlformats.org/spreadsheetml/2006/main" count="324" uniqueCount="224">
  <si>
    <t>Megnevezés</t>
  </si>
  <si>
    <t>Dologi kiadások</t>
  </si>
  <si>
    <t>Bevételek</t>
  </si>
  <si>
    <t>Pénzkészlet (eFt)</t>
  </si>
  <si>
    <t>Mérleg</t>
  </si>
  <si>
    <t>Kiadások Összesen</t>
  </si>
  <si>
    <t>Személyi juttatások</t>
  </si>
  <si>
    <t>Működési kiadások összesen</t>
  </si>
  <si>
    <t>Teljesítés</t>
  </si>
  <si>
    <t>Eredeti</t>
  </si>
  <si>
    <t xml:space="preserve">Módosított </t>
  </si>
  <si>
    <t xml:space="preserve"> előirányzat</t>
  </si>
  <si>
    <t>%</t>
  </si>
  <si>
    <t>Pénzkészlet alakulása</t>
  </si>
  <si>
    <t>Eft</t>
  </si>
  <si>
    <t>Bevétel (+)</t>
  </si>
  <si>
    <t>Kiadás (-)</t>
  </si>
  <si>
    <t>Záró pénzkészlet</t>
  </si>
  <si>
    <t>Záró pénzkészlet összetétele</t>
  </si>
  <si>
    <t>ezer Ft-ban</t>
  </si>
  <si>
    <t>Módosított</t>
  </si>
  <si>
    <t>(%)</t>
  </si>
  <si>
    <t>1.</t>
  </si>
  <si>
    <t>Rendszeres személyi juttatások</t>
  </si>
  <si>
    <t>Nem rendszeres személyi juttatások</t>
  </si>
  <si>
    <t>2.</t>
  </si>
  <si>
    <t>Munkaadókat terhelő járulékok</t>
  </si>
  <si>
    <t>Egyéb járulékok</t>
  </si>
  <si>
    <t>3.</t>
  </si>
  <si>
    <t xml:space="preserve">Bevételek Összesen </t>
  </si>
  <si>
    <t>Működési kiadások</t>
  </si>
  <si>
    <t>előirányzat</t>
  </si>
  <si>
    <t>Szociális hozzájárulási adó</t>
  </si>
  <si>
    <t>Működési célú ÁFA</t>
  </si>
  <si>
    <t>Költségvetési számla</t>
  </si>
  <si>
    <t>Házi pénztár</t>
  </si>
  <si>
    <t>Intézmény működési kiadásai</t>
  </si>
  <si>
    <t>Külső személyi juttatások</t>
  </si>
  <si>
    <t>Nyitó Pénzkészlet (2014.01.01.)</t>
  </si>
  <si>
    <t>Szakmai anyagok beszerzése</t>
  </si>
  <si>
    <t>Gyógyszer</t>
  </si>
  <si>
    <t>Könyv, folyóirat</t>
  </si>
  <si>
    <t>Informatikai eszközök</t>
  </si>
  <si>
    <t>Irodaszer</t>
  </si>
  <si>
    <t>Internet díj</t>
  </si>
  <si>
    <t>Telefonszámla</t>
  </si>
  <si>
    <t>Villamos energia</t>
  </si>
  <si>
    <t>Gázdíj</t>
  </si>
  <si>
    <t>Víz- és csatornadíj</t>
  </si>
  <si>
    <t>Postaköltség</t>
  </si>
  <si>
    <t>Egyéb szolgáltatások</t>
  </si>
  <si>
    <t>Más egyéb szolgáltatások</t>
  </si>
  <si>
    <t>Kiküldetések kiadásai</t>
  </si>
  <si>
    <t>Kamatkiadások</t>
  </si>
  <si>
    <t>Egyéb anyagok (nem szakmai)</t>
  </si>
  <si>
    <t>Finanszírozási bevételek</t>
  </si>
  <si>
    <t>Bevétel 2014. évi előirányzat (eFt)</t>
  </si>
  <si>
    <t>Kiadás 2014. évi előirányzat (eFt)</t>
  </si>
  <si>
    <t>Vámosgyörk Községi Önkormányzat Képviselő-testületének</t>
  </si>
  <si>
    <t>Tulipán Óvoda</t>
  </si>
  <si>
    <t>Kábel tv.</t>
  </si>
  <si>
    <t>Vásárolt élelmezés</t>
  </si>
  <si>
    <t>Karbantartási, kisjavítási szolgáltatások</t>
  </si>
  <si>
    <t>Rovarírtás</t>
  </si>
  <si>
    <t>Egyéb dologi kiadások</t>
  </si>
  <si>
    <t>Működési bevételek</t>
  </si>
  <si>
    <t>Ellátási díjak</t>
  </si>
  <si>
    <t>Kiszámlázott ÁFA</t>
  </si>
  <si>
    <t xml:space="preserve">Központi, irányítószervi tám. </t>
  </si>
  <si>
    <t>Bevételek mindösszesen</t>
  </si>
  <si>
    <t>Szakmai tevékenységet segítő szolg.</t>
  </si>
  <si>
    <t>Informatikai eszk. bérleti díja, karbant.</t>
  </si>
  <si>
    <t>15.</t>
  </si>
  <si>
    <t>Kamatbevételek</t>
  </si>
  <si>
    <t>Szállítás</t>
  </si>
  <si>
    <t>Vámosgyörk Község Önkormányzat Képviselő-testületének</t>
  </si>
  <si>
    <t>Fejlesztési kiadások</t>
  </si>
  <si>
    <t>Tárgyi eszköz beszerzés</t>
  </si>
  <si>
    <t>2014. évi költségvetési beszámolója</t>
  </si>
  <si>
    <t>Kisértékű tárgyi eszköz</t>
  </si>
  <si>
    <t>Mérleg (Eszközök - Források)</t>
  </si>
  <si>
    <t>Sor-</t>
  </si>
  <si>
    <t>szám</t>
  </si>
  <si>
    <t>nyitó állomány</t>
  </si>
  <si>
    <t>záró állomány</t>
  </si>
  <si>
    <t>ESZKÖZÖK</t>
  </si>
  <si>
    <t>Immateriális javak</t>
  </si>
  <si>
    <t>Követelések</t>
  </si>
  <si>
    <t>Pénzeszközök</t>
  </si>
  <si>
    <t>FORRÁSOK</t>
  </si>
  <si>
    <t>Saját tőke</t>
  </si>
  <si>
    <t>Tárgyi eszközök</t>
  </si>
  <si>
    <t>Befektetett pénzügyi eszközök</t>
  </si>
  <si>
    <t>Nemzeti vagyonba tartozó befektett eszközök</t>
  </si>
  <si>
    <t>Koncesszióba, vagyonkezelésbe adott eszközök</t>
  </si>
  <si>
    <t>Készletek</t>
  </si>
  <si>
    <t>Értékpapírok</t>
  </si>
  <si>
    <t>Nemzeti vagyonba tartozó forgó eszközök</t>
  </si>
  <si>
    <t>A/I</t>
  </si>
  <si>
    <t>A/II</t>
  </si>
  <si>
    <t>A/III</t>
  </si>
  <si>
    <t>A/IV</t>
  </si>
  <si>
    <t>A</t>
  </si>
  <si>
    <t>B/I</t>
  </si>
  <si>
    <t>B/II</t>
  </si>
  <si>
    <t>B</t>
  </si>
  <si>
    <t>C</t>
  </si>
  <si>
    <t>D/I</t>
  </si>
  <si>
    <t>D/II</t>
  </si>
  <si>
    <t>D/III</t>
  </si>
  <si>
    <t>D</t>
  </si>
  <si>
    <t>E</t>
  </si>
  <si>
    <t>F</t>
  </si>
  <si>
    <t>ESZKÖZÖK ÖSSZESEN</t>
  </si>
  <si>
    <t>Költségvetési évben esedékes követelések</t>
  </si>
  <si>
    <t>Költségvetési évet követően esedékes követelések</t>
  </si>
  <si>
    <t>Követelés jellegú sajátos elszámolások</t>
  </si>
  <si>
    <t>Egyéb sajátos eszközoldali elszámolások</t>
  </si>
  <si>
    <t>Aktív időbeli elhatárolások</t>
  </si>
  <si>
    <t>2014. évi</t>
  </si>
  <si>
    <t>G</t>
  </si>
  <si>
    <t>H/I</t>
  </si>
  <si>
    <t>H/II</t>
  </si>
  <si>
    <t>H</t>
  </si>
  <si>
    <t>I</t>
  </si>
  <si>
    <t>J</t>
  </si>
  <si>
    <t>K</t>
  </si>
  <si>
    <t>FORRÁSOK ÖSSZESEN</t>
  </si>
  <si>
    <t>Költségvetési évben esedékes kötelezettségek</t>
  </si>
  <si>
    <t>Költségvetési évet követően esedékes kötelezettségek</t>
  </si>
  <si>
    <t xml:space="preserve">Kötelezettségek </t>
  </si>
  <si>
    <t>Egyéb sajátos forrásoldali elszámolások</t>
  </si>
  <si>
    <t>Kincstári számlavezetéssel kapcsolatos elszámolások</t>
  </si>
  <si>
    <t>Passzív időbeli elhatárolások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</si>
  <si>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</si>
  <si>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</si>
  <si>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</si>
  <si>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</si>
  <si>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</si>
  <si>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</si>
  <si>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</si>
  <si>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</si>
  <si>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</si>
  <si>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Értékcsökkenési leírás</t>
  </si>
  <si>
    <t>Egyéb ráfordítások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</si>
  <si>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</si>
  <si>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</si>
  <si>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</si>
  <si>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</si>
  <si>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</si>
  <si>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</si>
  <si>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</si>
  <si>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</si>
  <si>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</si>
  <si>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</si>
  <si>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 (=06+07+08)</t>
  </si>
  <si>
    <t>Anyagköltség</t>
  </si>
  <si>
    <t>Igénybe vett szolgáltatások értéke</t>
  </si>
  <si>
    <t>Eladott áruk beszerzési értéke</t>
  </si>
  <si>
    <t xml:space="preserve">Eladott (közvetített) szolgáltatások értéke </t>
  </si>
  <si>
    <t>Anyagjellegű ráfordítások (=09+10+11+12)</t>
  </si>
  <si>
    <t>Bérköltség</t>
  </si>
  <si>
    <t>Személyi jellegű egyéb kifizetések</t>
  </si>
  <si>
    <t>Bérjárulékok</t>
  </si>
  <si>
    <t>Személyi jellegű ráfordítások (=13+14+15)</t>
  </si>
  <si>
    <t xml:space="preserve">TEVÉKENYSÉGEK EREDMÉNYE                                                                    (=I±II+III-IV-V-VI-VII) </t>
  </si>
  <si>
    <t>Kapott (járó) osztalék és részesedés</t>
  </si>
  <si>
    <t>Kapott (járó) kamatok és kamatjellegű eredményszemléletű bevételek</t>
  </si>
  <si>
    <t>Pénzügyi műveletek egyéb eredményszemléletű bevételei (&gt;=18a)</t>
  </si>
  <si>
    <t>- ebből: árfolyamnyereség</t>
  </si>
  <si>
    <t>Pénzügyi műveletek eredményszemléletű bevételei (=16+17+18)</t>
  </si>
  <si>
    <t>Fizetendő kamatok és kamatjellegű ráfordítások</t>
  </si>
  <si>
    <t>Részesedések, értékpapírok, pénzeszközök értékvesztése</t>
  </si>
  <si>
    <t>Pénzügyi műveletek egyéb ráfordításai (&gt;=21a)</t>
  </si>
  <si>
    <t>- ebből: árfolyamveszteség</t>
  </si>
  <si>
    <t>Pénzügyi műveletek ráfordításai (=19+20+21)</t>
  </si>
  <si>
    <t>PÉNZÜGYI MŰVELETEK EREDMÉNYE (=VIII-IX)</t>
  </si>
  <si>
    <t>SZOKÁSOS EREDMÉNY (=±A±B)</t>
  </si>
  <si>
    <t>Felhalmozási célú támogatások eredményszemléletű bevételei</t>
  </si>
  <si>
    <t>Különféle rendkívüli eredményszemléletű bevételek</t>
  </si>
  <si>
    <t>Rendkívüli eredményszemléletű bevételek (=22+23)</t>
  </si>
  <si>
    <t>Rendkívüli ráfordítások</t>
  </si>
  <si>
    <t>RENDKÍVÜLI EREDMÉNY(=X-XI)</t>
  </si>
  <si>
    <t>MÉRLEG SZERINTI EREDMÉNY (=±C±D)</t>
  </si>
  <si>
    <t>18a</t>
  </si>
  <si>
    <t>21a</t>
  </si>
  <si>
    <t>X</t>
  </si>
  <si>
    <t>Eredménykimutatás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</si>
  <si>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</si>
  <si>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</si>
  <si>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</si>
  <si>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kiadásai</t>
  </si>
  <si>
    <t>A Alaptevékenység maradványa (=±I±II)</t>
  </si>
  <si>
    <t>Vállalkozási tevékenység költségvetési bevételei</t>
  </si>
  <si>
    <t>Vállalkozási tevékenység költségvetési kiadásai</t>
  </si>
  <si>
    <t>Vállalkozási tevékenység finanszírozási bevételei</t>
  </si>
  <si>
    <t>Vállalkozási tevékenység finanszírozási kiadásai</t>
  </si>
  <si>
    <t>Alaptevékenység költségvetési egyenlege (=01-02)</t>
  </si>
  <si>
    <t>Alaptevékenység finanszírozási egyenlege (=03-04)</t>
  </si>
  <si>
    <t>Vállalkozási tevékenység költségvetési egyenlege (=05-06)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</si>
  <si>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</si>
  <si>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</si>
  <si>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</si>
  <si>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</si>
  <si>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</si>
  <si>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</si>
  <si>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</si>
  <si>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 xml:space="preserve">Tulipán Óvoda </t>
  </si>
  <si>
    <t>Létszámkeret (fő)</t>
  </si>
  <si>
    <t>létszám előirányzat</t>
  </si>
  <si>
    <t>záró létszám</t>
  </si>
  <si>
    <t>Óvoda</t>
  </si>
  <si>
    <t>Foglalkoztatottak Összesen</t>
  </si>
  <si>
    <t>30.</t>
  </si>
  <si>
    <t>Maradványkimutatás</t>
  </si>
  <si>
    <t>23. számú melléklet a 4/2015 (IV.9.) Önkormányzati rendelethez</t>
  </si>
  <si>
    <t>24. számú melléklet a 4/2015 (IV.9.) Önkormányzati rendelethez</t>
  </si>
  <si>
    <t>25. számú melléklet a 4/2015 (IV.9.) Önkormányzati rendelethez</t>
  </si>
  <si>
    <t>26. számú melléklet a 4/2015 (IV.9.) Önkormányzati rendelethez</t>
  </si>
  <si>
    <t>27. számú melléklet a 4/2015 (IV.9.) Önkormányzati rendelethez</t>
  </si>
  <si>
    <t>28. számú melléklet a 4/2015 (IV.9.) Önkormányzati rendelethez</t>
  </si>
  <si>
    <t>29. számú melléklet a 9/2015 (IV.9.) Önkormányzati rendelethez</t>
  </si>
  <si>
    <t>30. számú melléklet a 9/2015 (IV.9.) Önkormányzati rendelethez</t>
  </si>
  <si>
    <t>31. számú melléklet a 9/2015 (IV.9.) Önkormányzati rendelethez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</si>
</sst>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#"/>
    <numFmt numFmtId="166" formatCode="#"/>
    <numFmt numFmtId="167" formatCode="_-* #,##0\ _F_t_-;\-* #,##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?/?"/>
    <numFmt numFmtId="183" formatCode="#??/??"/>
    <numFmt numFmtId="184" formatCode="m/d/yy"/>
    <numFmt numFmtId="185" formatCode="d\-mmm\-yy"/>
    <numFmt numFmtId="186" formatCode="d\-mmm"/>
    <numFmt numFmtId="187" formatCode="mmm\-yy"/>
    <numFmt numFmtId="188" formatCode="m/d/yyyy\ h:mm"/>
    <numFmt numFmtId="189" formatCode="\(#,##0_);\(#,##0\)"/>
    <numFmt numFmtId="190" formatCode="\(#,##0_);[Red]\(#,##0\)"/>
    <numFmt numFmtId="191" formatCode="\(#,##0.00_);\(#,##0.00\)"/>
    <numFmt numFmtId="192" formatCode="\(#,##0.00_);[Red]\(#,##0.00\)"/>
    <numFmt numFmtId="193" formatCode="_(* #,##0_);_(* \(#,##0\);_(* &quot;-&quot;_);_(@_)"/>
    <numFmt numFmtId="194" formatCode="_(&quot;$&quot;* #,##0_);_(&quot;$&quot;* \(#,##0\);_(&quot;$&quot;* &quot;-&quot;_);_(@_)"/>
    <numFmt numFmtId="195" formatCode="_(* #,##0.00_);_(* \(#,##0.00\);_(* &quot;-&quot;??_);_(@_)"/>
    <numFmt numFmtId="196" formatCode="_(&quot;$&quot;* #,##0.00_);_(&quot;$&quot;* \(#,##0.00\);_(&quot;$&quot;* &quot;-&quot;??_);_(@_)"/>
    <numFmt numFmtId="197" formatCode="[$-1040E]#,##0\ &quot;Ft&quot;"/>
  </numFmts>
  <fonts count="36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sz val="12"/>
      <name val="Times Roman"/>
      <family val="1"/>
    </font>
    <font>
      <i/>
      <sz val="12"/>
      <name val="Times Roman"/>
      <family val="1"/>
    </font>
    <font>
      <b/>
      <i/>
      <sz val="12"/>
      <name val="Times Roman"/>
      <family val="1"/>
    </font>
    <font>
      <b/>
      <sz val="12"/>
      <name val="Times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9" fillId="11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6" borderId="7" applyNumberFormat="0" applyFont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8" applyNumberFormat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3" fillId="11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49" fontId="1" fillId="0" borderId="12" xfId="0" applyNumberFormat="1" applyFont="1" applyFill="1" applyBorder="1" applyAlignment="1" applyProtection="1">
      <alignment vertical="center" wrapText="1" shrinkToFit="1"/>
      <protection/>
    </xf>
    <xf numFmtId="3" fontId="1" fillId="0" borderId="12" xfId="0" applyNumberFormat="1" applyFont="1" applyFill="1" applyBorder="1" applyAlignment="1" applyProtection="1">
      <alignment vertical="center" wrapText="1" shrinkToFit="1"/>
      <protection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1" fontId="3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13" xfId="0" applyFont="1" applyBorder="1" applyAlignment="1">
      <alignment/>
    </xf>
    <xf numFmtId="3" fontId="13" fillId="0" borderId="13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8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3" fontId="7" fillId="0" borderId="25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6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16" fillId="0" borderId="13" xfId="0" applyFont="1" applyBorder="1" applyAlignment="1">
      <alignment horizontal="center"/>
    </xf>
    <xf numFmtId="49" fontId="16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49" fontId="1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27" xfId="0" applyFont="1" applyBorder="1" applyAlignment="1">
      <alignment/>
    </xf>
    <xf numFmtId="0" fontId="7" fillId="0" borderId="20" xfId="0" applyFont="1" applyBorder="1" applyAlignment="1">
      <alignment horizontal="center"/>
    </xf>
    <xf numFmtId="49" fontId="7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27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Border="1" applyAlignment="1">
      <alignment horizontal="right"/>
    </xf>
    <xf numFmtId="1" fontId="1" fillId="0" borderId="19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</cellXfs>
  <cellStyles count="57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Followed Hyperlink" xfId="62"/>
    <cellStyle name="Magyarázó szöveg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G1" sqref="G1:K1"/>
    </sheetView>
  </sheetViews>
  <sheetFormatPr defaultColWidth="9.00390625" defaultRowHeight="12.75"/>
  <cols>
    <col min="1" max="1" width="3.75390625" style="66" customWidth="1"/>
    <col min="2" max="2" width="37.75390625" style="66" customWidth="1"/>
    <col min="3" max="5" width="12.25390625" style="66" customWidth="1"/>
    <col min="6" max="6" width="10.75390625" style="66" customWidth="1"/>
    <col min="7" max="7" width="37.75390625" style="66" customWidth="1"/>
    <col min="8" max="10" width="12.25390625" style="66" customWidth="1"/>
    <col min="11" max="11" width="10.75390625" style="66" customWidth="1"/>
    <col min="12" max="16384" width="9.125" style="66" customWidth="1"/>
  </cols>
  <sheetData>
    <row r="1" spans="1:17" ht="15.75">
      <c r="A1" s="1"/>
      <c r="B1" s="1"/>
      <c r="C1" s="1"/>
      <c r="D1" s="1"/>
      <c r="E1" s="1"/>
      <c r="F1" s="2"/>
      <c r="G1" s="157" t="s">
        <v>215</v>
      </c>
      <c r="H1" s="157"/>
      <c r="I1" s="157"/>
      <c r="J1" s="157"/>
      <c r="K1" s="157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58" t="s">
        <v>58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"/>
      <c r="M4" s="1"/>
      <c r="N4" s="1"/>
      <c r="O4" s="1"/>
      <c r="P4" s="1"/>
      <c r="Q4" s="1"/>
    </row>
    <row r="5" spans="1:17" ht="15.75">
      <c r="A5" s="158" t="s">
        <v>78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"/>
      <c r="M5" s="1"/>
      <c r="N5" s="1"/>
      <c r="O5" s="1"/>
      <c r="P5" s="1"/>
      <c r="Q5" s="1"/>
    </row>
    <row r="6" spans="1:17" ht="15.75">
      <c r="A6" s="158" t="s">
        <v>59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"/>
      <c r="M6" s="1"/>
      <c r="N6" s="1"/>
      <c r="O6" s="1"/>
      <c r="P6" s="1"/>
      <c r="Q6" s="1"/>
    </row>
    <row r="7" spans="1:17" ht="15.75">
      <c r="A7" s="158" t="s">
        <v>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"/>
      <c r="M7" s="1"/>
      <c r="N7" s="1"/>
      <c r="O7" s="1"/>
      <c r="P7" s="1"/>
      <c r="Q7" s="1"/>
    </row>
    <row r="8" spans="1:17" ht="15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19</v>
      </c>
      <c r="L9" s="1"/>
      <c r="M9" s="1"/>
      <c r="N9" s="1"/>
      <c r="O9" s="1"/>
      <c r="P9" s="1"/>
      <c r="Q9" s="1"/>
    </row>
    <row r="10" spans="1:17" ht="19.5" customHeight="1">
      <c r="A10" s="52"/>
      <c r="B10" s="67" t="s">
        <v>56</v>
      </c>
      <c r="C10" s="44" t="s">
        <v>9</v>
      </c>
      <c r="D10" s="44" t="s">
        <v>10</v>
      </c>
      <c r="E10" s="44" t="s">
        <v>8</v>
      </c>
      <c r="F10" s="44" t="s">
        <v>8</v>
      </c>
      <c r="G10" s="67" t="s">
        <v>57</v>
      </c>
      <c r="H10" s="44" t="s">
        <v>9</v>
      </c>
      <c r="I10" s="44" t="s">
        <v>10</v>
      </c>
      <c r="J10" s="44" t="s">
        <v>8</v>
      </c>
      <c r="K10" s="44" t="s">
        <v>8</v>
      </c>
      <c r="L10" s="1"/>
      <c r="M10" s="1"/>
      <c r="N10" s="1"/>
      <c r="O10" s="1"/>
      <c r="P10" s="1"/>
      <c r="Q10" s="1"/>
    </row>
    <row r="11" spans="1:17" ht="19.5" customHeight="1">
      <c r="A11" s="68"/>
      <c r="B11" s="69"/>
      <c r="C11" s="70" t="s">
        <v>11</v>
      </c>
      <c r="D11" s="70" t="s">
        <v>11</v>
      </c>
      <c r="E11" s="70"/>
      <c r="F11" s="70" t="s">
        <v>12</v>
      </c>
      <c r="G11" s="69"/>
      <c r="H11" s="70" t="s">
        <v>11</v>
      </c>
      <c r="I11" s="70" t="s">
        <v>11</v>
      </c>
      <c r="J11" s="70"/>
      <c r="K11" s="70" t="s">
        <v>12</v>
      </c>
      <c r="L11" s="1"/>
      <c r="M11" s="1"/>
      <c r="N11" s="1"/>
      <c r="O11" s="1"/>
      <c r="P11" s="1"/>
      <c r="Q11" s="1"/>
    </row>
    <row r="12" spans="1:17" ht="15.75">
      <c r="A12" s="67">
        <v>1</v>
      </c>
      <c r="B12" s="52" t="s">
        <v>65</v>
      </c>
      <c r="C12" s="71">
        <f>Bevételek!C17</f>
        <v>0</v>
      </c>
      <c r="D12" s="71">
        <f>Bevételek!D17</f>
        <v>2695</v>
      </c>
      <c r="E12" s="71">
        <f>Bevételek!E17</f>
        <v>2693</v>
      </c>
      <c r="F12" s="72">
        <f>(E12/D12)*100</f>
        <v>99.92578849721707</v>
      </c>
      <c r="G12" s="73" t="s">
        <v>36</v>
      </c>
      <c r="H12" s="74">
        <f>Működési!C45</f>
        <v>26667</v>
      </c>
      <c r="I12" s="74">
        <f>Működési!D45</f>
        <v>28002</v>
      </c>
      <c r="J12" s="74">
        <f>Működési!E45</f>
        <v>27612</v>
      </c>
      <c r="K12" s="75">
        <f>(J12/I12)*100</f>
        <v>98.60724233983287</v>
      </c>
      <c r="L12" s="1"/>
      <c r="M12" s="1"/>
      <c r="N12" s="1"/>
      <c r="O12" s="1"/>
      <c r="P12" s="1"/>
      <c r="Q12" s="1"/>
    </row>
    <row r="13" spans="1:17" ht="15.75">
      <c r="A13" s="76">
        <v>2</v>
      </c>
      <c r="B13" s="13" t="s">
        <v>55</v>
      </c>
      <c r="C13" s="24">
        <f>Bevételek!C21</f>
        <v>26667</v>
      </c>
      <c r="D13" s="24">
        <f>Bevételek!D21</f>
        <v>25387</v>
      </c>
      <c r="E13" s="24">
        <f>Bevételek!E21</f>
        <v>24884</v>
      </c>
      <c r="F13" s="77">
        <f>(E13/D13)*100</f>
        <v>98.01867097333282</v>
      </c>
      <c r="G13" s="78" t="s">
        <v>76</v>
      </c>
      <c r="H13" s="79">
        <f>'Fejlesztési kiadások'!C15</f>
        <v>0</v>
      </c>
      <c r="I13" s="79">
        <f>'Fejlesztési kiadások'!D15</f>
        <v>80</v>
      </c>
      <c r="J13" s="79">
        <f>'Fejlesztési kiadások'!E15</f>
        <v>80</v>
      </c>
      <c r="K13" s="80">
        <f>(J13/I13)*100</f>
        <v>100</v>
      </c>
      <c r="L13" s="1"/>
      <c r="M13" s="1"/>
      <c r="N13" s="1"/>
      <c r="O13" s="1"/>
      <c r="P13" s="1"/>
      <c r="Q13" s="1"/>
    </row>
    <row r="14" spans="1:17" ht="15.75">
      <c r="A14" s="81"/>
      <c r="B14" s="82" t="s">
        <v>29</v>
      </c>
      <c r="C14" s="83">
        <f>C12+C13</f>
        <v>26667</v>
      </c>
      <c r="D14" s="83">
        <f>D12+D13</f>
        <v>28082</v>
      </c>
      <c r="E14" s="83">
        <f>E12+E13</f>
        <v>27577</v>
      </c>
      <c r="F14" s="84">
        <f>(E14/D14)*100</f>
        <v>98.2016950359661</v>
      </c>
      <c r="G14" s="82" t="s">
        <v>5</v>
      </c>
      <c r="H14" s="83">
        <f>SUM(H12:H13)</f>
        <v>26667</v>
      </c>
      <c r="I14" s="83">
        <f>SUM(I12:I13)</f>
        <v>28082</v>
      </c>
      <c r="J14" s="83">
        <f>SUM(J12:J13)</f>
        <v>27692</v>
      </c>
      <c r="K14" s="85">
        <f>(J14/I14)*100</f>
        <v>98.6112100277758</v>
      </c>
      <c r="L14" s="1"/>
      <c r="M14" s="1"/>
      <c r="N14" s="1"/>
      <c r="O14" s="1"/>
      <c r="P14" s="1"/>
      <c r="Q14" s="1"/>
    </row>
    <row r="15" spans="1:17" ht="15.75">
      <c r="A15" s="3"/>
      <c r="B15" s="3"/>
      <c r="C15" s="86"/>
      <c r="D15" s="86"/>
      <c r="E15" s="86"/>
      <c r="F15" s="87"/>
      <c r="G15" s="87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3"/>
      <c r="B16" s="88"/>
      <c r="C16" s="86"/>
      <c r="D16" s="86"/>
      <c r="E16" s="86"/>
      <c r="F16" s="3"/>
      <c r="G16" s="3"/>
      <c r="H16" s="86"/>
      <c r="I16" s="86"/>
      <c r="J16" s="86"/>
      <c r="K16" s="1"/>
      <c r="L16" s="1"/>
      <c r="M16" s="1"/>
      <c r="N16" s="1"/>
      <c r="O16" s="1"/>
      <c r="P16" s="1"/>
      <c r="Q16" s="1"/>
    </row>
    <row r="17" spans="1:17" ht="15.75">
      <c r="A17" s="3"/>
      <c r="B17" s="88"/>
      <c r="C17" s="86"/>
      <c r="D17" s="86"/>
      <c r="E17" s="86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3"/>
      <c r="B18" s="3"/>
      <c r="C18" s="86"/>
      <c r="D18" s="86"/>
      <c r="E18" s="86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3"/>
      <c r="B19" s="3"/>
      <c r="C19" s="86"/>
      <c r="D19" s="86"/>
      <c r="E19" s="86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3"/>
      <c r="B20" s="88"/>
      <c r="C20" s="86"/>
      <c r="D20" s="86"/>
      <c r="E20" s="86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3"/>
      <c r="B21" s="3"/>
      <c r="C21" s="86"/>
      <c r="D21" s="86"/>
      <c r="E21" s="86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3"/>
      <c r="B22" s="3"/>
      <c r="C22" s="86"/>
      <c r="D22" s="86"/>
      <c r="E22" s="86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3"/>
      <c r="B23" s="88"/>
      <c r="C23" s="86"/>
      <c r="D23" s="86"/>
      <c r="E23" s="86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3"/>
      <c r="B24" s="3"/>
      <c r="C24" s="86"/>
      <c r="D24" s="86"/>
      <c r="E24" s="86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3"/>
      <c r="B25" s="3"/>
      <c r="C25" s="86"/>
      <c r="D25" s="86"/>
      <c r="E25" s="86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3"/>
      <c r="B26" s="3"/>
      <c r="C26" s="86"/>
      <c r="D26" s="86"/>
      <c r="E26" s="86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3"/>
      <c r="B27" s="88"/>
      <c r="C27" s="86"/>
      <c r="D27" s="86"/>
      <c r="E27" s="86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3"/>
      <c r="B28" s="3"/>
      <c r="C28" s="86"/>
      <c r="D28" s="86"/>
      <c r="E28" s="86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3"/>
      <c r="B29" s="88"/>
      <c r="C29" s="86"/>
      <c r="D29" s="86"/>
      <c r="E29" s="86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3"/>
      <c r="B30" s="3"/>
      <c r="C30" s="86"/>
      <c r="D30" s="86"/>
      <c r="E30" s="86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3"/>
      <c r="B31" s="3"/>
      <c r="C31" s="86"/>
      <c r="D31" s="86"/>
      <c r="E31" s="86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3"/>
      <c r="B32" s="88"/>
      <c r="C32" s="86"/>
      <c r="D32" s="86"/>
      <c r="E32" s="86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89"/>
      <c r="B33" s="89"/>
      <c r="C33" s="90"/>
      <c r="D33" s="90"/>
      <c r="E33" s="90"/>
      <c r="F33" s="89"/>
      <c r="G33" s="89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91"/>
      <c r="B34" s="91"/>
      <c r="C34" s="91"/>
      <c r="D34" s="91"/>
      <c r="E34" s="91"/>
      <c r="F34" s="91"/>
      <c r="G34" s="91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3"/>
      <c r="B35" s="3"/>
      <c r="C35" s="86"/>
      <c r="D35" s="86"/>
      <c r="E35" s="86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3"/>
      <c r="B36" s="3"/>
      <c r="C36" s="86"/>
      <c r="D36" s="86"/>
      <c r="E36" s="86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3"/>
      <c r="B37" s="3"/>
      <c r="C37" s="86"/>
      <c r="D37" s="86"/>
      <c r="E37" s="86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3"/>
      <c r="B38" s="3"/>
      <c r="C38" s="86"/>
      <c r="D38" s="86"/>
      <c r="E38" s="86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91"/>
      <c r="B39" s="91"/>
      <c r="C39" s="91"/>
      <c r="D39" s="91"/>
      <c r="E39" s="91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3"/>
      <c r="B40" s="3"/>
      <c r="C40" s="86"/>
      <c r="D40" s="86"/>
      <c r="E40" s="86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3"/>
      <c r="B41" s="3"/>
      <c r="C41" s="86"/>
      <c r="D41" s="86"/>
      <c r="E41" s="86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3"/>
      <c r="B42" s="3"/>
      <c r="C42" s="86"/>
      <c r="D42" s="86"/>
      <c r="E42" s="86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91"/>
      <c r="B43" s="91"/>
      <c r="C43" s="91"/>
      <c r="D43" s="91"/>
      <c r="E43" s="91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3"/>
      <c r="B44" s="3"/>
      <c r="C44" s="86"/>
      <c r="D44" s="86"/>
      <c r="E44" s="86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3"/>
      <c r="B45" s="3"/>
      <c r="C45" s="86"/>
      <c r="D45" s="86"/>
      <c r="E45" s="86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91"/>
      <c r="B46" s="91"/>
      <c r="C46" s="91"/>
      <c r="D46" s="91"/>
      <c r="E46" s="91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3"/>
      <c r="B47" s="88"/>
      <c r="C47" s="86"/>
      <c r="D47" s="86"/>
      <c r="E47" s="86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3"/>
      <c r="B48" s="3"/>
      <c r="C48" s="86"/>
      <c r="D48" s="86"/>
      <c r="E48" s="86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3"/>
      <c r="B49" s="3"/>
      <c r="C49" s="86"/>
      <c r="D49" s="86"/>
      <c r="E49" s="86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91"/>
      <c r="B50" s="91"/>
      <c r="C50" s="91"/>
      <c r="D50" s="91"/>
      <c r="E50" s="91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3"/>
      <c r="B51" s="3"/>
      <c r="C51" s="86"/>
      <c r="D51" s="86"/>
      <c r="E51" s="86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3"/>
      <c r="B52" s="3"/>
      <c r="C52" s="86"/>
      <c r="D52" s="86"/>
      <c r="E52" s="86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91"/>
      <c r="B53" s="91"/>
      <c r="C53" s="91"/>
      <c r="D53" s="91"/>
      <c r="E53" s="91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3"/>
      <c r="B54" s="3"/>
      <c r="C54" s="86"/>
      <c r="D54" s="86"/>
      <c r="E54" s="86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91"/>
      <c r="B55" s="91"/>
      <c r="C55" s="91"/>
      <c r="D55" s="91"/>
      <c r="E55" s="91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3"/>
      <c r="B56" s="92"/>
      <c r="C56" s="93"/>
      <c r="D56" s="93"/>
      <c r="E56" s="9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3"/>
      <c r="B57" s="3"/>
      <c r="C57" s="3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3"/>
      <c r="B58" s="3"/>
      <c r="C58" s="3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</sheetData>
  <sheetProtection/>
  <mergeCells count="5">
    <mergeCell ref="G1:K1"/>
    <mergeCell ref="A4:K4"/>
    <mergeCell ref="A5:K5"/>
    <mergeCell ref="A7:K7"/>
    <mergeCell ref="A6:K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4.625" style="94" customWidth="1"/>
    <col min="2" max="2" width="38.125" style="1" customWidth="1"/>
    <col min="3" max="3" width="13.75390625" style="1" customWidth="1"/>
    <col min="4" max="4" width="13.25390625" style="1" customWidth="1"/>
    <col min="5" max="5" width="11.75390625" style="1" customWidth="1"/>
    <col min="6" max="6" width="11.875" style="1" customWidth="1"/>
    <col min="7" max="7" width="11.625" style="1" bestFit="1" customWidth="1"/>
    <col min="8" max="16384" width="9.125" style="1" customWidth="1"/>
  </cols>
  <sheetData>
    <row r="1" spans="2:6" ht="15.75">
      <c r="B1" s="157" t="s">
        <v>216</v>
      </c>
      <c r="C1" s="157"/>
      <c r="D1" s="157"/>
      <c r="E1" s="157"/>
      <c r="F1" s="157"/>
    </row>
    <row r="2" spans="3:6" ht="15.75">
      <c r="C2" s="40"/>
      <c r="D2" s="40"/>
      <c r="E2" s="40"/>
      <c r="F2" s="40"/>
    </row>
    <row r="3" spans="3:6" ht="15.75">
      <c r="C3" s="40"/>
      <c r="D3" s="40"/>
      <c r="E3" s="40"/>
      <c r="F3" s="40"/>
    </row>
    <row r="4" spans="3:6" ht="15.75">
      <c r="C4" s="40"/>
      <c r="D4" s="40"/>
      <c r="E4" s="40"/>
      <c r="F4" s="40"/>
    </row>
    <row r="5" ht="3" customHeight="1"/>
    <row r="6" spans="1:6" ht="15.75">
      <c r="A6" s="158" t="s">
        <v>58</v>
      </c>
      <c r="B6" s="158"/>
      <c r="C6" s="158"/>
      <c r="D6" s="158"/>
      <c r="E6" s="158"/>
      <c r="F6" s="158"/>
    </row>
    <row r="7" spans="1:6" ht="15.75">
      <c r="A7" s="158" t="s">
        <v>78</v>
      </c>
      <c r="B7" s="158"/>
      <c r="C7" s="158"/>
      <c r="D7" s="158"/>
      <c r="E7" s="158"/>
      <c r="F7" s="158"/>
    </row>
    <row r="8" spans="1:11" ht="15.75">
      <c r="A8" s="158" t="s">
        <v>59</v>
      </c>
      <c r="B8" s="158"/>
      <c r="C8" s="158"/>
      <c r="D8" s="158"/>
      <c r="E8" s="158"/>
      <c r="F8" s="158"/>
      <c r="G8" s="95"/>
      <c r="H8" s="95"/>
      <c r="I8" s="95"/>
      <c r="J8" s="95"/>
      <c r="K8" s="95"/>
    </row>
    <row r="9" spans="1:6" ht="15.75">
      <c r="A9" s="158" t="s">
        <v>2</v>
      </c>
      <c r="B9" s="158"/>
      <c r="C9" s="158"/>
      <c r="D9" s="158"/>
      <c r="E9" s="158"/>
      <c r="F9" s="158"/>
    </row>
    <row r="10" spans="1:6" ht="15.75">
      <c r="A10" s="32"/>
      <c r="B10" s="32"/>
      <c r="C10" s="32"/>
      <c r="D10" s="32"/>
      <c r="E10" s="32"/>
      <c r="F10" s="32"/>
    </row>
    <row r="11" spans="1:6" ht="15.75">
      <c r="A11" s="32"/>
      <c r="B11" s="32"/>
      <c r="C11" s="32"/>
      <c r="D11" s="32"/>
      <c r="E11" s="32"/>
      <c r="F11" s="32"/>
    </row>
    <row r="12" spans="1:6" ht="15.75">
      <c r="A12" s="32"/>
      <c r="B12" s="32"/>
      <c r="C12" s="32"/>
      <c r="D12" s="32"/>
      <c r="E12" s="32"/>
      <c r="F12" s="32"/>
    </row>
    <row r="13" spans="1:6" ht="15.75">
      <c r="A13" s="32"/>
      <c r="B13" s="32"/>
      <c r="C13" s="32"/>
      <c r="D13" s="32"/>
      <c r="E13" s="32"/>
      <c r="F13" s="32"/>
    </row>
    <row r="14" spans="1:6" ht="19.5" customHeight="1">
      <c r="A14" s="158"/>
      <c r="B14" s="158"/>
      <c r="C14" s="158"/>
      <c r="D14" s="158"/>
      <c r="E14" s="158"/>
      <c r="F14" s="2" t="s">
        <v>19</v>
      </c>
    </row>
    <row r="15" spans="1:6" ht="19.5" customHeight="1">
      <c r="A15" s="7"/>
      <c r="B15" s="44" t="s">
        <v>0</v>
      </c>
      <c r="C15" s="44" t="s">
        <v>9</v>
      </c>
      <c r="D15" s="44" t="s">
        <v>10</v>
      </c>
      <c r="E15" s="44" t="s">
        <v>8</v>
      </c>
      <c r="F15" s="44" t="s">
        <v>8</v>
      </c>
    </row>
    <row r="16" spans="1:6" ht="19.5" customHeight="1">
      <c r="A16" s="4"/>
      <c r="B16" s="4"/>
      <c r="C16" s="70" t="s">
        <v>11</v>
      </c>
      <c r="D16" s="70" t="s">
        <v>11</v>
      </c>
      <c r="E16" s="70"/>
      <c r="F16" s="70" t="s">
        <v>12</v>
      </c>
    </row>
    <row r="17" spans="1:6" ht="15.75">
      <c r="A17" s="8" t="s">
        <v>22</v>
      </c>
      <c r="B17" s="12" t="s">
        <v>65</v>
      </c>
      <c r="C17" s="21">
        <f>C18+C19+C20</f>
        <v>0</v>
      </c>
      <c r="D17" s="21">
        <f>D18+D19+D20</f>
        <v>2695</v>
      </c>
      <c r="E17" s="21">
        <f>E18+E19+E20</f>
        <v>2693</v>
      </c>
      <c r="F17" s="96">
        <f aca="true" t="shared" si="0" ref="F17:F23">(E17/D17)*100</f>
        <v>99.92578849721707</v>
      </c>
    </row>
    <row r="18" spans="1:6" ht="15.75">
      <c r="A18" s="9"/>
      <c r="B18" s="13" t="s">
        <v>66</v>
      </c>
      <c r="C18" s="24">
        <v>0</v>
      </c>
      <c r="D18" s="24">
        <v>2121</v>
      </c>
      <c r="E18" s="24">
        <v>2121</v>
      </c>
      <c r="F18" s="97">
        <f t="shared" si="0"/>
        <v>100</v>
      </c>
    </row>
    <row r="19" spans="1:6" ht="15.75">
      <c r="A19" s="9"/>
      <c r="B19" s="13" t="s">
        <v>67</v>
      </c>
      <c r="C19" s="24">
        <v>0</v>
      </c>
      <c r="D19" s="24">
        <v>573</v>
      </c>
      <c r="E19" s="24">
        <v>572</v>
      </c>
      <c r="F19" s="97">
        <f t="shared" si="0"/>
        <v>99.82547993019197</v>
      </c>
    </row>
    <row r="20" spans="1:6" ht="15.75">
      <c r="A20" s="30"/>
      <c r="B20" s="14" t="s">
        <v>73</v>
      </c>
      <c r="C20" s="26">
        <v>0</v>
      </c>
      <c r="D20" s="26">
        <v>1</v>
      </c>
      <c r="E20" s="26">
        <v>0</v>
      </c>
      <c r="F20" s="80">
        <f t="shared" si="0"/>
        <v>0</v>
      </c>
    </row>
    <row r="21" spans="1:6" ht="15.75">
      <c r="A21" s="9">
        <v>2</v>
      </c>
      <c r="B21" s="98" t="s">
        <v>55</v>
      </c>
      <c r="C21" s="99">
        <f>C22</f>
        <v>26667</v>
      </c>
      <c r="D21" s="99">
        <f>D22</f>
        <v>25387</v>
      </c>
      <c r="E21" s="99">
        <f>E22</f>
        <v>24884</v>
      </c>
      <c r="F21" s="100">
        <f t="shared" si="0"/>
        <v>98.01867097333282</v>
      </c>
    </row>
    <row r="22" spans="1:6" ht="15.75">
      <c r="A22" s="4"/>
      <c r="B22" s="14" t="s">
        <v>68</v>
      </c>
      <c r="C22" s="26">
        <v>26667</v>
      </c>
      <c r="D22" s="26">
        <v>25387</v>
      </c>
      <c r="E22" s="26">
        <v>24884</v>
      </c>
      <c r="F22" s="80">
        <f t="shared" si="0"/>
        <v>98.01867097333282</v>
      </c>
    </row>
    <row r="23" spans="1:6" ht="15.75">
      <c r="A23" s="101"/>
      <c r="B23" s="17" t="s">
        <v>69</v>
      </c>
      <c r="C23" s="18">
        <f>C21+C17</f>
        <v>26667</v>
      </c>
      <c r="D23" s="18">
        <f>D21+D17</f>
        <v>28082</v>
      </c>
      <c r="E23" s="18">
        <f>E21+E17</f>
        <v>27577</v>
      </c>
      <c r="F23" s="102">
        <f t="shared" si="0"/>
        <v>98.2016950359661</v>
      </c>
    </row>
    <row r="24" spans="2:5" ht="15.75">
      <c r="B24" s="3"/>
      <c r="C24" s="86"/>
      <c r="D24" s="86"/>
      <c r="E24" s="86"/>
    </row>
    <row r="25" ht="15.75">
      <c r="B25" s="103"/>
    </row>
    <row r="26" ht="15.75">
      <c r="B26" s="3"/>
    </row>
    <row r="27" ht="15.75">
      <c r="B27" s="103"/>
    </row>
    <row r="28" ht="15.75">
      <c r="B28" s="103"/>
    </row>
    <row r="29" ht="15.75">
      <c r="B29" s="3"/>
    </row>
    <row r="30" ht="15.75">
      <c r="B30" s="3"/>
    </row>
    <row r="31" ht="15.75">
      <c r="B31" s="3"/>
    </row>
    <row r="32" ht="15.75">
      <c r="B32" s="3"/>
    </row>
    <row r="33" ht="15.75">
      <c r="B33" s="103"/>
    </row>
    <row r="34" ht="15.75">
      <c r="B34" s="103"/>
    </row>
    <row r="35" ht="15.75">
      <c r="B35" s="103"/>
    </row>
  </sheetData>
  <sheetProtection/>
  <mergeCells count="6">
    <mergeCell ref="B1:F1"/>
    <mergeCell ref="A14:E14"/>
    <mergeCell ref="A6:F6"/>
    <mergeCell ref="A7:F7"/>
    <mergeCell ref="A9:F9"/>
    <mergeCell ref="A8:F8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6.00390625" style="66" customWidth="1"/>
    <col min="2" max="2" width="36.625" style="66" customWidth="1"/>
    <col min="3" max="6" width="11.75390625" style="66" customWidth="1"/>
    <col min="7" max="16384" width="9.125" style="66" customWidth="1"/>
  </cols>
  <sheetData>
    <row r="1" spans="1:6" ht="15.75">
      <c r="A1" s="1"/>
      <c r="B1" s="157" t="s">
        <v>217</v>
      </c>
      <c r="C1" s="157"/>
      <c r="D1" s="157"/>
      <c r="E1" s="157"/>
      <c r="F1" s="157"/>
    </row>
    <row r="2" spans="1:6" ht="15.75">
      <c r="A2" s="1"/>
      <c r="B2" s="1"/>
      <c r="C2" s="1"/>
      <c r="D2" s="1"/>
      <c r="E2" s="1"/>
      <c r="F2" s="155"/>
    </row>
    <row r="3" spans="1:6" ht="15.75">
      <c r="A3" s="1"/>
      <c r="B3" s="1"/>
      <c r="C3" s="1"/>
      <c r="D3" s="1"/>
      <c r="E3" s="1"/>
      <c r="F3" s="155"/>
    </row>
    <row r="4" spans="1:6" ht="15.75">
      <c r="A4" s="158" t="s">
        <v>58</v>
      </c>
      <c r="B4" s="158"/>
      <c r="C4" s="158"/>
      <c r="D4" s="158"/>
      <c r="E4" s="158"/>
      <c r="F4" s="158"/>
    </row>
    <row r="5" spans="1:6" ht="15.75">
      <c r="A5" s="158" t="s">
        <v>78</v>
      </c>
      <c r="B5" s="158"/>
      <c r="C5" s="158"/>
      <c r="D5" s="158"/>
      <c r="E5" s="158"/>
      <c r="F5" s="158"/>
    </row>
    <row r="6" spans="1:6" ht="15.75">
      <c r="A6" s="158" t="s">
        <v>59</v>
      </c>
      <c r="B6" s="158"/>
      <c r="C6" s="158"/>
      <c r="D6" s="158"/>
      <c r="E6" s="158"/>
      <c r="F6" s="158"/>
    </row>
    <row r="7" spans="1:6" ht="15.75">
      <c r="A7" s="158" t="s">
        <v>30</v>
      </c>
      <c r="B7" s="158"/>
      <c r="C7" s="158"/>
      <c r="D7" s="158"/>
      <c r="E7" s="158"/>
      <c r="F7" s="158"/>
    </row>
    <row r="8" spans="1:6" ht="15.75">
      <c r="A8" s="1"/>
      <c r="B8" s="1"/>
      <c r="C8" s="1"/>
      <c r="D8" s="1"/>
      <c r="E8" s="1"/>
      <c r="F8" s="155"/>
    </row>
    <row r="9" spans="1:6" ht="19.5" customHeight="1">
      <c r="A9" s="1"/>
      <c r="B9" s="1"/>
      <c r="C9" s="1"/>
      <c r="D9" s="1"/>
      <c r="E9" s="156"/>
      <c r="F9" s="2" t="s">
        <v>19</v>
      </c>
    </row>
    <row r="10" spans="1:6" ht="15.75">
      <c r="A10" s="10"/>
      <c r="B10" s="10" t="s">
        <v>0</v>
      </c>
      <c r="C10" s="10" t="s">
        <v>9</v>
      </c>
      <c r="D10" s="10" t="s">
        <v>20</v>
      </c>
      <c r="E10" s="10" t="s">
        <v>8</v>
      </c>
      <c r="F10" s="11" t="s">
        <v>8</v>
      </c>
    </row>
    <row r="11" spans="1:6" ht="15.75">
      <c r="A11" s="10"/>
      <c r="B11" s="10"/>
      <c r="C11" s="10" t="s">
        <v>31</v>
      </c>
      <c r="D11" s="10" t="s">
        <v>31</v>
      </c>
      <c r="E11" s="10"/>
      <c r="F11" s="11" t="s">
        <v>21</v>
      </c>
    </row>
    <row r="12" spans="1:6" ht="15.75">
      <c r="A12" s="8" t="s">
        <v>22</v>
      </c>
      <c r="B12" s="12" t="s">
        <v>6</v>
      </c>
      <c r="C12" s="21">
        <f>SUM(C13:C15)</f>
        <v>18054</v>
      </c>
      <c r="D12" s="21">
        <f>SUM(D13:D15)</f>
        <v>16084</v>
      </c>
      <c r="E12" s="21">
        <f>SUM(E13:E15)</f>
        <v>16084</v>
      </c>
      <c r="F12" s="22">
        <f>(E12/D12)*100</f>
        <v>100</v>
      </c>
    </row>
    <row r="13" spans="1:6" ht="15.75">
      <c r="A13" s="23"/>
      <c r="B13" s="13" t="s">
        <v>23</v>
      </c>
      <c r="C13" s="24">
        <v>16836</v>
      </c>
      <c r="D13" s="24">
        <v>15075</v>
      </c>
      <c r="E13" s="24">
        <v>15075</v>
      </c>
      <c r="F13" s="20">
        <f>(E13/D13)*100</f>
        <v>100</v>
      </c>
    </row>
    <row r="14" spans="1:6" ht="15.75">
      <c r="A14" s="23"/>
      <c r="B14" s="13" t="s">
        <v>24</v>
      </c>
      <c r="C14" s="24">
        <v>1173</v>
      </c>
      <c r="D14" s="24">
        <v>988</v>
      </c>
      <c r="E14" s="24">
        <v>988</v>
      </c>
      <c r="F14" s="20">
        <f>(E14/D14)*100</f>
        <v>100</v>
      </c>
    </row>
    <row r="15" spans="1:6" ht="15.75">
      <c r="A15" s="25"/>
      <c r="B15" s="14" t="s">
        <v>37</v>
      </c>
      <c r="C15" s="26">
        <v>45</v>
      </c>
      <c r="D15" s="26">
        <v>21</v>
      </c>
      <c r="E15" s="26">
        <v>21</v>
      </c>
      <c r="F15" s="27">
        <f>(E15/D15)*100</f>
        <v>100</v>
      </c>
    </row>
    <row r="16" spans="1:6" ht="15.75">
      <c r="A16" s="8" t="s">
        <v>25</v>
      </c>
      <c r="B16" s="12" t="s">
        <v>26</v>
      </c>
      <c r="C16" s="21">
        <f>SUM(C17:C18)</f>
        <v>4834</v>
      </c>
      <c r="D16" s="21">
        <f>SUM(D17:D18)</f>
        <v>4171</v>
      </c>
      <c r="E16" s="21">
        <f>SUM(E17:E18)</f>
        <v>4171</v>
      </c>
      <c r="F16" s="22">
        <f>(E16/D16)*100</f>
        <v>100</v>
      </c>
    </row>
    <row r="17" spans="1:6" ht="15.75">
      <c r="A17" s="23"/>
      <c r="B17" s="15" t="s">
        <v>32</v>
      </c>
      <c r="C17" s="24">
        <v>4684</v>
      </c>
      <c r="D17" s="24">
        <v>4009</v>
      </c>
      <c r="E17" s="24">
        <v>4009</v>
      </c>
      <c r="F17" s="20">
        <f aca="true" t="shared" si="0" ref="F17:F44">(E17/D17)*100</f>
        <v>100</v>
      </c>
    </row>
    <row r="18" spans="1:6" ht="15.75">
      <c r="A18" s="25"/>
      <c r="B18" s="14" t="s">
        <v>27</v>
      </c>
      <c r="C18" s="26">
        <v>150</v>
      </c>
      <c r="D18" s="26">
        <v>162</v>
      </c>
      <c r="E18" s="26">
        <v>162</v>
      </c>
      <c r="F18" s="27">
        <f t="shared" si="0"/>
        <v>100</v>
      </c>
    </row>
    <row r="19" spans="1:6" ht="15.75">
      <c r="A19" s="8" t="s">
        <v>28</v>
      </c>
      <c r="B19" s="12" t="s">
        <v>1</v>
      </c>
      <c r="C19" s="21">
        <f>SUM(C20:C44)</f>
        <v>3779</v>
      </c>
      <c r="D19" s="21">
        <f>SUM(D20:D44)</f>
        <v>7747</v>
      </c>
      <c r="E19" s="21">
        <f>SUM(E20:E44)</f>
        <v>7357</v>
      </c>
      <c r="F19" s="22">
        <f t="shared" si="0"/>
        <v>94.96579321027494</v>
      </c>
    </row>
    <row r="20" spans="1:6" ht="15.75">
      <c r="A20" s="23"/>
      <c r="B20" s="28" t="s">
        <v>39</v>
      </c>
      <c r="C20" s="29">
        <v>220</v>
      </c>
      <c r="D20" s="29">
        <v>6</v>
      </c>
      <c r="E20" s="24">
        <v>6</v>
      </c>
      <c r="F20" s="20">
        <f t="shared" si="0"/>
        <v>100</v>
      </c>
    </row>
    <row r="21" spans="1:6" ht="15.75">
      <c r="A21" s="23"/>
      <c r="B21" s="28" t="s">
        <v>40</v>
      </c>
      <c r="C21" s="29">
        <v>5</v>
      </c>
      <c r="D21" s="29">
        <v>1</v>
      </c>
      <c r="E21" s="24">
        <v>1</v>
      </c>
      <c r="F21" s="20">
        <f t="shared" si="0"/>
        <v>100</v>
      </c>
    </row>
    <row r="22" spans="1:6" ht="15.75">
      <c r="A22" s="23"/>
      <c r="B22" s="28" t="s">
        <v>41</v>
      </c>
      <c r="C22" s="29">
        <v>25</v>
      </c>
      <c r="D22" s="29">
        <v>27</v>
      </c>
      <c r="E22" s="24">
        <v>27</v>
      </c>
      <c r="F22" s="20">
        <f t="shared" si="0"/>
        <v>100</v>
      </c>
    </row>
    <row r="23" spans="1:6" ht="15.75">
      <c r="A23" s="23"/>
      <c r="B23" s="28" t="s">
        <v>42</v>
      </c>
      <c r="C23" s="29">
        <v>0</v>
      </c>
      <c r="D23" s="29">
        <v>42</v>
      </c>
      <c r="E23" s="24">
        <v>42</v>
      </c>
      <c r="F23" s="20">
        <f t="shared" si="0"/>
        <v>100</v>
      </c>
    </row>
    <row r="24" spans="1:6" ht="15.75">
      <c r="A24" s="23"/>
      <c r="B24" s="28" t="s">
        <v>43</v>
      </c>
      <c r="C24" s="29">
        <v>100</v>
      </c>
      <c r="D24" s="29">
        <v>70</v>
      </c>
      <c r="E24" s="24">
        <v>70</v>
      </c>
      <c r="F24" s="20">
        <f t="shared" si="0"/>
        <v>100</v>
      </c>
    </row>
    <row r="25" spans="1:6" ht="15.75">
      <c r="A25" s="23"/>
      <c r="B25" s="28" t="s">
        <v>54</v>
      </c>
      <c r="C25" s="29">
        <v>210</v>
      </c>
      <c r="D25" s="29">
        <v>601</v>
      </c>
      <c r="E25" s="24">
        <v>601</v>
      </c>
      <c r="F25" s="20">
        <f t="shared" si="0"/>
        <v>100</v>
      </c>
    </row>
    <row r="26" spans="1:6" ht="15.75">
      <c r="A26" s="23"/>
      <c r="B26" s="28" t="s">
        <v>44</v>
      </c>
      <c r="C26" s="29">
        <v>70</v>
      </c>
      <c r="D26" s="29">
        <v>66</v>
      </c>
      <c r="E26" s="24">
        <v>66</v>
      </c>
      <c r="F26" s="20">
        <f t="shared" si="0"/>
        <v>100</v>
      </c>
    </row>
    <row r="27" spans="1:6" ht="15.75">
      <c r="A27" s="23"/>
      <c r="B27" s="28" t="s">
        <v>71</v>
      </c>
      <c r="C27" s="29">
        <v>30</v>
      </c>
      <c r="D27" s="29">
        <v>32</v>
      </c>
      <c r="E27" s="24">
        <v>30</v>
      </c>
      <c r="F27" s="20">
        <f t="shared" si="0"/>
        <v>93.75</v>
      </c>
    </row>
    <row r="28" spans="1:6" ht="15.75">
      <c r="A28" s="23"/>
      <c r="B28" s="28" t="s">
        <v>45</v>
      </c>
      <c r="C28" s="29">
        <v>50</v>
      </c>
      <c r="D28" s="29">
        <v>44</v>
      </c>
      <c r="E28" s="24">
        <v>44</v>
      </c>
      <c r="F28" s="20">
        <f t="shared" si="0"/>
        <v>100</v>
      </c>
    </row>
    <row r="29" spans="1:6" ht="15.75">
      <c r="A29" s="23"/>
      <c r="B29" s="28" t="s">
        <v>60</v>
      </c>
      <c r="C29" s="29">
        <v>0</v>
      </c>
      <c r="D29" s="29">
        <v>20</v>
      </c>
      <c r="E29" s="24">
        <v>18</v>
      </c>
      <c r="F29" s="20">
        <f t="shared" si="0"/>
        <v>90</v>
      </c>
    </row>
    <row r="30" spans="1:6" ht="15.75">
      <c r="A30" s="23"/>
      <c r="B30" s="28" t="s">
        <v>46</v>
      </c>
      <c r="C30" s="29">
        <v>280</v>
      </c>
      <c r="D30" s="29">
        <v>152</v>
      </c>
      <c r="E30" s="24">
        <v>152</v>
      </c>
      <c r="F30" s="20">
        <f t="shared" si="0"/>
        <v>100</v>
      </c>
    </row>
    <row r="31" spans="1:6" ht="15.75">
      <c r="A31" s="23"/>
      <c r="B31" s="28" t="s">
        <v>47</v>
      </c>
      <c r="C31" s="29">
        <v>300</v>
      </c>
      <c r="D31" s="29">
        <v>333</v>
      </c>
      <c r="E31" s="24">
        <v>333</v>
      </c>
      <c r="F31" s="20">
        <f t="shared" si="0"/>
        <v>100</v>
      </c>
    </row>
    <row r="32" spans="1:6" ht="15.75">
      <c r="A32" s="23"/>
      <c r="B32" s="28" t="s">
        <v>48</v>
      </c>
      <c r="C32" s="29">
        <v>130</v>
      </c>
      <c r="D32" s="29">
        <v>133</v>
      </c>
      <c r="E32" s="24">
        <v>123</v>
      </c>
      <c r="F32" s="20">
        <f t="shared" si="0"/>
        <v>92.4812030075188</v>
      </c>
    </row>
    <row r="33" spans="1:6" ht="15.75">
      <c r="A33" s="23"/>
      <c r="B33" s="28" t="s">
        <v>61</v>
      </c>
      <c r="C33" s="29">
        <v>0</v>
      </c>
      <c r="D33" s="29">
        <v>4032</v>
      </c>
      <c r="E33" s="24">
        <v>3739</v>
      </c>
      <c r="F33" s="20">
        <f t="shared" si="0"/>
        <v>92.73313492063492</v>
      </c>
    </row>
    <row r="34" spans="1:6" ht="15.75">
      <c r="A34" s="23"/>
      <c r="B34" s="28" t="s">
        <v>62</v>
      </c>
      <c r="C34" s="29">
        <v>370</v>
      </c>
      <c r="D34" s="29">
        <v>83</v>
      </c>
      <c r="E34" s="24">
        <v>83</v>
      </c>
      <c r="F34" s="20">
        <f t="shared" si="0"/>
        <v>100</v>
      </c>
    </row>
    <row r="35" spans="1:6" ht="15.75">
      <c r="A35" s="23"/>
      <c r="B35" s="28" t="s">
        <v>70</v>
      </c>
      <c r="C35" s="29">
        <v>310</v>
      </c>
      <c r="D35" s="29">
        <v>123</v>
      </c>
      <c r="E35" s="24">
        <v>123</v>
      </c>
      <c r="F35" s="20">
        <f t="shared" si="0"/>
        <v>100</v>
      </c>
    </row>
    <row r="36" spans="1:6" ht="15.75">
      <c r="A36" s="23"/>
      <c r="B36" s="28" t="s">
        <v>50</v>
      </c>
      <c r="C36" s="29">
        <v>0</v>
      </c>
      <c r="D36" s="29">
        <v>156</v>
      </c>
      <c r="E36" s="24">
        <v>156</v>
      </c>
      <c r="F36" s="20">
        <f t="shared" si="0"/>
        <v>100</v>
      </c>
    </row>
    <row r="37" spans="1:6" ht="15.75">
      <c r="A37" s="23"/>
      <c r="B37" s="28" t="s">
        <v>49</v>
      </c>
      <c r="C37" s="29">
        <v>30</v>
      </c>
      <c r="D37" s="29">
        <v>15</v>
      </c>
      <c r="E37" s="24">
        <v>15</v>
      </c>
      <c r="F37" s="20">
        <f t="shared" si="0"/>
        <v>100</v>
      </c>
    </row>
    <row r="38" spans="1:6" ht="15.75">
      <c r="A38" s="23"/>
      <c r="B38" s="28" t="s">
        <v>74</v>
      </c>
      <c r="C38" s="29">
        <v>0</v>
      </c>
      <c r="D38" s="29">
        <v>3</v>
      </c>
      <c r="E38" s="24">
        <v>3</v>
      </c>
      <c r="F38" s="20">
        <f t="shared" si="0"/>
        <v>100</v>
      </c>
    </row>
    <row r="39" spans="1:6" ht="15.75">
      <c r="A39" s="23"/>
      <c r="B39" s="28" t="s">
        <v>63</v>
      </c>
      <c r="C39" s="29">
        <v>15</v>
      </c>
      <c r="D39" s="29">
        <v>0</v>
      </c>
      <c r="E39" s="24">
        <v>0</v>
      </c>
      <c r="F39" s="20"/>
    </row>
    <row r="40" spans="1:6" ht="15.75">
      <c r="A40" s="23"/>
      <c r="B40" s="28" t="s">
        <v>51</v>
      </c>
      <c r="C40" s="29">
        <v>846</v>
      </c>
      <c r="D40" s="29">
        <v>152</v>
      </c>
      <c r="E40" s="24">
        <v>152</v>
      </c>
      <c r="F40" s="20">
        <f t="shared" si="0"/>
        <v>100</v>
      </c>
    </row>
    <row r="41" spans="1:6" ht="15.75">
      <c r="A41" s="23"/>
      <c r="B41" s="28" t="s">
        <v>52</v>
      </c>
      <c r="C41" s="29">
        <v>45</v>
      </c>
      <c r="D41" s="29">
        <v>128</v>
      </c>
      <c r="E41" s="24">
        <v>128</v>
      </c>
      <c r="F41" s="20">
        <f t="shared" si="0"/>
        <v>100</v>
      </c>
    </row>
    <row r="42" spans="1:6" ht="15.75">
      <c r="A42" s="23"/>
      <c r="B42" s="28" t="s">
        <v>33</v>
      </c>
      <c r="C42" s="29">
        <v>693</v>
      </c>
      <c r="D42" s="29">
        <v>1525</v>
      </c>
      <c r="E42" s="24">
        <v>1443</v>
      </c>
      <c r="F42" s="20">
        <f t="shared" si="0"/>
        <v>94.62295081967214</v>
      </c>
    </row>
    <row r="43" spans="1:6" ht="15.75">
      <c r="A43" s="23"/>
      <c r="B43" s="28" t="s">
        <v>53</v>
      </c>
      <c r="C43" s="29">
        <v>0</v>
      </c>
      <c r="D43" s="29">
        <v>2</v>
      </c>
      <c r="E43" s="24">
        <v>2</v>
      </c>
      <c r="F43" s="20">
        <f t="shared" si="0"/>
        <v>100</v>
      </c>
    </row>
    <row r="44" spans="1:6" ht="15.75">
      <c r="A44" s="23"/>
      <c r="B44" s="28" t="s">
        <v>64</v>
      </c>
      <c r="C44" s="29">
        <v>50</v>
      </c>
      <c r="D44" s="29">
        <v>1</v>
      </c>
      <c r="E44" s="24">
        <v>0</v>
      </c>
      <c r="F44" s="20">
        <f t="shared" si="0"/>
        <v>0</v>
      </c>
    </row>
    <row r="45" spans="1:6" ht="15.75">
      <c r="A45" s="16"/>
      <c r="B45" s="17" t="s">
        <v>7</v>
      </c>
      <c r="C45" s="18">
        <f>C12+C16+C19</f>
        <v>26667</v>
      </c>
      <c r="D45" s="18">
        <f>D12+D16+D19</f>
        <v>28002</v>
      </c>
      <c r="E45" s="18">
        <f>E12+E16+E19</f>
        <v>27612</v>
      </c>
      <c r="F45" s="19">
        <f>(E45/D45)*100</f>
        <v>98.60724233983287</v>
      </c>
    </row>
  </sheetData>
  <sheetProtection/>
  <mergeCells count="5">
    <mergeCell ref="A7:F7"/>
    <mergeCell ref="B1:F1"/>
    <mergeCell ref="A6:F6"/>
    <mergeCell ref="A4:F4"/>
    <mergeCell ref="A5:F5"/>
  </mergeCells>
  <printOptions horizontalCentered="1"/>
  <pageMargins left="0.4724409448818898" right="0.5118110236220472" top="0.7086614173228347" bottom="0.7480314960629921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" customWidth="1"/>
    <col min="2" max="2" width="36.625" style="1" customWidth="1"/>
    <col min="3" max="6" width="12.25390625" style="1" customWidth="1"/>
    <col min="7" max="16384" width="9.125" style="1" customWidth="1"/>
  </cols>
  <sheetData>
    <row r="1" spans="2:6" ht="15.75">
      <c r="B1" s="157" t="s">
        <v>218</v>
      </c>
      <c r="C1" s="157"/>
      <c r="D1" s="157"/>
      <c r="E1" s="157"/>
      <c r="F1" s="157"/>
    </row>
    <row r="5" spans="1:6" ht="15.75">
      <c r="A5" s="158" t="s">
        <v>75</v>
      </c>
      <c r="B5" s="158"/>
      <c r="C5" s="158"/>
      <c r="D5" s="158"/>
      <c r="E5" s="158"/>
      <c r="F5" s="158"/>
    </row>
    <row r="6" spans="1:6" ht="15.75">
      <c r="A6" s="158" t="s">
        <v>78</v>
      </c>
      <c r="B6" s="158"/>
      <c r="C6" s="158"/>
      <c r="D6" s="158"/>
      <c r="E6" s="158"/>
      <c r="F6" s="158"/>
    </row>
    <row r="7" spans="1:6" ht="15.75">
      <c r="A7" s="158" t="s">
        <v>59</v>
      </c>
      <c r="B7" s="158"/>
      <c r="C7" s="158"/>
      <c r="D7" s="158"/>
      <c r="E7" s="158"/>
      <c r="F7" s="158"/>
    </row>
    <row r="8" spans="1:6" ht="15.75">
      <c r="A8" s="158" t="s">
        <v>76</v>
      </c>
      <c r="B8" s="158"/>
      <c r="C8" s="158"/>
      <c r="D8" s="158"/>
      <c r="E8" s="158"/>
      <c r="F8" s="158"/>
    </row>
    <row r="12" ht="15.75">
      <c r="F12" s="2" t="s">
        <v>19</v>
      </c>
    </row>
    <row r="13" spans="1:6" ht="19.5" customHeight="1">
      <c r="A13" s="44"/>
      <c r="B13" s="44" t="s">
        <v>0</v>
      </c>
      <c r="C13" s="44" t="s">
        <v>9</v>
      </c>
      <c r="D13" s="44" t="s">
        <v>10</v>
      </c>
      <c r="E13" s="44" t="s">
        <v>8</v>
      </c>
      <c r="F13" s="44" t="s">
        <v>8</v>
      </c>
    </row>
    <row r="14" spans="1:6" ht="19.5" customHeight="1">
      <c r="A14" s="4"/>
      <c r="B14" s="4"/>
      <c r="C14" s="70" t="s">
        <v>11</v>
      </c>
      <c r="D14" s="70" t="s">
        <v>11</v>
      </c>
      <c r="E14" s="70"/>
      <c r="F14" s="70" t="s">
        <v>12</v>
      </c>
    </row>
    <row r="15" spans="1:6" ht="15.75">
      <c r="A15" s="98">
        <v>1</v>
      </c>
      <c r="B15" s="12" t="s">
        <v>77</v>
      </c>
      <c r="C15" s="21">
        <f>SUM(C16:C16)</f>
        <v>0</v>
      </c>
      <c r="D15" s="21">
        <f>SUM(D16:D16)</f>
        <v>80</v>
      </c>
      <c r="E15" s="21">
        <f>SUM(E16:E16)</f>
        <v>80</v>
      </c>
      <c r="F15" s="96">
        <f>(E15/D15)*100</f>
        <v>100</v>
      </c>
    </row>
    <row r="16" spans="1:6" ht="15.75">
      <c r="A16" s="14"/>
      <c r="B16" s="14" t="s">
        <v>79</v>
      </c>
      <c r="C16" s="26">
        <v>0</v>
      </c>
      <c r="D16" s="104">
        <v>80</v>
      </c>
      <c r="E16" s="26">
        <v>80</v>
      </c>
      <c r="F16" s="80">
        <f>(E16/D16)*100</f>
        <v>100</v>
      </c>
    </row>
  </sheetData>
  <sheetProtection/>
  <mergeCells count="5">
    <mergeCell ref="B1:F1"/>
    <mergeCell ref="A5:F5"/>
    <mergeCell ref="A6:F6"/>
    <mergeCell ref="A8:F8"/>
    <mergeCell ref="A7:F7"/>
  </mergeCells>
  <printOptions horizontalCentered="1"/>
  <pageMargins left="0.6692913385826772" right="0.708661417322834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48.00390625" style="1" customWidth="1"/>
    <col min="4" max="4" width="5.75390625" style="1" customWidth="1"/>
    <col min="5" max="5" width="12.75390625" style="1" customWidth="1"/>
    <col min="6" max="6" width="5.75390625" style="1" customWidth="1"/>
    <col min="7" max="7" width="12.75390625" style="41" customWidth="1"/>
    <col min="8" max="16384" width="9.125" style="1" customWidth="1"/>
  </cols>
  <sheetData>
    <row r="1" spans="3:7" ht="15.75">
      <c r="C1" s="157" t="s">
        <v>219</v>
      </c>
      <c r="D1" s="157"/>
      <c r="E1" s="157"/>
      <c r="F1" s="157"/>
      <c r="G1" s="157"/>
    </row>
    <row r="2" ht="45.75" customHeight="1"/>
    <row r="3" spans="1:7" ht="15.75">
      <c r="A3" s="158" t="s">
        <v>58</v>
      </c>
      <c r="B3" s="158"/>
      <c r="C3" s="158"/>
      <c r="D3" s="158"/>
      <c r="E3" s="158"/>
      <c r="F3" s="158"/>
      <c r="G3" s="158"/>
    </row>
    <row r="4" spans="1:7" ht="15.75">
      <c r="A4" s="158" t="s">
        <v>78</v>
      </c>
      <c r="B4" s="158"/>
      <c r="C4" s="158"/>
      <c r="D4" s="158"/>
      <c r="E4" s="158"/>
      <c r="F4" s="158"/>
      <c r="G4" s="158"/>
    </row>
    <row r="5" spans="1:7" ht="15.75">
      <c r="A5" s="158" t="s">
        <v>59</v>
      </c>
      <c r="B5" s="158"/>
      <c r="C5" s="158"/>
      <c r="D5" s="158"/>
      <c r="E5" s="158"/>
      <c r="F5" s="158"/>
      <c r="G5" s="158"/>
    </row>
    <row r="6" spans="1:7" ht="15.75">
      <c r="A6" s="158" t="s">
        <v>80</v>
      </c>
      <c r="B6" s="158"/>
      <c r="C6" s="158"/>
      <c r="D6" s="158"/>
      <c r="E6" s="158"/>
      <c r="F6" s="158"/>
      <c r="G6" s="158"/>
    </row>
    <row r="7" spans="2:7" ht="45" customHeight="1">
      <c r="B7" s="32"/>
      <c r="C7" s="32"/>
      <c r="D7" s="32"/>
      <c r="E7" s="32"/>
      <c r="F7" s="32"/>
      <c r="G7" s="42"/>
    </row>
    <row r="8" spans="2:7" ht="15" customHeight="1">
      <c r="B8" s="163" t="s">
        <v>19</v>
      </c>
      <c r="C8" s="163"/>
      <c r="D8" s="163"/>
      <c r="E8" s="163"/>
      <c r="F8" s="163"/>
      <c r="G8" s="163"/>
    </row>
    <row r="9" ht="16.5" hidden="1" thickBot="1">
      <c r="G9" s="43" t="s">
        <v>19</v>
      </c>
    </row>
    <row r="10" spans="2:7" ht="15.75">
      <c r="B10" s="44" t="s">
        <v>81</v>
      </c>
      <c r="C10" s="168" t="s">
        <v>0</v>
      </c>
      <c r="D10" s="164" t="s">
        <v>119</v>
      </c>
      <c r="E10" s="165"/>
      <c r="F10" s="166" t="s">
        <v>119</v>
      </c>
      <c r="G10" s="167"/>
    </row>
    <row r="11" spans="2:7" ht="15.75">
      <c r="B11" s="25" t="s">
        <v>82</v>
      </c>
      <c r="C11" s="169"/>
      <c r="D11" s="159" t="s">
        <v>83</v>
      </c>
      <c r="E11" s="160"/>
      <c r="F11" s="161" t="s">
        <v>84</v>
      </c>
      <c r="G11" s="162"/>
    </row>
    <row r="12" spans="2:7" ht="15.75">
      <c r="B12" s="25"/>
      <c r="C12" s="14" t="s">
        <v>85</v>
      </c>
      <c r="D12" s="49"/>
      <c r="E12" s="50"/>
      <c r="F12" s="49"/>
      <c r="G12" s="51"/>
    </row>
    <row r="13" spans="2:7" ht="15.75">
      <c r="B13" s="7" t="s">
        <v>98</v>
      </c>
      <c r="C13" s="116" t="s">
        <v>86</v>
      </c>
      <c r="D13" s="117"/>
      <c r="E13" s="118">
        <v>0</v>
      </c>
      <c r="F13" s="119"/>
      <c r="G13" s="118">
        <v>0</v>
      </c>
    </row>
    <row r="14" spans="2:7" ht="15.75">
      <c r="B14" s="120" t="s">
        <v>99</v>
      </c>
      <c r="C14" s="121" t="s">
        <v>91</v>
      </c>
      <c r="D14" s="122"/>
      <c r="E14" s="123">
        <v>108</v>
      </c>
      <c r="F14" s="124"/>
      <c r="G14" s="123">
        <v>91</v>
      </c>
    </row>
    <row r="15" spans="2:9" ht="15.75">
      <c r="B15" s="120" t="s">
        <v>100</v>
      </c>
      <c r="C15" s="121" t="s">
        <v>92</v>
      </c>
      <c r="D15" s="122"/>
      <c r="E15" s="123">
        <v>0</v>
      </c>
      <c r="F15" s="124"/>
      <c r="G15" s="123">
        <v>0</v>
      </c>
      <c r="I15" s="37"/>
    </row>
    <row r="16" spans="2:9" ht="15.75">
      <c r="B16" s="120" t="s">
        <v>101</v>
      </c>
      <c r="C16" s="121" t="s">
        <v>94</v>
      </c>
      <c r="D16" s="122"/>
      <c r="E16" s="123">
        <v>0</v>
      </c>
      <c r="F16" s="124"/>
      <c r="G16" s="123">
        <v>0</v>
      </c>
      <c r="I16" s="37"/>
    </row>
    <row r="17" spans="2:7" ht="15.75">
      <c r="B17" s="23" t="s">
        <v>102</v>
      </c>
      <c r="C17" s="13" t="s">
        <v>93</v>
      </c>
      <c r="D17" s="54"/>
      <c r="E17" s="55">
        <f>SUM(E13:E16)</f>
        <v>108</v>
      </c>
      <c r="F17" s="56"/>
      <c r="G17" s="55">
        <f>SUM(G13:G16)</f>
        <v>91</v>
      </c>
    </row>
    <row r="18" spans="2:9" ht="15.75">
      <c r="B18" s="120" t="s">
        <v>103</v>
      </c>
      <c r="C18" s="121" t="s">
        <v>95</v>
      </c>
      <c r="D18" s="122"/>
      <c r="E18" s="123">
        <v>0</v>
      </c>
      <c r="F18" s="124"/>
      <c r="G18" s="123">
        <v>0</v>
      </c>
      <c r="I18" s="57"/>
    </row>
    <row r="19" spans="2:9" ht="15.75">
      <c r="B19" s="120" t="s">
        <v>104</v>
      </c>
      <c r="C19" s="121" t="s">
        <v>96</v>
      </c>
      <c r="D19" s="122"/>
      <c r="E19" s="123">
        <v>0</v>
      </c>
      <c r="F19" s="124"/>
      <c r="G19" s="123">
        <v>0</v>
      </c>
      <c r="I19" s="57"/>
    </row>
    <row r="20" spans="2:9" ht="15.75">
      <c r="B20" s="23" t="s">
        <v>105</v>
      </c>
      <c r="C20" s="13" t="s">
        <v>97</v>
      </c>
      <c r="D20" s="54"/>
      <c r="E20" s="55">
        <f>E18+E19</f>
        <v>0</v>
      </c>
      <c r="F20" s="56"/>
      <c r="G20" s="55">
        <f>G18+G19</f>
        <v>0</v>
      </c>
      <c r="I20" s="57"/>
    </row>
    <row r="21" spans="2:9" ht="15.75">
      <c r="B21" s="23" t="s">
        <v>106</v>
      </c>
      <c r="C21" s="13" t="s">
        <v>88</v>
      </c>
      <c r="D21" s="54"/>
      <c r="E21" s="55">
        <v>161</v>
      </c>
      <c r="F21" s="56"/>
      <c r="G21" s="55">
        <v>46</v>
      </c>
      <c r="I21" s="57"/>
    </row>
    <row r="22" spans="2:9" ht="15.75">
      <c r="B22" s="120" t="s">
        <v>107</v>
      </c>
      <c r="C22" s="121" t="s">
        <v>114</v>
      </c>
      <c r="D22" s="122"/>
      <c r="E22" s="123">
        <v>0</v>
      </c>
      <c r="F22" s="124"/>
      <c r="G22" s="123">
        <v>517</v>
      </c>
      <c r="I22" s="57"/>
    </row>
    <row r="23" spans="2:9" ht="15.75">
      <c r="B23" s="120" t="s">
        <v>108</v>
      </c>
      <c r="C23" s="121" t="s">
        <v>115</v>
      </c>
      <c r="D23" s="122"/>
      <c r="E23" s="123">
        <v>0</v>
      </c>
      <c r="F23" s="124"/>
      <c r="G23" s="123">
        <v>0</v>
      </c>
      <c r="I23" s="57"/>
    </row>
    <row r="24" spans="2:9" ht="15.75">
      <c r="B24" s="120" t="s">
        <v>109</v>
      </c>
      <c r="C24" s="121" t="s">
        <v>116</v>
      </c>
      <c r="D24" s="122"/>
      <c r="E24" s="123">
        <v>0</v>
      </c>
      <c r="F24" s="124"/>
      <c r="G24" s="123">
        <v>0</v>
      </c>
      <c r="I24" s="57"/>
    </row>
    <row r="25" spans="2:9" ht="15.75">
      <c r="B25" s="23" t="s">
        <v>110</v>
      </c>
      <c r="C25" s="13" t="s">
        <v>87</v>
      </c>
      <c r="D25" s="54"/>
      <c r="E25" s="55">
        <f>E22+E23+E24</f>
        <v>0</v>
      </c>
      <c r="F25" s="56"/>
      <c r="G25" s="55">
        <f>G22+G23+G24</f>
        <v>517</v>
      </c>
      <c r="I25" s="57"/>
    </row>
    <row r="26" spans="2:9" ht="15.75">
      <c r="B26" s="23" t="s">
        <v>111</v>
      </c>
      <c r="C26" s="13" t="s">
        <v>117</v>
      </c>
      <c r="D26" s="54"/>
      <c r="E26" s="55">
        <v>0</v>
      </c>
      <c r="F26" s="56"/>
      <c r="G26" s="55">
        <v>0</v>
      </c>
      <c r="I26" s="57"/>
    </row>
    <row r="27" spans="2:9" ht="15.75">
      <c r="B27" s="25" t="s">
        <v>112</v>
      </c>
      <c r="C27" s="14" t="s">
        <v>118</v>
      </c>
      <c r="D27" s="49"/>
      <c r="E27" s="58">
        <v>0</v>
      </c>
      <c r="F27" s="59"/>
      <c r="G27" s="58">
        <v>0</v>
      </c>
      <c r="I27" s="57"/>
    </row>
    <row r="28" spans="2:7" ht="15.75">
      <c r="B28" s="16"/>
      <c r="C28" s="17" t="s">
        <v>113</v>
      </c>
      <c r="D28" s="60"/>
      <c r="E28" s="61">
        <f>E17+E20+E21+E25+E26+E27</f>
        <v>269</v>
      </c>
      <c r="F28" s="62"/>
      <c r="G28" s="61">
        <f>G17+G20+G21+G25+G26+G27</f>
        <v>654</v>
      </c>
    </row>
    <row r="29" spans="2:7" ht="15.75">
      <c r="B29" s="10"/>
      <c r="C29" s="106" t="s">
        <v>89</v>
      </c>
      <c r="D29" s="113"/>
      <c r="E29" s="114"/>
      <c r="F29" s="115"/>
      <c r="G29" s="114"/>
    </row>
    <row r="30" spans="2:7" ht="15.75">
      <c r="B30" s="23" t="s">
        <v>120</v>
      </c>
      <c r="C30" s="13" t="s">
        <v>90</v>
      </c>
      <c r="D30" s="54"/>
      <c r="E30" s="55">
        <v>269</v>
      </c>
      <c r="F30" s="56"/>
      <c r="G30" s="55">
        <v>-1894</v>
      </c>
    </row>
    <row r="31" spans="2:9" ht="15.75">
      <c r="B31" s="125" t="s">
        <v>121</v>
      </c>
      <c r="C31" s="121" t="s">
        <v>128</v>
      </c>
      <c r="D31" s="122"/>
      <c r="E31" s="123">
        <v>0</v>
      </c>
      <c r="F31" s="124"/>
      <c r="G31" s="123">
        <v>389</v>
      </c>
      <c r="I31" s="57"/>
    </row>
    <row r="32" spans="2:9" ht="15.75">
      <c r="B32" s="125" t="s">
        <v>122</v>
      </c>
      <c r="C32" s="121" t="s">
        <v>129</v>
      </c>
      <c r="D32" s="122"/>
      <c r="E32" s="123">
        <v>0</v>
      </c>
      <c r="F32" s="124"/>
      <c r="G32" s="123">
        <v>0</v>
      </c>
      <c r="I32" s="57"/>
    </row>
    <row r="33" spans="2:7" ht="15.75">
      <c r="B33" s="63" t="s">
        <v>123</v>
      </c>
      <c r="C33" s="13" t="s">
        <v>130</v>
      </c>
      <c r="D33" s="54"/>
      <c r="E33" s="55">
        <f>E31+E32</f>
        <v>0</v>
      </c>
      <c r="F33" s="56"/>
      <c r="G33" s="55">
        <f>G31+G32</f>
        <v>389</v>
      </c>
    </row>
    <row r="34" spans="2:9" ht="15.75">
      <c r="B34" s="63" t="s">
        <v>124</v>
      </c>
      <c r="C34" s="13" t="s">
        <v>131</v>
      </c>
      <c r="D34" s="54"/>
      <c r="E34" s="55">
        <v>0</v>
      </c>
      <c r="F34" s="56"/>
      <c r="G34" s="55">
        <v>0</v>
      </c>
      <c r="I34" s="57"/>
    </row>
    <row r="35" spans="2:7" ht="15.75">
      <c r="B35" s="63" t="s">
        <v>125</v>
      </c>
      <c r="C35" s="13" t="s">
        <v>132</v>
      </c>
      <c r="D35" s="54"/>
      <c r="E35" s="55">
        <v>0</v>
      </c>
      <c r="F35" s="56"/>
      <c r="G35" s="55">
        <v>0</v>
      </c>
    </row>
    <row r="36" spans="2:7" ht="15.75">
      <c r="B36" s="64" t="s">
        <v>126</v>
      </c>
      <c r="C36" s="14" t="s">
        <v>133</v>
      </c>
      <c r="D36" s="49"/>
      <c r="E36" s="58">
        <f>SUM(E33:E35)</f>
        <v>0</v>
      </c>
      <c r="F36" s="59"/>
      <c r="G36" s="58">
        <v>2159</v>
      </c>
    </row>
    <row r="37" spans="2:7" ht="15.75">
      <c r="B37" s="16"/>
      <c r="C37" s="17" t="s">
        <v>127</v>
      </c>
      <c r="D37" s="60"/>
      <c r="E37" s="61">
        <f>E30+E33+E34+E35+E36</f>
        <v>269</v>
      </c>
      <c r="F37" s="62"/>
      <c r="G37" s="61">
        <f>G30+G33+G34+G35+G36</f>
        <v>654</v>
      </c>
    </row>
    <row r="39" spans="1:7" ht="15.75">
      <c r="A39" s="3"/>
      <c r="B39" s="38"/>
      <c r="C39" s="3"/>
      <c r="D39" s="3"/>
      <c r="E39" s="3"/>
      <c r="F39" s="3"/>
      <c r="G39" s="39"/>
    </row>
    <row r="40" spans="1:7" ht="15.75">
      <c r="A40" s="3"/>
      <c r="B40" s="3"/>
      <c r="C40" s="3"/>
      <c r="D40" s="3"/>
      <c r="E40" s="3"/>
      <c r="F40" s="3"/>
      <c r="G40" s="65"/>
    </row>
    <row r="48" ht="15.75">
      <c r="D48" s="37"/>
    </row>
  </sheetData>
  <sheetProtection/>
  <mergeCells count="11">
    <mergeCell ref="C10:C11"/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</mergeCells>
  <printOptions/>
  <pageMargins left="0.55" right="0.52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.37890625" style="5" customWidth="1"/>
    <col min="2" max="2" width="5.75390625" style="5" customWidth="1"/>
    <col min="3" max="3" width="54.25390625" style="5" customWidth="1"/>
    <col min="4" max="4" width="5.75390625" style="5" customWidth="1"/>
    <col min="5" max="5" width="9.75390625" style="5" customWidth="1"/>
    <col min="6" max="6" width="5.75390625" style="5" customWidth="1"/>
    <col min="7" max="7" width="9.75390625" style="33" customWidth="1"/>
    <col min="8" max="16384" width="9.125" style="5" customWidth="1"/>
  </cols>
  <sheetData>
    <row r="1" spans="3:7" ht="12.75">
      <c r="C1" s="182" t="s">
        <v>220</v>
      </c>
      <c r="D1" s="182"/>
      <c r="E1" s="182"/>
      <c r="F1" s="182"/>
      <c r="G1" s="182"/>
    </row>
    <row r="2" ht="16.5" customHeight="1"/>
    <row r="3" spans="1:7" ht="12.75">
      <c r="A3" s="181" t="s">
        <v>58</v>
      </c>
      <c r="B3" s="181"/>
      <c r="C3" s="181"/>
      <c r="D3" s="181"/>
      <c r="E3" s="181"/>
      <c r="F3" s="181"/>
      <c r="G3" s="181"/>
    </row>
    <row r="4" spans="1:7" ht="12.75">
      <c r="A4" s="181" t="s">
        <v>78</v>
      </c>
      <c r="B4" s="181"/>
      <c r="C4" s="181"/>
      <c r="D4" s="181"/>
      <c r="E4" s="181"/>
      <c r="F4" s="181"/>
      <c r="G4" s="181"/>
    </row>
    <row r="5" spans="1:7" ht="12.75">
      <c r="A5" s="181" t="s">
        <v>59</v>
      </c>
      <c r="B5" s="181"/>
      <c r="C5" s="181"/>
      <c r="D5" s="181"/>
      <c r="E5" s="181"/>
      <c r="F5" s="181"/>
      <c r="G5" s="181"/>
    </row>
    <row r="6" spans="1:7" ht="12.75">
      <c r="A6" s="181" t="s">
        <v>187</v>
      </c>
      <c r="B6" s="181"/>
      <c r="C6" s="181"/>
      <c r="D6" s="181"/>
      <c r="E6" s="181"/>
      <c r="F6" s="181"/>
      <c r="G6" s="181"/>
    </row>
    <row r="7" spans="2:7" ht="28.5" customHeight="1">
      <c r="B7" s="127"/>
      <c r="C7" s="127"/>
      <c r="D7" s="127"/>
      <c r="E7" s="127"/>
      <c r="F7" s="127"/>
      <c r="G7" s="128"/>
    </row>
    <row r="8" spans="2:7" ht="15" customHeight="1">
      <c r="B8" s="174" t="s">
        <v>19</v>
      </c>
      <c r="C8" s="174"/>
      <c r="D8" s="174"/>
      <c r="E8" s="174"/>
      <c r="F8" s="174"/>
      <c r="G8" s="174"/>
    </row>
    <row r="9" ht="13.5" hidden="1" thickBot="1">
      <c r="G9" s="34" t="s">
        <v>19</v>
      </c>
    </row>
    <row r="10" spans="2:7" ht="12.75">
      <c r="B10" s="129" t="s">
        <v>81</v>
      </c>
      <c r="C10" s="179" t="s">
        <v>0</v>
      </c>
      <c r="D10" s="175" t="s">
        <v>119</v>
      </c>
      <c r="E10" s="176"/>
      <c r="F10" s="177" t="s">
        <v>119</v>
      </c>
      <c r="G10" s="178"/>
    </row>
    <row r="11" spans="2:7" ht="12.75">
      <c r="B11" s="130" t="s">
        <v>82</v>
      </c>
      <c r="C11" s="180"/>
      <c r="D11" s="170" t="s">
        <v>83</v>
      </c>
      <c r="E11" s="171"/>
      <c r="F11" s="172" t="s">
        <v>84</v>
      </c>
      <c r="G11" s="173"/>
    </row>
    <row r="12" spans="2:7" ht="12.75">
      <c r="B12" s="131">
        <v>1</v>
      </c>
      <c r="C12" s="132" t="s">
        <v>145</v>
      </c>
      <c r="D12" s="135"/>
      <c r="E12" s="136"/>
      <c r="F12" s="135"/>
      <c r="G12" s="137"/>
    </row>
    <row r="13" spans="2:7" ht="25.5">
      <c r="B13" s="131">
        <v>2</v>
      </c>
      <c r="C13" s="132" t="s">
        <v>146</v>
      </c>
      <c r="D13" s="138"/>
      <c r="E13" s="139"/>
      <c r="F13" s="138"/>
      <c r="G13" s="139">
        <v>2121</v>
      </c>
    </row>
    <row r="14" spans="2:7" ht="12.75">
      <c r="B14" s="131">
        <v>3</v>
      </c>
      <c r="C14" s="132" t="s">
        <v>147</v>
      </c>
      <c r="D14" s="138"/>
      <c r="E14" s="139"/>
      <c r="F14" s="138"/>
      <c r="G14" s="139"/>
    </row>
    <row r="15" spans="2:7" ht="12.75">
      <c r="B15" s="133" t="s">
        <v>124</v>
      </c>
      <c r="C15" s="134" t="s">
        <v>148</v>
      </c>
      <c r="D15" s="140"/>
      <c r="E15" s="141">
        <f>E12+E13+E14</f>
        <v>0</v>
      </c>
      <c r="F15" s="140"/>
      <c r="G15" s="141">
        <f>G12+G13+G14</f>
        <v>2121</v>
      </c>
    </row>
    <row r="16" spans="2:7" ht="12.75">
      <c r="B16" s="131">
        <v>4</v>
      </c>
      <c r="C16" s="132" t="s">
        <v>149</v>
      </c>
      <c r="D16" s="138"/>
      <c r="E16" s="139"/>
      <c r="F16" s="138"/>
      <c r="G16" s="139"/>
    </row>
    <row r="17" spans="2:7" ht="12.75">
      <c r="B17" s="131">
        <v>5</v>
      </c>
      <c r="C17" s="132" t="s">
        <v>150</v>
      </c>
      <c r="D17" s="138"/>
      <c r="E17" s="139"/>
      <c r="F17" s="138"/>
      <c r="G17" s="139"/>
    </row>
    <row r="18" spans="2:7" ht="12.75">
      <c r="B18" s="133" t="s">
        <v>134</v>
      </c>
      <c r="C18" s="134" t="s">
        <v>151</v>
      </c>
      <c r="D18" s="140"/>
      <c r="E18" s="141">
        <f>E16+E17</f>
        <v>0</v>
      </c>
      <c r="F18" s="140"/>
      <c r="G18" s="141">
        <f>G16+G17</f>
        <v>0</v>
      </c>
    </row>
    <row r="19" spans="2:7" ht="12.75">
      <c r="B19" s="131">
        <v>6</v>
      </c>
      <c r="C19" s="132" t="s">
        <v>152</v>
      </c>
      <c r="D19" s="138"/>
      <c r="E19" s="139"/>
      <c r="F19" s="138"/>
      <c r="G19" s="139">
        <v>24884</v>
      </c>
    </row>
    <row r="20" spans="2:7" ht="12.75">
      <c r="B20" s="131">
        <v>7</v>
      </c>
      <c r="C20" s="132" t="s">
        <v>153</v>
      </c>
      <c r="D20" s="138"/>
      <c r="E20" s="139"/>
      <c r="F20" s="138"/>
      <c r="G20" s="139"/>
    </row>
    <row r="21" spans="2:7" ht="12.75">
      <c r="B21" s="131">
        <v>8</v>
      </c>
      <c r="C21" s="132" t="s">
        <v>154</v>
      </c>
      <c r="D21" s="138"/>
      <c r="E21" s="139"/>
      <c r="F21" s="138"/>
      <c r="G21" s="139"/>
    </row>
    <row r="22" spans="2:7" ht="12.75">
      <c r="B22" s="133" t="s">
        <v>135</v>
      </c>
      <c r="C22" s="134" t="s">
        <v>155</v>
      </c>
      <c r="D22" s="140"/>
      <c r="E22" s="141">
        <f>E19+E20+E21</f>
        <v>0</v>
      </c>
      <c r="F22" s="140"/>
      <c r="G22" s="141">
        <f>G19+G20+G21</f>
        <v>24884</v>
      </c>
    </row>
    <row r="23" spans="2:7" ht="12.75">
      <c r="B23" s="131">
        <v>9</v>
      </c>
      <c r="C23" s="132" t="s">
        <v>156</v>
      </c>
      <c r="D23" s="138"/>
      <c r="E23" s="139"/>
      <c r="F23" s="138"/>
      <c r="G23" s="139">
        <v>4779</v>
      </c>
    </row>
    <row r="24" spans="2:7" ht="12.75">
      <c r="B24" s="131">
        <v>10</v>
      </c>
      <c r="C24" s="132" t="s">
        <v>157</v>
      </c>
      <c r="D24" s="138"/>
      <c r="E24" s="139"/>
      <c r="F24" s="138"/>
      <c r="G24" s="139">
        <v>1439</v>
      </c>
    </row>
    <row r="25" spans="2:7" ht="12.75">
      <c r="B25" s="131">
        <v>11</v>
      </c>
      <c r="C25" s="132" t="s">
        <v>158</v>
      </c>
      <c r="D25" s="138"/>
      <c r="E25" s="139"/>
      <c r="F25" s="138"/>
      <c r="G25" s="139"/>
    </row>
    <row r="26" spans="2:7" ht="12.75">
      <c r="B26" s="131">
        <v>12</v>
      </c>
      <c r="C26" s="132" t="s">
        <v>159</v>
      </c>
      <c r="D26" s="138"/>
      <c r="E26" s="139"/>
      <c r="F26" s="138"/>
      <c r="G26" s="139"/>
    </row>
    <row r="27" spans="2:7" ht="12.75">
      <c r="B27" s="133" t="s">
        <v>136</v>
      </c>
      <c r="C27" s="134" t="s">
        <v>160</v>
      </c>
      <c r="D27" s="140"/>
      <c r="E27" s="141">
        <f>E23+E24+E25+E26</f>
        <v>0</v>
      </c>
      <c r="F27" s="140"/>
      <c r="G27" s="141">
        <f>G23+G24+G25+G26</f>
        <v>6218</v>
      </c>
    </row>
    <row r="28" spans="2:7" ht="12.75">
      <c r="B28" s="131">
        <v>13</v>
      </c>
      <c r="C28" s="132" t="s">
        <v>161</v>
      </c>
      <c r="D28" s="138"/>
      <c r="E28" s="139"/>
      <c r="F28" s="138"/>
      <c r="G28" s="139">
        <v>16757</v>
      </c>
    </row>
    <row r="29" spans="2:7" ht="12.75">
      <c r="B29" s="131">
        <v>14</v>
      </c>
      <c r="C29" s="132" t="s">
        <v>162</v>
      </c>
      <c r="D29" s="138"/>
      <c r="E29" s="139"/>
      <c r="F29" s="138"/>
      <c r="G29" s="139">
        <v>1009</v>
      </c>
    </row>
    <row r="30" spans="2:7" ht="12.75">
      <c r="B30" s="131">
        <v>15</v>
      </c>
      <c r="C30" s="132" t="s">
        <v>163</v>
      </c>
      <c r="D30" s="138"/>
      <c r="E30" s="139"/>
      <c r="F30" s="138"/>
      <c r="G30" s="139">
        <v>4647</v>
      </c>
    </row>
    <row r="31" spans="2:7" ht="12.75">
      <c r="B31" s="133" t="s">
        <v>137</v>
      </c>
      <c r="C31" s="134" t="s">
        <v>164</v>
      </c>
      <c r="D31" s="140"/>
      <c r="E31" s="141">
        <f>E28+E29+E30</f>
        <v>0</v>
      </c>
      <c r="F31" s="140"/>
      <c r="G31" s="141">
        <f>G28+G29+G30</f>
        <v>22413</v>
      </c>
    </row>
    <row r="32" spans="2:7" ht="12.75">
      <c r="B32" s="133" t="s">
        <v>138</v>
      </c>
      <c r="C32" s="134" t="s">
        <v>143</v>
      </c>
      <c r="D32" s="140"/>
      <c r="E32" s="141"/>
      <c r="F32" s="140"/>
      <c r="G32" s="141">
        <v>81</v>
      </c>
    </row>
    <row r="33" spans="2:7" ht="12.75">
      <c r="B33" s="133" t="s">
        <v>139</v>
      </c>
      <c r="C33" s="134" t="s">
        <v>144</v>
      </c>
      <c r="D33" s="140"/>
      <c r="E33" s="141"/>
      <c r="F33" s="140"/>
      <c r="G33" s="141">
        <v>454</v>
      </c>
    </row>
    <row r="34" spans="2:7" ht="25.5">
      <c r="B34" s="133" t="s">
        <v>102</v>
      </c>
      <c r="C34" s="134" t="s">
        <v>165</v>
      </c>
      <c r="D34" s="140"/>
      <c r="E34" s="141">
        <f>E15+E18+E22-E27-E31-E32-E33</f>
        <v>0</v>
      </c>
      <c r="F34" s="140"/>
      <c r="G34" s="141">
        <f>G15+G18+G22-G27-G31-G32-G33</f>
        <v>-2161</v>
      </c>
    </row>
    <row r="35" spans="2:7" ht="12.75">
      <c r="B35" s="131">
        <v>16</v>
      </c>
      <c r="C35" s="132" t="s">
        <v>166</v>
      </c>
      <c r="D35" s="138"/>
      <c r="E35" s="139"/>
      <c r="F35" s="138"/>
      <c r="G35" s="139"/>
    </row>
    <row r="36" spans="2:7" ht="12.75">
      <c r="B36" s="131">
        <v>17</v>
      </c>
      <c r="C36" s="132" t="s">
        <v>167</v>
      </c>
      <c r="D36" s="138"/>
      <c r="E36" s="139"/>
      <c r="F36" s="138"/>
      <c r="G36" s="139"/>
    </row>
    <row r="37" spans="2:7" ht="12.75">
      <c r="B37" s="131">
        <v>18</v>
      </c>
      <c r="C37" s="132" t="s">
        <v>168</v>
      </c>
      <c r="D37" s="138"/>
      <c r="E37" s="139"/>
      <c r="F37" s="138"/>
      <c r="G37" s="139"/>
    </row>
    <row r="38" spans="2:7" ht="12.75">
      <c r="B38" s="131" t="s">
        <v>184</v>
      </c>
      <c r="C38" s="132" t="s">
        <v>169</v>
      </c>
      <c r="D38" s="138"/>
      <c r="E38" s="139"/>
      <c r="F38" s="138"/>
      <c r="G38" s="139"/>
    </row>
    <row r="39" spans="2:7" ht="12.75">
      <c r="B39" s="133" t="s">
        <v>140</v>
      </c>
      <c r="C39" s="134" t="s">
        <v>170</v>
      </c>
      <c r="D39" s="140"/>
      <c r="E39" s="141">
        <f>E35+E36+E37</f>
        <v>0</v>
      </c>
      <c r="F39" s="140"/>
      <c r="G39" s="141">
        <f>G35+G36+G37</f>
        <v>0</v>
      </c>
    </row>
    <row r="40" spans="2:7" ht="12.75">
      <c r="B40" s="131">
        <v>19</v>
      </c>
      <c r="C40" s="132" t="s">
        <v>171</v>
      </c>
      <c r="D40" s="138"/>
      <c r="E40" s="139"/>
      <c r="F40" s="138"/>
      <c r="G40" s="139">
        <v>2</v>
      </c>
    </row>
    <row r="41" spans="2:7" ht="12.75">
      <c r="B41" s="131">
        <v>20</v>
      </c>
      <c r="C41" s="132" t="s">
        <v>172</v>
      </c>
      <c r="D41" s="138"/>
      <c r="E41" s="139"/>
      <c r="F41" s="138"/>
      <c r="G41" s="139"/>
    </row>
    <row r="42" spans="2:7" ht="12.75">
      <c r="B42" s="131">
        <v>21</v>
      </c>
      <c r="C42" s="132" t="s">
        <v>173</v>
      </c>
      <c r="D42" s="138"/>
      <c r="E42" s="139"/>
      <c r="F42" s="138"/>
      <c r="G42" s="139"/>
    </row>
    <row r="43" spans="2:7" ht="12.75">
      <c r="B43" s="131" t="s">
        <v>185</v>
      </c>
      <c r="C43" s="132" t="s">
        <v>174</v>
      </c>
      <c r="D43" s="138"/>
      <c r="E43" s="139"/>
      <c r="F43" s="138"/>
      <c r="G43" s="139"/>
    </row>
    <row r="44" spans="2:7" ht="12.75">
      <c r="B44" s="133" t="s">
        <v>141</v>
      </c>
      <c r="C44" s="134" t="s">
        <v>175</v>
      </c>
      <c r="D44" s="140"/>
      <c r="E44" s="141">
        <f>E40+E41+E42</f>
        <v>0</v>
      </c>
      <c r="F44" s="140"/>
      <c r="G44" s="141">
        <f>G40+G41+G42</f>
        <v>2</v>
      </c>
    </row>
    <row r="45" spans="2:7" ht="12.75">
      <c r="B45" s="133" t="s">
        <v>105</v>
      </c>
      <c r="C45" s="134" t="s">
        <v>176</v>
      </c>
      <c r="D45" s="140"/>
      <c r="E45" s="141">
        <f>E39-E44</f>
        <v>0</v>
      </c>
      <c r="F45" s="140"/>
      <c r="G45" s="141">
        <f>G39-G44</f>
        <v>-2</v>
      </c>
    </row>
    <row r="46" spans="2:7" ht="12.75">
      <c r="B46" s="133" t="s">
        <v>106</v>
      </c>
      <c r="C46" s="134" t="s">
        <v>177</v>
      </c>
      <c r="D46" s="140"/>
      <c r="E46" s="141">
        <f>E34+E45</f>
        <v>0</v>
      </c>
      <c r="F46" s="140"/>
      <c r="G46" s="141">
        <f>G34+G45</f>
        <v>-2163</v>
      </c>
    </row>
    <row r="47" spans="2:7" ht="12.75">
      <c r="B47" s="131">
        <v>22</v>
      </c>
      <c r="C47" s="132" t="s">
        <v>178</v>
      </c>
      <c r="D47" s="138"/>
      <c r="E47" s="139"/>
      <c r="F47" s="138"/>
      <c r="G47" s="139"/>
    </row>
    <row r="48" spans="2:7" ht="12.75">
      <c r="B48" s="131">
        <v>23</v>
      </c>
      <c r="C48" s="132" t="s">
        <v>179</v>
      </c>
      <c r="D48" s="138"/>
      <c r="E48" s="139"/>
      <c r="F48" s="138"/>
      <c r="G48" s="139"/>
    </row>
    <row r="49" spans="2:7" ht="12.75">
      <c r="B49" s="133" t="s">
        <v>186</v>
      </c>
      <c r="C49" s="134" t="s">
        <v>180</v>
      </c>
      <c r="D49" s="140"/>
      <c r="E49" s="141">
        <f>E47+E48</f>
        <v>0</v>
      </c>
      <c r="F49" s="140"/>
      <c r="G49" s="141">
        <f>G47+G48</f>
        <v>0</v>
      </c>
    </row>
    <row r="50" spans="2:7" ht="12.75">
      <c r="B50" s="133" t="s">
        <v>142</v>
      </c>
      <c r="C50" s="134" t="s">
        <v>181</v>
      </c>
      <c r="D50" s="140"/>
      <c r="E50" s="141"/>
      <c r="F50" s="140"/>
      <c r="G50" s="141"/>
    </row>
    <row r="51" spans="2:7" ht="12.75">
      <c r="B51" s="133" t="s">
        <v>110</v>
      </c>
      <c r="C51" s="134" t="s">
        <v>182</v>
      </c>
      <c r="D51" s="140"/>
      <c r="E51" s="141">
        <f>E49-E50</f>
        <v>0</v>
      </c>
      <c r="F51" s="140"/>
      <c r="G51" s="141">
        <f>G49-G50</f>
        <v>0</v>
      </c>
    </row>
    <row r="52" spans="2:7" ht="12.75">
      <c r="B52" s="133" t="s">
        <v>111</v>
      </c>
      <c r="C52" s="134" t="s">
        <v>183</v>
      </c>
      <c r="D52" s="140"/>
      <c r="E52" s="141">
        <f>E46+E51</f>
        <v>0</v>
      </c>
      <c r="F52" s="140"/>
      <c r="G52" s="141">
        <f>G46+G51</f>
        <v>-2163</v>
      </c>
    </row>
  </sheetData>
  <sheetProtection/>
  <mergeCells count="11"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  <mergeCell ref="C10:C11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" sqref="C1:E1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61.00390625" style="1" customWidth="1"/>
    <col min="4" max="4" width="5.75390625" style="1" customWidth="1"/>
    <col min="5" max="5" width="12.75390625" style="41" customWidth="1"/>
    <col min="6" max="16384" width="9.125" style="1" customWidth="1"/>
  </cols>
  <sheetData>
    <row r="1" spans="3:5" ht="15.75">
      <c r="C1" s="157" t="s">
        <v>221</v>
      </c>
      <c r="D1" s="157"/>
      <c r="E1" s="157"/>
    </row>
    <row r="2" ht="45.75" customHeight="1"/>
    <row r="3" spans="1:5" ht="15.75">
      <c r="A3" s="158" t="s">
        <v>58</v>
      </c>
      <c r="B3" s="158"/>
      <c r="C3" s="158"/>
      <c r="D3" s="158"/>
      <c r="E3" s="158"/>
    </row>
    <row r="4" spans="1:5" ht="15.75">
      <c r="A4" s="158" t="s">
        <v>78</v>
      </c>
      <c r="B4" s="158"/>
      <c r="C4" s="158"/>
      <c r="D4" s="158"/>
      <c r="E4" s="158"/>
    </row>
    <row r="5" spans="1:5" ht="15.75">
      <c r="A5" s="158" t="s">
        <v>59</v>
      </c>
      <c r="B5" s="158"/>
      <c r="C5" s="158"/>
      <c r="D5" s="158"/>
      <c r="E5" s="158"/>
    </row>
    <row r="6" spans="1:5" ht="15.75">
      <c r="A6" s="158" t="s">
        <v>214</v>
      </c>
      <c r="B6" s="158"/>
      <c r="C6" s="158"/>
      <c r="D6" s="158"/>
      <c r="E6" s="158"/>
    </row>
    <row r="7" spans="2:5" ht="45" customHeight="1">
      <c r="B7" s="32"/>
      <c r="C7" s="32"/>
      <c r="D7" s="32"/>
      <c r="E7" s="42"/>
    </row>
    <row r="8" spans="2:5" ht="15" customHeight="1">
      <c r="B8" s="163" t="s">
        <v>19</v>
      </c>
      <c r="C8" s="163"/>
      <c r="D8" s="163"/>
      <c r="E8" s="163"/>
    </row>
    <row r="9" ht="15.75" hidden="1">
      <c r="E9" s="43" t="s">
        <v>19</v>
      </c>
    </row>
    <row r="10" spans="2:5" ht="15.75">
      <c r="B10" s="44" t="s">
        <v>81</v>
      </c>
      <c r="C10" s="168" t="s">
        <v>0</v>
      </c>
      <c r="D10" s="166" t="s">
        <v>119</v>
      </c>
      <c r="E10" s="167"/>
    </row>
    <row r="11" spans="2:5" ht="15.75">
      <c r="B11" s="25" t="s">
        <v>82</v>
      </c>
      <c r="C11" s="169"/>
      <c r="D11" s="161" t="s">
        <v>84</v>
      </c>
      <c r="E11" s="162"/>
    </row>
    <row r="12" spans="2:5" ht="15.75" customHeight="1">
      <c r="B12" s="142">
        <v>1</v>
      </c>
      <c r="C12" s="143" t="s">
        <v>188</v>
      </c>
      <c r="D12" s="144"/>
      <c r="E12" s="114">
        <v>2693</v>
      </c>
    </row>
    <row r="13" spans="2:5" ht="15.75" customHeight="1">
      <c r="B13" s="142">
        <v>2</v>
      </c>
      <c r="C13" s="143" t="s">
        <v>189</v>
      </c>
      <c r="D13" s="144"/>
      <c r="E13" s="114">
        <v>27692</v>
      </c>
    </row>
    <row r="14" spans="2:5" ht="15.75" customHeight="1">
      <c r="B14" s="145" t="s">
        <v>124</v>
      </c>
      <c r="C14" s="146" t="s">
        <v>197</v>
      </c>
      <c r="D14" s="147"/>
      <c r="E14" s="61">
        <f>E12-E13</f>
        <v>-24999</v>
      </c>
    </row>
    <row r="15" spans="2:5" ht="15.75" customHeight="1">
      <c r="B15" s="142">
        <v>3</v>
      </c>
      <c r="C15" s="143" t="s">
        <v>190</v>
      </c>
      <c r="D15" s="144"/>
      <c r="E15" s="114">
        <v>24884</v>
      </c>
    </row>
    <row r="16" spans="2:5" ht="15.75" customHeight="1">
      <c r="B16" s="142">
        <v>4</v>
      </c>
      <c r="C16" s="143" t="s">
        <v>191</v>
      </c>
      <c r="D16" s="144"/>
      <c r="E16" s="114">
        <v>0</v>
      </c>
    </row>
    <row r="17" spans="2:5" ht="15.75" customHeight="1">
      <c r="B17" s="145" t="s">
        <v>134</v>
      </c>
      <c r="C17" s="146" t="s">
        <v>198</v>
      </c>
      <c r="D17" s="147"/>
      <c r="E17" s="61">
        <f>E15-E16</f>
        <v>24884</v>
      </c>
    </row>
    <row r="18" spans="2:5" ht="15.75" customHeight="1">
      <c r="B18" s="145" t="s">
        <v>102</v>
      </c>
      <c r="C18" s="146" t="s">
        <v>192</v>
      </c>
      <c r="D18" s="147"/>
      <c r="E18" s="61">
        <f>E14+E17</f>
        <v>-115</v>
      </c>
    </row>
    <row r="19" spans="2:5" ht="15.75" customHeight="1">
      <c r="B19" s="142">
        <v>5</v>
      </c>
      <c r="C19" s="143" t="s">
        <v>193</v>
      </c>
      <c r="D19" s="144"/>
      <c r="E19" s="114">
        <v>0</v>
      </c>
    </row>
    <row r="20" spans="2:5" ht="15.75" customHeight="1">
      <c r="B20" s="142">
        <v>6</v>
      </c>
      <c r="C20" s="143" t="s">
        <v>194</v>
      </c>
      <c r="D20" s="144"/>
      <c r="E20" s="114">
        <v>0</v>
      </c>
    </row>
    <row r="21" spans="2:5" ht="15.75" customHeight="1">
      <c r="B21" s="145" t="s">
        <v>135</v>
      </c>
      <c r="C21" s="146" t="s">
        <v>199</v>
      </c>
      <c r="D21" s="147"/>
      <c r="E21" s="61">
        <f>E19-E20</f>
        <v>0</v>
      </c>
    </row>
    <row r="22" spans="2:5" ht="15.75" customHeight="1">
      <c r="B22" s="142">
        <v>7</v>
      </c>
      <c r="C22" s="143" t="s">
        <v>195</v>
      </c>
      <c r="D22" s="144"/>
      <c r="E22" s="114">
        <v>0</v>
      </c>
    </row>
    <row r="23" spans="2:5" ht="15.75" customHeight="1">
      <c r="B23" s="142">
        <v>8</v>
      </c>
      <c r="C23" s="143" t="s">
        <v>196</v>
      </c>
      <c r="D23" s="144"/>
      <c r="E23" s="114">
        <v>0</v>
      </c>
    </row>
    <row r="24" spans="2:5" ht="15.75" customHeight="1">
      <c r="B24" s="145" t="s">
        <v>136</v>
      </c>
      <c r="C24" s="146" t="s">
        <v>200</v>
      </c>
      <c r="D24" s="147"/>
      <c r="E24" s="61">
        <f>E22-E23</f>
        <v>0</v>
      </c>
    </row>
    <row r="25" spans="2:5" ht="15.75" customHeight="1">
      <c r="B25" s="145" t="s">
        <v>105</v>
      </c>
      <c r="C25" s="146" t="s">
        <v>201</v>
      </c>
      <c r="D25" s="147"/>
      <c r="E25" s="61">
        <f>E21+E24</f>
        <v>0</v>
      </c>
    </row>
    <row r="26" spans="2:5" ht="15.75" customHeight="1">
      <c r="B26" s="145" t="s">
        <v>106</v>
      </c>
      <c r="C26" s="146" t="s">
        <v>202</v>
      </c>
      <c r="D26" s="147"/>
      <c r="E26" s="61">
        <f>E18+E25</f>
        <v>-115</v>
      </c>
    </row>
    <row r="27" spans="2:5" ht="15.75" customHeight="1">
      <c r="B27" s="145" t="s">
        <v>110</v>
      </c>
      <c r="C27" s="146" t="s">
        <v>203</v>
      </c>
      <c r="D27" s="147"/>
      <c r="E27" s="61">
        <v>0</v>
      </c>
    </row>
    <row r="28" spans="2:5" ht="15.75" customHeight="1">
      <c r="B28" s="145" t="s">
        <v>111</v>
      </c>
      <c r="C28" s="146" t="s">
        <v>204</v>
      </c>
      <c r="D28" s="147"/>
      <c r="E28" s="61">
        <f>E18-E27</f>
        <v>-115</v>
      </c>
    </row>
    <row r="29" spans="2:5" ht="15.75" customHeight="1">
      <c r="B29" s="145" t="s">
        <v>112</v>
      </c>
      <c r="C29" s="146" t="s">
        <v>205</v>
      </c>
      <c r="D29" s="147"/>
      <c r="E29" s="61">
        <v>0</v>
      </c>
    </row>
    <row r="30" spans="2:5" ht="15.75" customHeight="1">
      <c r="B30" s="145" t="s">
        <v>120</v>
      </c>
      <c r="C30" s="146" t="s">
        <v>206</v>
      </c>
      <c r="D30" s="147"/>
      <c r="E30" s="61">
        <f>E25-E29</f>
        <v>0</v>
      </c>
    </row>
    <row r="31" ht="15.75">
      <c r="C31" s="3"/>
    </row>
  </sheetData>
  <sheetProtection/>
  <mergeCells count="9">
    <mergeCell ref="C1:E1"/>
    <mergeCell ref="A5:E5"/>
    <mergeCell ref="D11:E11"/>
    <mergeCell ref="B8:E8"/>
    <mergeCell ref="D10:E10"/>
    <mergeCell ref="C10:C11"/>
    <mergeCell ref="A6:E6"/>
    <mergeCell ref="A3:E3"/>
    <mergeCell ref="A4:E4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10.75390625" style="1" customWidth="1"/>
    <col min="2" max="2" width="42.75390625" style="1" customWidth="1"/>
    <col min="3" max="3" width="22.625" style="105" customWidth="1"/>
    <col min="4" max="4" width="10.75390625" style="1" customWidth="1"/>
    <col min="5" max="16384" width="9.125" style="1" customWidth="1"/>
  </cols>
  <sheetData>
    <row r="1" spans="2:4" ht="15.75">
      <c r="B1" s="157" t="s">
        <v>222</v>
      </c>
      <c r="C1" s="157"/>
      <c r="D1" s="157"/>
    </row>
    <row r="6" spans="1:5" ht="15.75">
      <c r="A6" s="158" t="s">
        <v>58</v>
      </c>
      <c r="B6" s="158"/>
      <c r="C6" s="158"/>
      <c r="D6" s="158"/>
      <c r="E6" s="95"/>
    </row>
    <row r="7" spans="1:6" ht="15.75">
      <c r="A7" s="158" t="s">
        <v>78</v>
      </c>
      <c r="B7" s="158"/>
      <c r="C7" s="158"/>
      <c r="D7" s="158"/>
      <c r="E7" s="95"/>
      <c r="F7" s="95"/>
    </row>
    <row r="8" spans="1:6" ht="15.75">
      <c r="A8" s="158" t="s">
        <v>59</v>
      </c>
      <c r="B8" s="158"/>
      <c r="C8" s="158"/>
      <c r="D8" s="158"/>
      <c r="E8" s="95"/>
      <c r="F8" s="95"/>
    </row>
    <row r="9" spans="1:5" ht="15.75">
      <c r="A9" s="158" t="s">
        <v>3</v>
      </c>
      <c r="B9" s="158"/>
      <c r="C9" s="158"/>
      <c r="D9" s="158"/>
      <c r="E9" s="95"/>
    </row>
    <row r="14" spans="2:3" ht="15.75">
      <c r="B14" s="106" t="s">
        <v>13</v>
      </c>
      <c r="C14" s="107" t="s">
        <v>14</v>
      </c>
    </row>
    <row r="15" spans="2:3" ht="15.75">
      <c r="B15" s="53" t="s">
        <v>38</v>
      </c>
      <c r="C15" s="71">
        <v>161</v>
      </c>
    </row>
    <row r="16" spans="2:3" ht="15.75">
      <c r="B16" s="54" t="s">
        <v>15</v>
      </c>
      <c r="C16" s="24">
        <v>27577</v>
      </c>
    </row>
    <row r="17" spans="2:3" ht="16.5" thickBot="1">
      <c r="B17" s="54" t="s">
        <v>16</v>
      </c>
      <c r="C17" s="24">
        <v>27692</v>
      </c>
    </row>
    <row r="18" spans="2:3" ht="17.25" thickBot="1" thickTop="1">
      <c r="B18" s="108" t="s">
        <v>17</v>
      </c>
      <c r="C18" s="109">
        <f>C15+C16-C17</f>
        <v>46</v>
      </c>
    </row>
    <row r="19" spans="2:3" ht="16.5" thickTop="1">
      <c r="B19" s="89"/>
      <c r="C19" s="90"/>
    </row>
    <row r="20" spans="2:3" ht="16.5" thickBot="1">
      <c r="B20" s="110"/>
      <c r="C20" s="90"/>
    </row>
    <row r="21" spans="2:3" ht="17.25" thickBot="1" thickTop="1">
      <c r="B21" s="111" t="s">
        <v>18</v>
      </c>
      <c r="C21" s="109">
        <f>SUM(C22:C23)</f>
        <v>46</v>
      </c>
    </row>
    <row r="22" spans="2:3" ht="16.5" thickTop="1">
      <c r="B22" s="13" t="s">
        <v>34</v>
      </c>
      <c r="C22" s="24">
        <v>46</v>
      </c>
    </row>
    <row r="23" spans="2:3" ht="15.75">
      <c r="B23" s="13" t="s">
        <v>35</v>
      </c>
      <c r="C23" s="26">
        <v>0</v>
      </c>
    </row>
    <row r="24" spans="2:3" ht="15.75">
      <c r="B24" s="87"/>
      <c r="C24" s="112"/>
    </row>
    <row r="37" spans="1:4" ht="15.75">
      <c r="A37" s="158" t="s">
        <v>72</v>
      </c>
      <c r="B37" s="158"/>
      <c r="C37" s="158"/>
      <c r="D37" s="158"/>
    </row>
  </sheetData>
  <sheetProtection/>
  <mergeCells count="6">
    <mergeCell ref="B1:D1"/>
    <mergeCell ref="A37:D37"/>
    <mergeCell ref="A6:D6"/>
    <mergeCell ref="A9:D9"/>
    <mergeCell ref="A7:D7"/>
    <mergeCell ref="A8:D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.37890625" style="66" customWidth="1"/>
    <col min="2" max="2" width="5.75390625" style="66" customWidth="1"/>
    <col min="3" max="3" width="37.25390625" style="66" customWidth="1"/>
    <col min="4" max="4" width="20.75390625" style="66" customWidth="1"/>
    <col min="5" max="5" width="20.75390625" style="154" customWidth="1"/>
    <col min="6" max="16384" width="9.125" style="66" customWidth="1"/>
  </cols>
  <sheetData>
    <row r="1" spans="1:7" s="1" customFormat="1" ht="15.75">
      <c r="A1" s="157" t="s">
        <v>223</v>
      </c>
      <c r="B1" s="157"/>
      <c r="C1" s="157"/>
      <c r="D1" s="157"/>
      <c r="E1" s="157"/>
      <c r="F1" s="149"/>
      <c r="G1" s="149"/>
    </row>
    <row r="2" s="1" customFormat="1" ht="15.75">
      <c r="C2" s="105"/>
    </row>
    <row r="3" s="1" customFormat="1" ht="15.75">
      <c r="C3" s="105"/>
    </row>
    <row r="4" s="1" customFormat="1" ht="15.75">
      <c r="C4" s="105"/>
    </row>
    <row r="5" s="1" customFormat="1" ht="15.75">
      <c r="C5" s="105"/>
    </row>
    <row r="6" spans="1:7" s="1" customFormat="1" ht="15.75">
      <c r="A6" s="158" t="s">
        <v>58</v>
      </c>
      <c r="B6" s="158"/>
      <c r="C6" s="158"/>
      <c r="D6" s="158"/>
      <c r="E6" s="158"/>
      <c r="F6" s="95"/>
      <c r="G6" s="95"/>
    </row>
    <row r="7" spans="1:7" s="1" customFormat="1" ht="15.75">
      <c r="A7" s="158" t="s">
        <v>78</v>
      </c>
      <c r="B7" s="158"/>
      <c r="C7" s="158"/>
      <c r="D7" s="158"/>
      <c r="E7" s="158"/>
      <c r="F7" s="95"/>
      <c r="G7" s="95"/>
    </row>
    <row r="8" spans="1:7" s="1" customFormat="1" ht="15.75">
      <c r="A8" s="158" t="s">
        <v>207</v>
      </c>
      <c r="B8" s="158"/>
      <c r="C8" s="158"/>
      <c r="D8" s="158"/>
      <c r="E8" s="158"/>
      <c r="F8" s="95"/>
      <c r="G8" s="95"/>
    </row>
    <row r="9" spans="1:7" s="1" customFormat="1" ht="15.75">
      <c r="A9" s="158" t="s">
        <v>208</v>
      </c>
      <c r="B9" s="158"/>
      <c r="C9" s="158"/>
      <c r="D9" s="158"/>
      <c r="E9" s="158"/>
      <c r="F9" s="95"/>
      <c r="G9" s="95"/>
    </row>
    <row r="10" spans="1:6" ht="25.5" customHeight="1">
      <c r="A10" s="1"/>
      <c r="B10" s="163"/>
      <c r="C10" s="163"/>
      <c r="D10" s="163"/>
      <c r="E10" s="163"/>
      <c r="F10" s="1"/>
    </row>
    <row r="11" spans="1:6" ht="25.5" customHeight="1">
      <c r="A11" s="1"/>
      <c r="B11" s="2"/>
      <c r="C11" s="2"/>
      <c r="D11" s="2"/>
      <c r="E11" s="2"/>
      <c r="F11" s="1"/>
    </row>
    <row r="12" spans="1:6" ht="25.5" customHeight="1">
      <c r="A12" s="1"/>
      <c r="B12" s="2"/>
      <c r="C12" s="2"/>
      <c r="D12" s="2"/>
      <c r="E12" s="2"/>
      <c r="F12" s="1"/>
    </row>
    <row r="13" spans="1:6" ht="18.75" customHeight="1">
      <c r="A13" s="1"/>
      <c r="B13" s="1"/>
      <c r="C13" s="1"/>
      <c r="D13" s="1"/>
      <c r="E13" s="43"/>
      <c r="F13" s="1"/>
    </row>
    <row r="14" spans="1:6" ht="15.75">
      <c r="A14" s="1"/>
      <c r="B14" s="44" t="s">
        <v>81</v>
      </c>
      <c r="C14" s="168" t="s">
        <v>0</v>
      </c>
      <c r="D14" s="45" t="s">
        <v>119</v>
      </c>
      <c r="E14" s="46" t="s">
        <v>119</v>
      </c>
      <c r="F14" s="1"/>
    </row>
    <row r="15" spans="1:6" ht="15.75">
      <c r="A15" s="1"/>
      <c r="B15" s="25" t="s">
        <v>82</v>
      </c>
      <c r="C15" s="183"/>
      <c r="D15" s="47" t="s">
        <v>209</v>
      </c>
      <c r="E15" s="48" t="s">
        <v>210</v>
      </c>
      <c r="F15" s="1"/>
    </row>
    <row r="16" spans="1:6" ht="15.75">
      <c r="A16" s="1"/>
      <c r="B16" s="126">
        <v>1</v>
      </c>
      <c r="C16" s="13" t="s">
        <v>211</v>
      </c>
      <c r="D16" s="150">
        <v>8</v>
      </c>
      <c r="E16" s="151">
        <v>8</v>
      </c>
      <c r="F16" s="1"/>
    </row>
    <row r="17" spans="1:6" ht="15.75">
      <c r="A17" s="1"/>
      <c r="B17" s="145"/>
      <c r="C17" s="17" t="s">
        <v>212</v>
      </c>
      <c r="D17" s="152">
        <f>D16</f>
        <v>8</v>
      </c>
      <c r="E17" s="152">
        <f>E16</f>
        <v>8</v>
      </c>
      <c r="F17" s="1"/>
    </row>
    <row r="18" spans="1:6" ht="15.75">
      <c r="A18" s="1"/>
      <c r="B18" s="35"/>
      <c r="C18" s="6"/>
      <c r="D18" s="6"/>
      <c r="E18" s="148"/>
      <c r="F18" s="1"/>
    </row>
    <row r="19" spans="1:6" ht="15.75">
      <c r="A19" s="1"/>
      <c r="B19" s="91"/>
      <c r="C19" s="91"/>
      <c r="D19" s="6"/>
      <c r="E19" s="148"/>
      <c r="F19" s="1"/>
    </row>
    <row r="20" spans="1:6" ht="15.75">
      <c r="A20" s="1"/>
      <c r="B20" s="35"/>
      <c r="C20" s="6"/>
      <c r="D20" s="6"/>
      <c r="E20" s="148"/>
      <c r="F20" s="1"/>
    </row>
    <row r="21" spans="1:6" ht="15.75">
      <c r="A21" s="1"/>
      <c r="B21" s="35"/>
      <c r="C21" s="6"/>
      <c r="D21" s="6"/>
      <c r="E21" s="148"/>
      <c r="F21" s="1"/>
    </row>
    <row r="22" spans="1:6" ht="15.75">
      <c r="A22" s="1"/>
      <c r="B22" s="35"/>
      <c r="C22" s="6"/>
      <c r="D22" s="6"/>
      <c r="E22" s="148"/>
      <c r="F22" s="1"/>
    </row>
    <row r="23" spans="1:6" ht="15.75">
      <c r="A23" s="1"/>
      <c r="B23" s="35"/>
      <c r="C23" s="3"/>
      <c r="D23" s="6"/>
      <c r="E23" s="148"/>
      <c r="F23" s="1"/>
    </row>
    <row r="24" spans="1:6" ht="15.75">
      <c r="A24" s="1"/>
      <c r="B24" s="35"/>
      <c r="C24" s="6"/>
      <c r="D24" s="6"/>
      <c r="E24" s="148"/>
      <c r="F24" s="1"/>
    </row>
    <row r="25" spans="1:6" ht="15.75">
      <c r="A25" s="1"/>
      <c r="B25" s="31"/>
      <c r="C25" s="3"/>
      <c r="D25" s="3"/>
      <c r="E25" s="3"/>
      <c r="F25" s="1"/>
    </row>
    <row r="26" spans="1:6" ht="15.75">
      <c r="A26" s="1"/>
      <c r="B26" s="91"/>
      <c r="C26" s="91"/>
      <c r="D26" s="91"/>
      <c r="E26" s="153"/>
      <c r="F26" s="1"/>
    </row>
    <row r="27" spans="1:6" ht="15.75">
      <c r="A27" s="1"/>
      <c r="B27" s="91"/>
      <c r="C27" s="91"/>
      <c r="D27" s="91"/>
      <c r="E27" s="153"/>
      <c r="F27" s="1"/>
    </row>
    <row r="28" spans="1:6" ht="15.75">
      <c r="A28" s="3"/>
      <c r="B28" s="35"/>
      <c r="C28" s="6"/>
      <c r="D28" s="6"/>
      <c r="E28" s="36"/>
      <c r="F28" s="1"/>
    </row>
    <row r="29" spans="1:6" ht="15.75">
      <c r="A29" s="3"/>
      <c r="B29" s="91"/>
      <c r="C29" s="91"/>
      <c r="D29" s="91"/>
      <c r="E29" s="153"/>
      <c r="F29" s="1"/>
    </row>
    <row r="30" spans="1:6" ht="15.75">
      <c r="A30" s="1"/>
      <c r="F30" s="1"/>
    </row>
    <row r="31" spans="1:6" ht="15.75">
      <c r="A31" s="1"/>
      <c r="F31" s="1"/>
    </row>
    <row r="32" spans="1:6" ht="15.75">
      <c r="A32" s="1"/>
      <c r="F32" s="1"/>
    </row>
    <row r="33" spans="1:6" ht="15.75">
      <c r="A33" s="1"/>
      <c r="F33" s="1"/>
    </row>
    <row r="34" spans="1:6" ht="15.75">
      <c r="A34" s="1"/>
      <c r="F34" s="1"/>
    </row>
    <row r="35" spans="1:6" ht="15.75">
      <c r="A35" s="1"/>
      <c r="F35" s="1"/>
    </row>
    <row r="36" spans="1:6" ht="15.75">
      <c r="A36" s="1"/>
      <c r="F36" s="1"/>
    </row>
    <row r="37" spans="1:6" ht="15.75">
      <c r="A37" s="1"/>
      <c r="B37" s="1"/>
      <c r="C37" s="1"/>
      <c r="D37" s="1"/>
      <c r="E37" s="41"/>
      <c r="F37" s="1"/>
    </row>
    <row r="43" spans="1:5" ht="15.75">
      <c r="A43" s="158" t="s">
        <v>213</v>
      </c>
      <c r="B43" s="158"/>
      <c r="C43" s="158"/>
      <c r="D43" s="158"/>
      <c r="E43" s="158"/>
    </row>
  </sheetData>
  <sheetProtection/>
  <mergeCells count="8">
    <mergeCell ref="A43:E43"/>
    <mergeCell ref="C14:C15"/>
    <mergeCell ref="B10:E10"/>
    <mergeCell ref="A6:E6"/>
    <mergeCell ref="A1:E1"/>
    <mergeCell ref="A9:E9"/>
    <mergeCell ref="A8:E8"/>
    <mergeCell ref="A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2015-03-26T12:50:45Z</cp:lastPrinted>
  <dcterms:created xsi:type="dcterms:W3CDTF">1997-01-17T14:02:09Z</dcterms:created>
  <dcterms:modified xsi:type="dcterms:W3CDTF">2015-04-13T07:29:45Z</dcterms:modified>
  <cp:category/>
  <cp:version/>
  <cp:contentType/>
  <cp:contentStatus/>
</cp:coreProperties>
</file>