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1. M." sheetId="25" r:id="rId1"/>
    <sheet name="2.M." sheetId="26" r:id="rId2"/>
    <sheet name="3.M." sheetId="27" r:id="rId3"/>
    <sheet name="4.M." sheetId="28" r:id="rId4"/>
    <sheet name="5.M." sheetId="12" r:id="rId5"/>
    <sheet name="6.M ." sheetId="13" r:id="rId6"/>
    <sheet name="7.M ." sheetId="16" r:id="rId7"/>
    <sheet name="8. M." sheetId="19" r:id="rId8"/>
    <sheet name="9. M." sheetId="20" r:id="rId9"/>
    <sheet name="10. M" sheetId="21" r:id="rId10"/>
    <sheet name="11.M." sheetId="22" r:id="rId11"/>
    <sheet name="12.M." sheetId="23" r:id="rId12"/>
    <sheet name="13.M." sheetId="24" r:id="rId13"/>
    <sheet name="14a.M." sheetId="30" r:id="rId14"/>
    <sheet name="14b.M." sheetId="31" r:id="rId15"/>
  </sheets>
  <definedNames>
    <definedName name="_xlnm.Print_Area" localSheetId="0">'1. M.'!$A$1:$K$80</definedName>
    <definedName name="_xlnm.Print_Area" localSheetId="1">'2.M.'!$A$1:$K$165</definedName>
  </definedNames>
  <calcPr calcId="125725"/>
</workbook>
</file>

<file path=xl/calcChain.xml><?xml version="1.0" encoding="utf-8"?>
<calcChain xmlns="http://schemas.openxmlformats.org/spreadsheetml/2006/main">
  <c r="D17" i="31"/>
  <c r="C17"/>
  <c r="D10"/>
  <c r="D12" s="1"/>
  <c r="C10"/>
  <c r="D6"/>
  <c r="C6"/>
  <c r="C7" s="1"/>
  <c r="C12" s="1"/>
  <c r="D37" i="30"/>
  <c r="D42"/>
  <c r="D17"/>
  <c r="C17"/>
  <c r="D10"/>
  <c r="C10"/>
  <c r="C13" s="1"/>
  <c r="D50"/>
  <c r="D45"/>
  <c r="C45"/>
  <c r="C46" s="1"/>
  <c r="C37"/>
  <c r="D26"/>
  <c r="D29" s="1"/>
  <c r="C26"/>
  <c r="C21"/>
  <c r="D12"/>
  <c r="J13" i="23"/>
  <c r="G16"/>
  <c r="G10"/>
  <c r="J7"/>
  <c r="G8"/>
  <c r="D16"/>
  <c r="D13"/>
  <c r="D10"/>
  <c r="D8"/>
  <c r="I17"/>
  <c r="I7"/>
  <c r="I13" s="1"/>
  <c r="H41" i="28"/>
  <c r="F41"/>
  <c r="E41"/>
  <c r="F43" i="27"/>
  <c r="G35"/>
  <c r="G34"/>
  <c r="G33"/>
  <c r="G32"/>
  <c r="G31"/>
  <c r="G30"/>
  <c r="D30"/>
  <c r="C30"/>
  <c r="G29"/>
  <c r="G28"/>
  <c r="D28"/>
  <c r="G26"/>
  <c r="G22"/>
  <c r="G21"/>
  <c r="G20"/>
  <c r="E19"/>
  <c r="G19" s="1"/>
  <c r="D19"/>
  <c r="C19"/>
  <c r="E18"/>
  <c r="E43" s="1"/>
  <c r="G43" s="1"/>
  <c r="D18"/>
  <c r="D43" s="1"/>
  <c r="C18"/>
  <c r="C43" s="1"/>
  <c r="E16"/>
  <c r="G16" s="1"/>
  <c r="C16"/>
  <c r="G14"/>
  <c r="G13"/>
  <c r="D13"/>
  <c r="G6"/>
  <c r="G5"/>
  <c r="D5"/>
  <c r="D16" s="1"/>
  <c r="G4"/>
  <c r="I162" i="26"/>
  <c r="F162"/>
  <c r="I156"/>
  <c r="I92"/>
  <c r="F92"/>
  <c r="C92"/>
  <c r="F13"/>
  <c r="F157" s="1"/>
  <c r="F163" s="1"/>
  <c r="I72" i="25"/>
  <c r="I80" s="1"/>
  <c r="C72"/>
  <c r="I60"/>
  <c r="C60"/>
  <c r="F51"/>
  <c r="C51"/>
  <c r="F20"/>
  <c r="F25" s="1"/>
  <c r="C20"/>
  <c r="C25" s="1"/>
  <c r="H18" i="23"/>
  <c r="F18"/>
  <c r="E18"/>
  <c r="C18"/>
  <c r="B18"/>
  <c r="H17"/>
  <c r="F17"/>
  <c r="E17"/>
  <c r="C17"/>
  <c r="B17"/>
  <c r="F15"/>
  <c r="F8"/>
  <c r="F10" s="1"/>
  <c r="E8"/>
  <c r="E10" s="1"/>
  <c r="E13" s="1"/>
  <c r="E16" s="1"/>
  <c r="C8"/>
  <c r="C10" s="1"/>
  <c r="C13" s="1"/>
  <c r="B8"/>
  <c r="B10" s="1"/>
  <c r="B13" s="1"/>
  <c r="H7"/>
  <c r="H10" s="1"/>
  <c r="H13" s="1"/>
  <c r="H16" s="1"/>
  <c r="B8" i="21"/>
  <c r="D30" i="13"/>
  <c r="C30"/>
  <c r="E17"/>
  <c r="D17"/>
  <c r="C17"/>
  <c r="V13" i="12"/>
  <c r="V15" s="1"/>
  <c r="V14"/>
  <c r="V11"/>
  <c r="V12"/>
  <c r="V9"/>
  <c r="V8"/>
  <c r="V7"/>
  <c r="V6"/>
  <c r="V5"/>
  <c r="T9"/>
  <c r="V4"/>
  <c r="U15"/>
  <c r="U13"/>
  <c r="U5"/>
  <c r="U6"/>
  <c r="U7"/>
  <c r="U8"/>
  <c r="U9"/>
  <c r="U11"/>
  <c r="U12"/>
  <c r="U14"/>
  <c r="U4"/>
  <c r="T13"/>
  <c r="T5"/>
  <c r="T6"/>
  <c r="T7"/>
  <c r="T8"/>
  <c r="T11"/>
  <c r="T12"/>
  <c r="T14"/>
  <c r="T4"/>
  <c r="R15"/>
  <c r="R13"/>
  <c r="R9"/>
  <c r="K15"/>
  <c r="K13"/>
  <c r="K12"/>
  <c r="K10"/>
  <c r="K5"/>
  <c r="K6"/>
  <c r="K7"/>
  <c r="K8"/>
  <c r="K9"/>
  <c r="K4"/>
  <c r="J15"/>
  <c r="J13"/>
  <c r="J12"/>
  <c r="J10"/>
  <c r="J8"/>
  <c r="J9"/>
  <c r="J7"/>
  <c r="J5"/>
  <c r="J6"/>
  <c r="J4"/>
  <c r="I15"/>
  <c r="I13"/>
  <c r="I12"/>
  <c r="I10"/>
  <c r="I9"/>
  <c r="I8"/>
  <c r="I5"/>
  <c r="I6"/>
  <c r="I7"/>
  <c r="I4"/>
  <c r="G15"/>
  <c r="G12"/>
  <c r="G8"/>
  <c r="C8" i="19"/>
  <c r="C5"/>
  <c r="D46" i="30" l="1"/>
  <c r="D13"/>
  <c r="D31" s="1"/>
  <c r="C51"/>
  <c r="C29"/>
  <c r="C31" s="1"/>
  <c r="D51"/>
  <c r="I157" i="26"/>
  <c r="I163" s="1"/>
  <c r="C80" i="25"/>
  <c r="C73"/>
  <c r="F73"/>
  <c r="F80"/>
  <c r="I73"/>
  <c r="G18" i="27"/>
  <c r="C9" i="19"/>
  <c r="T15" i="12"/>
  <c r="C11" i="19"/>
</calcChain>
</file>

<file path=xl/sharedStrings.xml><?xml version="1.0" encoding="utf-8"?>
<sst xmlns="http://schemas.openxmlformats.org/spreadsheetml/2006/main" count="927" uniqueCount="671">
  <si>
    <t>1.</t>
  </si>
  <si>
    <t>2.</t>
  </si>
  <si>
    <t>Megnevezés</t>
  </si>
  <si>
    <t>B1</t>
  </si>
  <si>
    <t>Gépjárműadó</t>
  </si>
  <si>
    <t>B3</t>
  </si>
  <si>
    <t>B4</t>
  </si>
  <si>
    <t>B7</t>
  </si>
  <si>
    <t>B8</t>
  </si>
  <si>
    <t xml:space="preserve"> -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</si>
  <si>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</si>
  <si>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</si>
  <si>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</si>
  <si>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</si>
  <si>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</si>
  <si>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</si>
  <si>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</si>
  <si>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</si>
  <si>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</si>
  <si>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K9</t>
  </si>
  <si>
    <t>Személyi juttatások</t>
  </si>
  <si>
    <t>Dologi kiadások</t>
  </si>
  <si>
    <t>Ellátottak pénzbeli juttatásai</t>
  </si>
  <si>
    <t>Egyéb működési célú kiadások</t>
  </si>
  <si>
    <t>Beruházások</t>
  </si>
  <si>
    <t>Működési célú támogatások államháztartáson belülről</t>
  </si>
  <si>
    <t>Közhatalmi bevételek</t>
  </si>
  <si>
    <t>BEVÉTELEK</t>
  </si>
  <si>
    <t>KIADÁSOK</t>
  </si>
  <si>
    <t>Működéi bevételek</t>
  </si>
  <si>
    <t>Működési költségvetési bevételek</t>
  </si>
  <si>
    <t>Felhalmozási célú átvett pénzeszközök</t>
  </si>
  <si>
    <t>Működési költségvetési kiadások</t>
  </si>
  <si>
    <t>BEVÉTELEK ÖSSZESEN:</t>
  </si>
  <si>
    <t>Felújítások</t>
  </si>
  <si>
    <t>Egyéb felhalmozási célú kiadások</t>
  </si>
  <si>
    <t>Felhalmozási költségvetési kiadások</t>
  </si>
  <si>
    <t>KIADÁSOK ÖSSZESEN:</t>
  </si>
  <si>
    <t>Finanszírozási bevételek                                    B8</t>
  </si>
  <si>
    <t>Finanszírozási kiadások                                           K9</t>
  </si>
  <si>
    <t>Sorsz.</t>
  </si>
  <si>
    <t>A többéves kihatással járó feladat megnevezése</t>
  </si>
  <si>
    <t>Integrált Közösségi és Szolgáltató tér működtetése EU-s finanszírozása - működés tekintetében</t>
  </si>
  <si>
    <t>Integrált Közösségi és Szolgáltató tér működtetésével kapcsolatos működési kiadások (bérköltség, rezsiköltség)</t>
  </si>
  <si>
    <t>Működési bevételek</t>
  </si>
  <si>
    <t>Munkáltatót terhelő járulékok és szociális hozzájárulási adó</t>
  </si>
  <si>
    <t>Összeg</t>
  </si>
  <si>
    <t>01</t>
  </si>
  <si>
    <t>01 Alaptevékenység költségvetési bevételei</t>
  </si>
  <si>
    <t>02</t>
  </si>
  <si>
    <t>02 Alaptevékenység költségvetési kiadásai</t>
  </si>
  <si>
    <t>03</t>
  </si>
  <si>
    <t xml:space="preserve"> I Alaptevékenység költségvetési egyenlege (=01-02)</t>
  </si>
  <si>
    <t>04</t>
  </si>
  <si>
    <t>03 Alaptevékenység finanszírozási bevételei</t>
  </si>
  <si>
    <t>05</t>
  </si>
  <si>
    <t>04 Alaptevékenység finanszírozási kiadásai</t>
  </si>
  <si>
    <t>06</t>
  </si>
  <si>
    <t>II Alaptevékenység finanszírozási egyenlege (=03-04)</t>
  </si>
  <si>
    <t>07</t>
  </si>
  <si>
    <t>A) Alaptevékenység maradványa (+/- I +/-II)</t>
  </si>
  <si>
    <t>08</t>
  </si>
  <si>
    <t>B) Vállalkozási tevékenység maradványa</t>
  </si>
  <si>
    <t>09</t>
  </si>
  <si>
    <t>C) Összes maradvány (A+B)</t>
  </si>
  <si>
    <t>10</t>
  </si>
  <si>
    <t>D) Alaptevékenység kötelezettségvállalással terhelt maradványa</t>
  </si>
  <si>
    <t xml:space="preserve">A helyi önkormányzatok általános működéséhez, ágazati feladataihoz kapcsolódó támogatások 2014. évi teljesítési adatok /adatok e Ft-ban/ </t>
  </si>
  <si>
    <t>Költségvetési törvény alapján feladatátvétellel/feladatellátással korrigált hozzájárulás</t>
  </si>
  <si>
    <t>Tényleges hozzájárulás</t>
  </si>
  <si>
    <t>Központosított előiárnyzatok és egyéb kötött felhasználású támogatások elszámolása</t>
  </si>
  <si>
    <t>A központi költségvetésből támogatásként rendelkezésre bocsátott összeg</t>
  </si>
  <si>
    <t>Az önkormányzat által az adott célra ténylegesen felhasznált összeg</t>
  </si>
  <si>
    <t>Kistelepülések szociális feladatainak támogatása</t>
  </si>
  <si>
    <t>Egyes jövedelempótló támogatások kiegészítése</t>
  </si>
  <si>
    <t>Könyvtári, közművelődési feladatok támogatása</t>
  </si>
  <si>
    <t xml:space="preserve">Nyitó pénzkészlet 2014. január 1-jén </t>
  </si>
  <si>
    <t xml:space="preserve">    - Forintban vezetett költségvetési pénzforgalmi számlák egyenlege</t>
  </si>
  <si>
    <t xml:space="preserve">    - Forintpénztárak és betétkönyvek egyenlege</t>
  </si>
  <si>
    <t>Záró pénzkészlet összege 2014. dec. 31-én</t>
  </si>
  <si>
    <t>Társaság neve</t>
  </si>
  <si>
    <t>Tulajdon %-a</t>
  </si>
  <si>
    <t>Nagypáli Fejlesztési Övezet Nonprofit Kft.</t>
  </si>
  <si>
    <t>2014. ÉVI TELJESÍTÉS</t>
  </si>
  <si>
    <t>2015. terv</t>
  </si>
  <si>
    <t>2016. terv</t>
  </si>
  <si>
    <t>2017. terv</t>
  </si>
  <si>
    <t>Felhalmozási célú támogatások államháztartáson belülről</t>
  </si>
  <si>
    <t>B2</t>
  </si>
  <si>
    <t>B6</t>
  </si>
  <si>
    <t>Működési célú átvett pénzeszközök</t>
  </si>
  <si>
    <t>Felhalmozási költségvetési bevételek</t>
  </si>
  <si>
    <t>2014. terv</t>
  </si>
  <si>
    <t>2014. évi teljesítés</t>
  </si>
  <si>
    <t xml:space="preserve"> - </t>
  </si>
  <si>
    <t>Polgárőr Egyesülettől "Helyi Biopiac" rendezvénysorozat EMVA támogatásának átvétele felhalmozási célú átvett pénzeszköz formájában</t>
  </si>
  <si>
    <t>3.</t>
  </si>
  <si>
    <t>Faluért Alapítvány "Apartmanlakások kialakítása" pályázat EMVA támogatásának átvétele felhalmozási célú átvett pénszeköz formájában</t>
  </si>
  <si>
    <t xml:space="preserve">  - </t>
  </si>
  <si>
    <t>Nagypáli Ifjusági Egyesülettől "Helyi termék kiállító tér kialakítása" Innovációs Ökocentrum mögött EMVA támogatásának átvétele felhalmozási célú átvett pénszeköz formájában</t>
  </si>
  <si>
    <t>Bevételi jogcím megnevezése</t>
  </si>
  <si>
    <t>Kiadási jogcím megnevezése</t>
  </si>
  <si>
    <t>4.</t>
  </si>
  <si>
    <t>5.</t>
  </si>
  <si>
    <t>6.</t>
  </si>
  <si>
    <t>7.</t>
  </si>
  <si>
    <t>8.</t>
  </si>
  <si>
    <t>Észak-Nyugat Zalai Kistérségi Társulástól rendezvény szervezés EMVA támogatásának átvétele felhalmozási célú átvett pénszeköz formájában, illetve egyszeri átadott pénzeszköz visszavétele felhalmozási célú átvett pénzeszköz formájában</t>
  </si>
  <si>
    <t>Észak-Nyugat Zalai Kistérségi Társulástól rendezvény szervezés lebonyolításának megelőlegezése (EMVA), illetve egyszeri átadott pénzeszköz visszavétele felhalmozási célú átvett pénzeszköz formájában</t>
  </si>
  <si>
    <t>MINDÖSSZESEN</t>
  </si>
  <si>
    <t>Várható bevételek és kiadások -2014. évi teljesítés és a költségvetési évet követő években várható adatok    (adatok e Ft-ban)</t>
  </si>
  <si>
    <t>Ellátottak térítési díjának, kártérítésének méltányossági alapon történő elengedése</t>
  </si>
  <si>
    <t>Lakosság részére lakásépítéshez, lakásfelújításhoz nyújtott kölcsönök elengedésének összege</t>
  </si>
  <si>
    <t>Helyi adónál biztosított kedvezmény, mentesség</t>
  </si>
  <si>
    <t>Gépjárműadónál biztosított kedvezmény, mentesség</t>
  </si>
  <si>
    <t>Helységek, eszközök hasznosításából származó bevételből nyújtott kedvezmény, mentesség</t>
  </si>
  <si>
    <t>Egyéb nyújtott kedvezmény vagy kölcsön elengedése</t>
  </si>
  <si>
    <t>Elengedés, kedvezmény jogalapja</t>
  </si>
  <si>
    <t>Közvetett támogatás összege (e Ft)</t>
  </si>
  <si>
    <t>Helyi adórendelet alapján</t>
  </si>
  <si>
    <t>Gépjárműadóról szóló 1991. évi LXXXII. törvény 5. §</t>
  </si>
  <si>
    <t>Kamatmentes támogatás nyújtása lakosság részére</t>
  </si>
  <si>
    <t>60 754 e Ft</t>
  </si>
  <si>
    <t>Egyéb kötelező önkormányzati feladatok támogatása</t>
  </si>
  <si>
    <t>Hozzájárulás a pénzbeli szociális ellátásokhoz</t>
  </si>
  <si>
    <t>Településüzemeltetéshez kapcsolódó feladatellátás támogatása, Közös Önkormányzati Hivatal támogatásával kiegészítve (Beszámítás összegével korrigálva)</t>
  </si>
  <si>
    <t>A települési önkormányzatok működésének támogatása, hozzájárulás a pénzbeli szociális ellátásokhoz, beszámítás után - 2014. évi teljesítés:</t>
  </si>
  <si>
    <t>Falugondnoki szolgálat támogatása</t>
  </si>
  <si>
    <t>Helyi önkormányzatok kiegészítő támogatásai ( 2014. évi bérkomp., Szeretlek Magyarország pályázati tám., Szociális ágazati pótlék)</t>
  </si>
  <si>
    <t>Központosított működési célú előirányzatok (lakott külterület, 2013. évről áthúzódó bérkompenzáció, E-útdíj bevezetése miatt keletkezett bevételkiesés ellentételezése)</t>
  </si>
  <si>
    <t>Összes pénzforgalmi kiadás összege (36-os főnyövvel korrigálva)</t>
  </si>
  <si>
    <t>Összes pénzforgalmi bevétel összege (pénzmaradvány kiszűrésével)</t>
  </si>
  <si>
    <t>Alapítás kelte</t>
  </si>
  <si>
    <t>Cégjegyzék szám</t>
  </si>
  <si>
    <t>20-09-071431</t>
  </si>
  <si>
    <t>20-09-073311</t>
  </si>
  <si>
    <t>Tulajdon összege (e Ft)</t>
  </si>
  <si>
    <t>Pályázati Menedzsment Iroda Nonprofit Kft. *</t>
  </si>
  <si>
    <t>*  20 %-os tulajdonrész Nagypáli Polgárőr Egyesület tulajdonát képezi.</t>
  </si>
  <si>
    <t>Önkormányzati részesedések alakulása 2014. évben</t>
  </si>
  <si>
    <t>Önkormányzati részvények alakulása 2014. évben</t>
  </si>
  <si>
    <t>Észak- Nyugat Zalai Víz-és Csatornamű Zrt.</t>
  </si>
  <si>
    <t>Részvények darabszáma (db)</t>
  </si>
  <si>
    <t xml:space="preserve"> /adatok e Ft-ban/</t>
  </si>
  <si>
    <t>2014. évi erdeti eir. Összesen</t>
  </si>
  <si>
    <t>2014. évi II. módosított előirányzat összesen</t>
  </si>
  <si>
    <t>2014. évi eredeti eir. Működési</t>
  </si>
  <si>
    <t xml:space="preserve">2014. évi II. módosított előirányzat működési </t>
  </si>
  <si>
    <t xml:space="preserve">2014. évi eredeti eir. Felhalmozási </t>
  </si>
  <si>
    <t>2014. évi II. módosított felhalmozási előirányzat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</si>
  <si>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</si>
  <si>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</si>
  <si>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</si>
  <si>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</si>
  <si>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</si>
  <si>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Előző évek pénzmaradványának igénybevétele uáni többlet / hiány</t>
  </si>
  <si>
    <t>Rövid lejáratú hitel, kölcsön felvét</t>
  </si>
  <si>
    <t>Rövid lejáratú hitel, kölcsön törlesztés</t>
  </si>
  <si>
    <t>Hitelműveletek igénybevétele utáni többlet / hiány</t>
  </si>
  <si>
    <t>Államháztartáson belüli megelőlegezések</t>
  </si>
  <si>
    <t>Központi, irányító szervi támogatások folyósítása - Hivatal finanszírozás</t>
  </si>
  <si>
    <t>Irányító szervi támogatások/államházt.beüli megelőlegezések folyósítását követő többlet / hiány</t>
  </si>
  <si>
    <t>Tárgyévi kiadások</t>
  </si>
  <si>
    <t>Tárgyévi bevételek</t>
  </si>
  <si>
    <t>2014. évi önkormányzat által megvalósítandó EU-s projektek I. módosítás</t>
  </si>
  <si>
    <t>Projekt megnevezése</t>
  </si>
  <si>
    <t>Eredeti eir. Bevétel</t>
  </si>
  <si>
    <t>Eredeti eir. Kiadás</t>
  </si>
  <si>
    <t>50*</t>
  </si>
  <si>
    <t>615**</t>
  </si>
  <si>
    <t xml:space="preserve"> - Egységes területalapú támogatás Energiafűz ültetlvényhez kapcsolódóan</t>
  </si>
  <si>
    <t>6 499***</t>
  </si>
  <si>
    <t>* Hirdetési költségek.</t>
  </si>
  <si>
    <t>** Műzsaki ellenőrzés, rendezvényszervezés, anyagbeszerzés.</t>
  </si>
  <si>
    <t>*** Bér jellegű kifizetések, annak járulékai-pályzatban elszámolhatók.</t>
  </si>
  <si>
    <t xml:space="preserve">2014. évi önkormányzati hozzájárulások EU-s projektekhez  </t>
  </si>
  <si>
    <t>VISSZAADVA.</t>
  </si>
  <si>
    <t>Bevételi  forrás  megnevezése</t>
  </si>
  <si>
    <t>Költségvetési bevételek:</t>
  </si>
  <si>
    <t>Rovat száma</t>
  </si>
  <si>
    <t>II. Módosítás összesen</t>
  </si>
  <si>
    <t>Teljesítés összesen</t>
  </si>
  <si>
    <t>II. Módosítás működési</t>
  </si>
  <si>
    <t>Működési teljesítés</t>
  </si>
  <si>
    <t>II. Módosítás felhalmozási</t>
  </si>
  <si>
    <t>Felhalmozási teljesítés</t>
  </si>
  <si>
    <t>Önkormányzatok működési támogatásai</t>
  </si>
  <si>
    <t xml:space="preserve"> - Helyi önkormányzatok működésének általános támogatása</t>
  </si>
  <si>
    <t xml:space="preserve"> - Települési önkormányzatok szociális, gyermekjóléti és gyermekétkeztetési feladatainak támogatása</t>
  </si>
  <si>
    <t xml:space="preserve"> - Települési önkormányzatok kulturális feladatainak támogatása</t>
  </si>
  <si>
    <t xml:space="preserve"> - Működési célú központosított előirányzatok (E-útdíj: 16 111 e Ft, Szeretlek Mo. 195 e Ft, Lakott külterület és bérkompenzáció 70 e Ft)</t>
  </si>
  <si>
    <t xml:space="preserve"> - Helyi önkormányzatok kiegészítő támogatásai</t>
  </si>
  <si>
    <t>Helyi önkormányzatok működésének általános támogatása</t>
  </si>
  <si>
    <t xml:space="preserve"> -Önkormányzati Hivatal működésének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</si>
  <si>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</si>
  <si>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</si>
  <si>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>Települési önkormányzatok szociális és gyermekjóléti feladatainak támogatása</t>
  </si>
  <si>
    <t xml:space="preserve"> -Falugondnoki szolgálat támogatása</t>
  </si>
  <si>
    <t xml:space="preserve"> -Kistelepülések szociális feladatainak támogatása</t>
  </si>
  <si>
    <t xml:space="preserve"> -Hozzájárulás pénzbeli szociális ellátásokhoz</t>
  </si>
  <si>
    <t>Települési önkormányzatok kulturális feladatainak támogatása</t>
  </si>
  <si>
    <t>Működési célú központosított előírányzatok (lakott külterület)</t>
  </si>
  <si>
    <t>Helyi önkormányzatok kiegészítő támogatásai (egyes jövedelem pótló támogatások kiegészítése)</t>
  </si>
  <si>
    <t>Működési célúvisszatérítendő támogatások, kölcsönök visszatérülése államháztartáson belülről</t>
  </si>
  <si>
    <t>Egyéb működési célú támogatások bevételei államháztartáson belülről (közfoglalkoztatottak bére)</t>
  </si>
  <si>
    <t>A Közös Önkormányzati Hivatal részéről választások járulékainak rendezése - Gesztor részére visszafiztés</t>
  </si>
  <si>
    <t>Rendszeres gyermekvédelmi kedvezményben részesülők Erzsébet utalványa</t>
  </si>
  <si>
    <t>IKSZT működésének támogatása - EMVA</t>
  </si>
  <si>
    <t>Egységes területalapú támogatás - energiafűz ültetvény kapcsán</t>
  </si>
  <si>
    <t>Pályázati támogatás - Boronapince kialakítása 660/2. HRSZ.on</t>
  </si>
  <si>
    <t>Pályázati támogatás - Önkéntes Program keretében park kialakítása Faluház előtt</t>
  </si>
  <si>
    <t xml:space="preserve"> -Magánszemélyek kommunális adója</t>
  </si>
  <si>
    <t xml:space="preserve"> -Idegenforgalmi adó</t>
  </si>
  <si>
    <t>Vagyoni típusú adók</t>
  </si>
  <si>
    <t>Egyéb áruhasználati és szolgáltatási adók (talajterhelési díj)</t>
  </si>
  <si>
    <t xml:space="preserve">Termékek és szolgáltatások adói </t>
  </si>
  <si>
    <t>Egyéb közhatalmi bevételek</t>
  </si>
  <si>
    <t xml:space="preserve"> -Igazgatási szolgáltatási díj</t>
  </si>
  <si>
    <t xml:space="preserve"> -Adópótlék, adóbírság</t>
  </si>
  <si>
    <t xml:space="preserve"> -Egyéb közhatalmi bevételek</t>
  </si>
  <si>
    <t>Áru- és készletértékesítés ellenértéke</t>
  </si>
  <si>
    <t>Szolgáltatások ellenértéke</t>
  </si>
  <si>
    <t>Tárgyi eszközök bérbeadásából származó bevételek</t>
  </si>
  <si>
    <t>Közvetített szolgáltatások értéke</t>
  </si>
  <si>
    <t>Tulajdonosi bevételek</t>
  </si>
  <si>
    <t>Egyéb működési bevételek</t>
  </si>
  <si>
    <t>Kiszámlázott általános forgalmi adó</t>
  </si>
  <si>
    <t>Áfa visszatérítése</t>
  </si>
  <si>
    <t>Kamatbevétel</t>
  </si>
  <si>
    <t xml:space="preserve">Működési bevételek </t>
  </si>
  <si>
    <t>Működési célú visszatérítendő támogatások visszatérülése államháztartáson kívülről</t>
  </si>
  <si>
    <t>Polgárőr Egyesülettől Helyi biopiac pályázati támogatása</t>
  </si>
  <si>
    <t>Kölcsön visszatérülés háztartásoktól</t>
  </si>
  <si>
    <t>NFÖ Kft.-től visszatérítendő pénzeszköz visszavétele</t>
  </si>
  <si>
    <t>Működési célú átvett pénzeszközök (Alsónemesapáti kirendeltség hivatal finanszírozás, falunapi támogatás)</t>
  </si>
  <si>
    <t>Hivatal finanszírozás fenntartó önkormányzatok részéről (Nemesapáti KÖK, Alsónemesapáti KÖK)</t>
  </si>
  <si>
    <t>Falunapi támogatás vállalkozásoktól</t>
  </si>
  <si>
    <t>Egyéb felhalmozási célú átvett pénzeszközök</t>
  </si>
  <si>
    <t xml:space="preserve">Felhalmozási célú átvett pénzeszközök </t>
  </si>
  <si>
    <t xml:space="preserve">Költségvetési bevételek </t>
  </si>
  <si>
    <t>B1-B7</t>
  </si>
  <si>
    <t>Rövid lejáratú hitelek, kölcsönök felvétele</t>
  </si>
  <si>
    <t xml:space="preserve">Hitel-, kölcsönfelvétel államháztartáson kívülről </t>
  </si>
  <si>
    <t>Előző év költségvetési maradványának igénybevétele</t>
  </si>
  <si>
    <t>Maradvány igénybevétele</t>
  </si>
  <si>
    <t xml:space="preserve">Finanszírozási bevételek </t>
  </si>
  <si>
    <t>TÁRGYÉVI BEVÉTELEK ÖSSZESEN:</t>
  </si>
  <si>
    <t xml:space="preserve">                                                                                 ( Adatok ezer Ft- ban ) </t>
  </si>
  <si>
    <t>Kiadási tétel megnevezése</t>
  </si>
  <si>
    <t>Költségvetési kiadások:</t>
  </si>
  <si>
    <t>II. Módosítás</t>
  </si>
  <si>
    <t>Törvény szerinti illetmények, munkabérek</t>
  </si>
  <si>
    <t>Béren kívüli juttatások</t>
  </si>
  <si>
    <t>Foglalkoztatottak egyéb személyi juttatásai</t>
  </si>
  <si>
    <t>Foglalkoztatottak személyi juttatásai</t>
  </si>
  <si>
    <t>Munkavégzésre irányuló egyéb jogviszonyba nem saját foglalkoztatottak fizetési juttatásai</t>
  </si>
  <si>
    <t>Választott tisztségviselők juttatásai</t>
  </si>
  <si>
    <t>Egyéb külső személyi juttatások</t>
  </si>
  <si>
    <t>Külső személyi juttatások</t>
  </si>
  <si>
    <t>Szakmai anyagok beszerzése</t>
  </si>
  <si>
    <t xml:space="preserve"> -Vegyszerbeszerzés</t>
  </si>
  <si>
    <t xml:space="preserve"> -Irodaszer, nyomtatvány</t>
  </si>
  <si>
    <t xml:space="preserve"> -Könyv beszerzés</t>
  </si>
  <si>
    <t xml:space="preserve"> -Folyóirat beszerzés</t>
  </si>
  <si>
    <t>Üzemeltetési anyagok beszerzése</t>
  </si>
  <si>
    <t xml:space="preserve"> -Tüzelőanyag beszerzés</t>
  </si>
  <si>
    <t xml:space="preserve"> -Hajtó - és kenőanyagok</t>
  </si>
  <si>
    <t xml:space="preserve"> -Munkaruha, védőruha</t>
  </si>
  <si>
    <t xml:space="preserve"> - Árubeszerzés</t>
  </si>
  <si>
    <t xml:space="preserve"> -Egyéb anyagbeszerzés</t>
  </si>
  <si>
    <t>Készletbeszerzés</t>
  </si>
  <si>
    <t>Informatikai szolgáltatások igénybevétele</t>
  </si>
  <si>
    <t>Egyéb kommunikációs szolgáltatások</t>
  </si>
  <si>
    <t xml:space="preserve"> -Nem adatátviteli célú távközlési díjak</t>
  </si>
  <si>
    <t xml:space="preserve"> -Egyéb kommunikációs szolgáltatások</t>
  </si>
  <si>
    <t xml:space="preserve">Kommunikációs szolgáltatások </t>
  </si>
  <si>
    <t>Közüzemi díjak</t>
  </si>
  <si>
    <t xml:space="preserve"> -Gázenergia</t>
  </si>
  <si>
    <t xml:space="preserve"> -Villamos energia</t>
  </si>
  <si>
    <t xml:space="preserve"> -Víz- és csatorna díjak</t>
  </si>
  <si>
    <t>Bérleti és lízing díjak</t>
  </si>
  <si>
    <t>Karbantartási, kisjavítási szolgáltatások</t>
  </si>
  <si>
    <t>Szakmai tevékenységet segítő szolgáltatások</t>
  </si>
  <si>
    <t>Egyéb szolgáltatások</t>
  </si>
  <si>
    <t>Szolgáltatási kiadások</t>
  </si>
  <si>
    <t>Kiküldetések kiadásai</t>
  </si>
  <si>
    <t>Reklám - és propagandakiadások</t>
  </si>
  <si>
    <t xml:space="preserve">Kiküldetések, reklám - és propagandakiadások </t>
  </si>
  <si>
    <t>Működési célú előzetesen felszámított általános forgalmi adó</t>
  </si>
  <si>
    <t>Kamatkiadások</t>
  </si>
  <si>
    <t>Fizetendő általános forgalmi adó, cégautóadó</t>
  </si>
  <si>
    <t>Egyéb pénzügyi műveletek kiadásai</t>
  </si>
  <si>
    <t>Egyéb dologi kiadások (kamat)</t>
  </si>
  <si>
    <t>Különféle befizetések és egyéb dologi kiadások</t>
  </si>
  <si>
    <t>Családi támogatások</t>
  </si>
  <si>
    <t>Betegséggel kapcsolatos (nem társadalombiztosítási) ellátások</t>
  </si>
  <si>
    <t xml:space="preserve"> -Ápolási díj</t>
  </si>
  <si>
    <t xml:space="preserve"> -Közgyógyellátás</t>
  </si>
  <si>
    <t>Foglalkoztatással, munkanélküliséggel kapcsolatos ellátások (FHT.)</t>
  </si>
  <si>
    <t>Lakhatással kapcsolatos ellátások (Lakásfenntartási támogatás)</t>
  </si>
  <si>
    <t>Egyéb nem intézményi ellátások</t>
  </si>
  <si>
    <t xml:space="preserve"> -Önkormányzat által saját hatáskörben adott pénzügyi ellátás (korábban átmeneti segély, iskola-, óvodakezdési támogatás)</t>
  </si>
  <si>
    <t xml:space="preserve">  -Temetési segély</t>
  </si>
  <si>
    <t>Elvonások és befizetések</t>
  </si>
  <si>
    <t>Egyéb működési célú támogatások államháztartáson belülre</t>
  </si>
  <si>
    <t xml:space="preserve"> -Óvoda finanszírozás</t>
  </si>
  <si>
    <t xml:space="preserve"> -Iskolai étkeztetése</t>
  </si>
  <si>
    <t xml:space="preserve"> -Észak-Nyugat Zalai Kistérségi Társulás tagdíj hozzájárulás</t>
  </si>
  <si>
    <t>önk.</t>
  </si>
  <si>
    <t xml:space="preserve"> -Többcélú Kistérségi  Társulás tagdíj hozzájárulás</t>
  </si>
  <si>
    <t xml:space="preserve"> -Kistérségi ügyelet működési hozzájárulás</t>
  </si>
  <si>
    <t xml:space="preserve"> -Védőnői szolgálat</t>
  </si>
  <si>
    <t>Működési célú visszatérítendő támogatások, kölcsönök nyújtása államháztartáson kívülre</t>
  </si>
  <si>
    <t xml:space="preserve"> - Szociális Kölcsön nyújtása (háztartásoknak)</t>
  </si>
  <si>
    <t>Egyéb működési célú támogatások államháztartáson kívülre</t>
  </si>
  <si>
    <t xml:space="preserve"> -Göcsej-Hegyhát   Leader  egyesület tagdíj hozzájárulás</t>
  </si>
  <si>
    <t xml:space="preserve">  -Közvilágítási Egyesület tagdíj hozzájárulás</t>
  </si>
  <si>
    <t xml:space="preserve"> -Zalai Falvakért Egyesület tagdíj hozzájárulás</t>
  </si>
  <si>
    <t xml:space="preserve"> -Polgárőr Egyesület működésének támogatása</t>
  </si>
  <si>
    <t xml:space="preserve"> -Zala-Menti Polgármesterek és Polgárok egyesületének támogatása</t>
  </si>
  <si>
    <t xml:space="preserve"> -BURSA</t>
  </si>
  <si>
    <t xml:space="preserve"> -Fogorvosi ügyelet hozzájárulás</t>
  </si>
  <si>
    <t xml:space="preserve"> -Zalatáj Kiadó támogatása</t>
  </si>
  <si>
    <t xml:space="preserve"> -Ifjusági Egyesület működési célú támogatása</t>
  </si>
  <si>
    <t xml:space="preserve"> -Faluért Alapítvány működési célú támogatása</t>
  </si>
  <si>
    <t>Zala m. Kormányhivatal Földhivatal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</si>
  <si>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</si>
  <si>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</si>
  <si>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 xml:space="preserve"> - Pályázati Management Iroda Nonprofit Kft. működési támogatás</t>
  </si>
  <si>
    <t xml:space="preserve"> - Egervári körzeti fogorvosi rendelőbe fogorvosi szék vásárlásához lakosságszám arányában hozzájárulás</t>
  </si>
  <si>
    <t xml:space="preserve"> - Göcsej - Hegyhát Leader Egyesület működési célú támogatása</t>
  </si>
  <si>
    <t>Tartalékok</t>
  </si>
  <si>
    <t xml:space="preserve"> -Szennyvíz alszámla pénzkészlete</t>
  </si>
  <si>
    <t xml:space="preserve"> -Beruházásokra, felújításokra tartalék</t>
  </si>
  <si>
    <t xml:space="preserve"> -Működési tartalék (általános tartalék)</t>
  </si>
  <si>
    <t>Ingatlanok beszerzése, létesítése</t>
  </si>
  <si>
    <t xml:space="preserve"> -Park - és bemutatóhely kialakítása</t>
  </si>
  <si>
    <t xml:space="preserve"> -Boronapince felújítás</t>
  </si>
  <si>
    <t xml:space="preserve"> - Nagypáli hosszú parkoló járda építés</t>
  </si>
  <si>
    <t xml:space="preserve"> -Nagypáli faluház előtti térkövezés</t>
  </si>
  <si>
    <t xml:space="preserve"> -Nagypáli Vitalitas medence burkolás</t>
  </si>
  <si>
    <t xml:space="preserve"> -Nagypáli Vitalitas medence szerkezetépítés</t>
  </si>
  <si>
    <t xml:space="preserve"> -Napelem telep alap készítés</t>
  </si>
  <si>
    <t xml:space="preserve"> -Kávézó vízberendezési táryak bekötése</t>
  </si>
  <si>
    <t xml:space="preserve"> -Öntözőrendszer (falucentrum), szökőkút gépészet</t>
  </si>
  <si>
    <t xml:space="preserve"> -Vitalitas medence szerelvényezés</t>
  </si>
  <si>
    <t xml:space="preserve"> -IKSZT tetőtér víz-, fűtés szerelés</t>
  </si>
  <si>
    <t xml:space="preserve"> -3 fázisú fogyasztó beszerelése 83/138. HRSZ.</t>
  </si>
  <si>
    <t xml:space="preserve"> -3 fázisú fogyasztó beszerelése 83/5. HRSZ.</t>
  </si>
  <si>
    <t>Egyéb tárgyi eszközök beszerzése, létesítése (Kisértékű tárgyi eszközök beszerzése)</t>
  </si>
  <si>
    <t>Immateriális javak beszerzése</t>
  </si>
  <si>
    <t xml:space="preserve"> - WIN ZP Konfiguráció </t>
  </si>
  <si>
    <t xml:space="preserve"> - E - Pult nyilvántartó szoftver</t>
  </si>
  <si>
    <t>Beruházási célú előzetesen felszámított általános forgalmi adó</t>
  </si>
  <si>
    <t xml:space="preserve"> -Hivatali épület emeletén kialakított irodák festési munkálatai</t>
  </si>
  <si>
    <t xml:space="preserve"> -Nagypáli hosszú-parkoló melletti kiemelt szegély bontás, helyreállítás </t>
  </si>
  <si>
    <t xml:space="preserve"> -Nagypáli lakótelep területén útburkolat helyreállítás</t>
  </si>
  <si>
    <t xml:space="preserve"> -Nagypáli hosszú-parkoló melletti járda építés</t>
  </si>
  <si>
    <t xml:space="preserve"> -Nagypáli Vitalitas medence burkolás (030/2 hrsz.)</t>
  </si>
  <si>
    <t xml:space="preserve"> -Nagypáli, Aany J. u. járda térburkolat helyreállítás</t>
  </si>
  <si>
    <t xml:space="preserve"> -Nagypáli KHT. Út melletti parkoló felújítás és a 109/2 hrsz.-ú járda felújítása számlarészletező szerint</t>
  </si>
  <si>
    <t xml:space="preserve"> - IKSZT tetőtér parkettázás (anyag, munkadíj)</t>
  </si>
  <si>
    <t>Ingatlanok felújitása</t>
  </si>
  <si>
    <t>Egyéb tárgyi eszközök felújítása (szennyvíz vagyon)</t>
  </si>
  <si>
    <t>Felújítási célú előzetesen felszámított általános forgalmi adó</t>
  </si>
  <si>
    <t xml:space="preserve">Felújítások </t>
  </si>
  <si>
    <t>Felhalmozási célú visszatérítendő támogatások, kölcsönök nyújtása államháztartáson kívülre</t>
  </si>
  <si>
    <t xml:space="preserve"> - Polgárőr Egyesület - Helyi Biopiac pályázathoz nyújtott visszatérítendő támogatás</t>
  </si>
  <si>
    <t xml:space="preserve"> - Ifjúsági Egyesület - Helyi termék kiállító tér pályázathoz nyújtott visszatérítendő támogatás</t>
  </si>
  <si>
    <t xml:space="preserve"> - Magyar Régiómenedzsment Közhasznú Nonprofit Kft.Turisztikai szolgáltató központ kialakítása - visszatérítendő pályázati támogatás  </t>
  </si>
  <si>
    <t xml:space="preserve"> - Magyar Régiómenedzsment Közhasznú Nonprofit Kft. Rózsakert projekt visszatérítendő pályázati támogatás nyújtása</t>
  </si>
  <si>
    <t xml:space="preserve"> - Magyar Régiómenedzsment Közhasznú Nonprofit Kft. Traktor vásárlásához visszatérítendő támogatás nyújtása</t>
  </si>
  <si>
    <t xml:space="preserve"> - Észak - Nyugat Zalai Kistérségi Társulásnak visszatérítendő támogatás nyújtása (Kistérségi Ifjúsági - és Kulturális találkozó)</t>
  </si>
  <si>
    <t xml:space="preserve"> -Nagypáli Fejlesztési Övezet Kft. Részére visszatérítendő támogatás nyújtása</t>
  </si>
  <si>
    <t xml:space="preserve"> -Faluért Alapítvány - Kávézó  működtetéséhez visszatérítendő támogatás nyújtása</t>
  </si>
  <si>
    <t xml:space="preserve"> -Faluért Alapítvány - műszaki ellenőrzésre átadott visszatérítendő pénzeszköz</t>
  </si>
  <si>
    <t>Egyéb felhalmozási célú támogatások államháztartáson kívülre</t>
  </si>
  <si>
    <t xml:space="preserve"> -Zala Menti Turisztikai Közhasznú Egyesület  - turisztikai térkép</t>
  </si>
  <si>
    <t xml:space="preserve"> -Nagypáli Ifjusági Egyesület - Kiadványok - és bemutatófilm</t>
  </si>
  <si>
    <t xml:space="preserve"> -Faluért Alapítvány - Közterület rehabilitáció</t>
  </si>
  <si>
    <t xml:space="preserve"> - Polgárőr Egyesület - Helyi Biopiac </t>
  </si>
  <si>
    <t xml:space="preserve">Egyéb felhalmozási célú kiadások </t>
  </si>
  <si>
    <t xml:space="preserve">Költségvetési kiadások </t>
  </si>
  <si>
    <t>K1-K8</t>
  </si>
  <si>
    <t>Rövid lejáratú hitelek, kölcsönök törlesztése</t>
  </si>
  <si>
    <t xml:space="preserve">Hitel-, kölcsöntörlesztés államháztartáson kívülre </t>
  </si>
  <si>
    <t>Központi, irányító szervi támogatások folyóítása</t>
  </si>
  <si>
    <t xml:space="preserve">Belföldi finanszírozás kiadásai </t>
  </si>
  <si>
    <t xml:space="preserve">Finanszírozási kiadások </t>
  </si>
  <si>
    <t xml:space="preserve">TÁRGYÉVI KIADÁSOK  ÖSSZESEN: </t>
  </si>
  <si>
    <t xml:space="preserve">Önkormányzati létszám előirányzat </t>
  </si>
  <si>
    <t xml:space="preserve">Ebből: Közfoglalkoztatottak éves létszám előirányzata </t>
  </si>
  <si>
    <t xml:space="preserve">                 Költségvetési szerv megnevezése</t>
  </si>
  <si>
    <t>2014. ÉVI I. MÓDOSÍTOTT ELÓIRÁNYZAT TELJES HIVATAL MINDÖSSZESEN</t>
  </si>
  <si>
    <t>2014. II. MÓDOSÍTOTT ÖSSZESEN TELJES HIVATAL MINDÖSSZESEN</t>
  </si>
  <si>
    <t>2014. évi teljesítés teljes Hivatal</t>
  </si>
  <si>
    <t>2014. évi teljesítés SZÉKHELY Hivatal</t>
  </si>
  <si>
    <t>2014. évi teljesítés KIRENELTSÉG Hivatal</t>
  </si>
  <si>
    <t>BEVÉTELEK (ezer Ft)</t>
  </si>
  <si>
    <t>Működési célú támogatások államházt.bel.</t>
  </si>
  <si>
    <t>Közvetített szolgálatások értéke</t>
  </si>
  <si>
    <t>Készletértékesítés ellenértéke</t>
  </si>
  <si>
    <t xml:space="preserve">Egyéb működési bevételek </t>
  </si>
  <si>
    <t>Kamatbevételek</t>
  </si>
  <si>
    <t>3</t>
  </si>
  <si>
    <t xml:space="preserve">Egyéb működési célú átvett pénzeszközök </t>
  </si>
  <si>
    <t xml:space="preserve">Működési célú visszatérítendő tám, kölcsönök visszatér. ÁHT.-én kívülről </t>
  </si>
  <si>
    <t>4</t>
  </si>
  <si>
    <t>Finanszírozási bevételek</t>
  </si>
  <si>
    <t>Központi, irányító szervi támogatás (2 104 fő Székhely Hivatal tekintetében)</t>
  </si>
  <si>
    <t>Előző évi költségvetési maradvány igénybevétele</t>
  </si>
  <si>
    <t>BEVÉTELEK ÖSSZESEN</t>
  </si>
  <si>
    <t>KIADÁSOK (ezer Ft)</t>
  </si>
  <si>
    <t>1</t>
  </si>
  <si>
    <t xml:space="preserve">Foglalkoztatottak személyi juttatásai </t>
  </si>
  <si>
    <t>Közlekedési költségtérítés</t>
  </si>
  <si>
    <t>Céljuttatás</t>
  </si>
  <si>
    <t>Normatív jutalom</t>
  </si>
  <si>
    <t>Reprezentáció</t>
  </si>
  <si>
    <t xml:space="preserve">Munkavégzésre irányuló egyéb jogviszonyban nem saját foglalkoztatottnak fizetett juttatások </t>
  </si>
  <si>
    <t>2</t>
  </si>
  <si>
    <t xml:space="preserve">Dologi kiadások </t>
  </si>
  <si>
    <t>Kommunikációs szolgáltatás</t>
  </si>
  <si>
    <t xml:space="preserve">Szolgáltatási kiadások </t>
  </si>
  <si>
    <t>Különféle befizetések és egyéb dologi kiadások (ÁFA)</t>
  </si>
  <si>
    <t>Belföldi kiküldetés</t>
  </si>
  <si>
    <t>Egyéb dologi kiadások</t>
  </si>
  <si>
    <t>Műkdési célú visszatérítendő támogatások ÁHT.-on belülre</t>
  </si>
  <si>
    <t>Működési célú visszatérítendő támogatások, kölcsönök ÁHT.-én kívülre</t>
  </si>
  <si>
    <t>Egyéb működési célú támogatások államháztartáson belülre (korábban OGY. , EP. és időközi választás járulékainak megfizetése gesztor részére)</t>
  </si>
  <si>
    <t>5</t>
  </si>
  <si>
    <t xml:space="preserve">KIADÁSOK ÖSSZESEN </t>
  </si>
  <si>
    <t>LÉTSZÁM ELŐIRÁNYZAT /FŐ/</t>
  </si>
  <si>
    <t>2014. évi kormányzati funkció</t>
  </si>
  <si>
    <t>2014. évi kormányzati funkció elnevezése</t>
  </si>
  <si>
    <t>Bevétel 2014. évi eredeti előirányzata</t>
  </si>
  <si>
    <t>II. Módosított bevételi eir.</t>
  </si>
  <si>
    <t>2014. évi teljesített bevételek</t>
  </si>
  <si>
    <t>Kiadás 2014. évi eredeti előirányzata</t>
  </si>
  <si>
    <t>II. Módosított kiadási eir.</t>
  </si>
  <si>
    <t>2014. évi teljesített kiadások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</si>
  <si>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</si>
  <si>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</si>
  <si>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</si>
  <si>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</si>
  <si>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</si>
  <si>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</si>
  <si>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</si>
  <si>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</si>
  <si>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</si>
  <si>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</si>
  <si>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</si>
  <si>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</si>
  <si>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</si>
  <si>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</si>
  <si>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</si>
  <si>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072190</t>
  </si>
  <si>
    <t>Általános orvosi szolgáltatások finanszírozása és támogatása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</si>
  <si>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</si>
  <si>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</si>
  <si>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</si>
  <si>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</si>
  <si>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</si>
  <si>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</si>
  <si>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</si>
  <si>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</si>
  <si>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101150</t>
  </si>
  <si>
    <t>Betegséggel kapcsolatos pénzbeli ellátások, támogatások</t>
  </si>
  <si>
    <t>107060</t>
  </si>
  <si>
    <t>Egyéb szociális pénzbeli ellátások, támogatások</t>
  </si>
  <si>
    <t>103010</t>
  </si>
  <si>
    <t>Elhunyt személyek hátramaradottainak pénzbeli ellátása</t>
  </si>
  <si>
    <t>041233</t>
  </si>
  <si>
    <t>Hosszabb időtartamú közfoglalkoztatás (Vállalkozás részére foglalkoztatást helyettesítő támogatásban részesülő személy foglalkoztatásához nyújtható támogatás )</t>
  </si>
  <si>
    <t>082094</t>
  </si>
  <si>
    <t>Közművelődés-kulturális alapú gazdaságfejlesztés</t>
  </si>
  <si>
    <t>013320</t>
  </si>
  <si>
    <t>Köztemető - fenntartás és - működtetés</t>
  </si>
  <si>
    <t>105010</t>
  </si>
  <si>
    <t>Munkanélküli aktív korúak ellátásai</t>
  </si>
  <si>
    <t>106020</t>
  </si>
  <si>
    <t>Lakásfenntartással, lakhatással összefüggő ellátások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</si>
  <si>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</si>
  <si>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</si>
  <si>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</si>
  <si>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</si>
  <si>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</si>
  <si>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</si>
  <si>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084032</t>
  </si>
  <si>
    <t>Civil szervezetek porgramtámogatása</t>
  </si>
  <si>
    <t>066010</t>
  </si>
  <si>
    <t>Zöldterület-kezelés</t>
  </si>
  <si>
    <t>900020</t>
  </si>
  <si>
    <t>Önkormányzati funkcióra nem sorolható bevételek államháztartáson kívülről</t>
  </si>
  <si>
    <t>104051</t>
  </si>
  <si>
    <t>Gyermekvédelmi pénzbeli és természetbeni juttatások</t>
  </si>
  <si>
    <t>900060</t>
  </si>
  <si>
    <t>Forgatási és befektetési célú finanszírozási műveletek</t>
  </si>
  <si>
    <t>082091</t>
  </si>
  <si>
    <t>Közművelődés - közösségi és társadalmi részvétel fejlesztése</t>
  </si>
  <si>
    <t>042220</t>
  </si>
  <si>
    <t>Erdőgazdálkodás</t>
  </si>
  <si>
    <t>082044</t>
  </si>
  <si>
    <t>Könyvtári szolgáltatások</t>
  </si>
  <si>
    <t>018030</t>
  </si>
  <si>
    <t>Támogatási célú finanszírozási műveletek</t>
  </si>
  <si>
    <t>016010</t>
  </si>
  <si>
    <t>Országgyűlési-, önkormányzati-, és ep. képviselőválasztással kapcsolatos tevékenységek</t>
  </si>
  <si>
    <t>081030</t>
  </si>
  <si>
    <t>Sportlétesítmények, edzőtáborok működtetése és fejlesztése</t>
  </si>
  <si>
    <t xml:space="preserve"> - általános tartalék</t>
  </si>
  <si>
    <t xml:space="preserve"> - céltartalék</t>
  </si>
  <si>
    <t>MINDÖSSZESEN:</t>
  </si>
  <si>
    <r>
      <t xml:space="preserve"> -</t>
    </r>
    <r>
      <rPr>
        <b/>
        <sz val="24"/>
        <rFont val="Garamond"/>
        <family val="1"/>
        <charset val="238"/>
      </rPr>
      <t xml:space="preserve">Nagypáli Fejlesztési Övezet </t>
    </r>
    <r>
      <rPr>
        <sz val="24"/>
        <rFont val="Garamond"/>
        <family val="1"/>
        <charset val="238"/>
      </rPr>
      <t>Nonprofit Kft. (Képzés a megújuló energiák használatának elterjedése érdekében)</t>
    </r>
  </si>
  <si>
    <r>
      <t xml:space="preserve"> -</t>
    </r>
    <r>
      <rPr>
        <b/>
        <sz val="24"/>
        <rFont val="Garamond"/>
        <family val="1"/>
        <charset val="238"/>
      </rPr>
      <t xml:space="preserve">Faluért Alapítvány </t>
    </r>
    <r>
      <rPr>
        <sz val="24"/>
        <rFont val="Garamond"/>
        <family val="1"/>
        <charset val="238"/>
      </rPr>
      <t>(Közterületek rehabilitációja - Hegyi út)</t>
    </r>
  </si>
  <si>
    <r>
      <t xml:space="preserve"> -</t>
    </r>
    <r>
      <rPr>
        <b/>
        <sz val="24"/>
        <rFont val="Garamond"/>
        <family val="1"/>
        <charset val="238"/>
      </rPr>
      <t>Zalamenti Turisztikai Közhasznú Egyesület</t>
    </r>
    <r>
      <rPr>
        <sz val="24"/>
        <rFont val="Garamond"/>
        <family val="1"/>
        <charset val="238"/>
      </rPr>
      <t xml:space="preserve"> (Turisztikai térkép létrehozása Nagypáliban)</t>
    </r>
  </si>
  <si>
    <r>
      <t xml:space="preserve"> -</t>
    </r>
    <r>
      <rPr>
        <b/>
        <sz val="24"/>
        <rFont val="Garamond"/>
        <family val="1"/>
        <charset val="238"/>
      </rPr>
      <t>Nagypáli Ifjusági Közhasznú Egyesület</t>
    </r>
    <r>
      <rPr>
        <sz val="24"/>
        <rFont val="Garamond"/>
        <family val="1"/>
        <charset val="238"/>
      </rPr>
      <t xml:space="preserve"> (Kiadványok és bemutatófilm készítése Nagypáliról)</t>
    </r>
  </si>
  <si>
    <r>
      <t xml:space="preserve"> -</t>
    </r>
    <r>
      <rPr>
        <b/>
        <sz val="24"/>
        <rFont val="Garamond"/>
        <family val="1"/>
        <charset val="238"/>
      </rPr>
      <t>Zala-Menti Polgármesterek és Polgárok Egyesülete</t>
    </r>
    <r>
      <rPr>
        <sz val="24"/>
        <rFont val="Garamond"/>
        <family val="1"/>
        <charset val="238"/>
      </rPr>
      <t xml:space="preserve"> (Polgári Hagyományőrzés Nagypáliban)</t>
    </r>
  </si>
  <si>
    <r>
      <t xml:space="preserve"> -</t>
    </r>
    <r>
      <rPr>
        <b/>
        <sz val="24"/>
        <rFont val="Garamond"/>
        <family val="1"/>
        <charset val="238"/>
      </rPr>
      <t>Polgárőr Egyesület</t>
    </r>
    <r>
      <rPr>
        <sz val="24"/>
        <rFont val="Garamond"/>
        <family val="1"/>
        <charset val="238"/>
      </rPr>
      <t xml:space="preserve"> Nagypáli (Helyi Biopiac Naturális körülmények közt)</t>
    </r>
  </si>
  <si>
    <r>
      <t xml:space="preserve"> -</t>
    </r>
    <r>
      <rPr>
        <b/>
        <sz val="24"/>
        <rFont val="Garamond"/>
        <family val="1"/>
        <charset val="238"/>
      </rPr>
      <t xml:space="preserve">Faluért Alapítvány </t>
    </r>
    <r>
      <rPr>
        <sz val="24"/>
        <rFont val="Garamond"/>
        <family val="1"/>
        <charset val="238"/>
      </rPr>
      <t>(Apartmanlakások kialakítása -turisztika)</t>
    </r>
  </si>
  <si>
    <r>
      <t xml:space="preserve"> -</t>
    </r>
    <r>
      <rPr>
        <b/>
        <sz val="24"/>
        <rFont val="Garamond"/>
        <family val="1"/>
        <charset val="238"/>
      </rPr>
      <t>Nagypáli Ifjusági Közhasznú Egyesület</t>
    </r>
    <r>
      <rPr>
        <sz val="24"/>
        <rFont val="Garamond"/>
        <family val="1"/>
        <charset val="238"/>
      </rPr>
      <t xml:space="preserve"> (Helyi termék kiállító tér Ökocentrumnál)</t>
    </r>
  </si>
  <si>
    <r>
      <t xml:space="preserve"> -Park és Bemutatóhely Kialakítása (Leader önkéntesprogram) - EU-s </t>
    </r>
    <r>
      <rPr>
        <b/>
        <sz val="24"/>
        <rFont val="Garamond"/>
        <family val="1"/>
        <charset val="238"/>
      </rPr>
      <t xml:space="preserve">önkormányzati projekt </t>
    </r>
  </si>
  <si>
    <r>
      <t xml:space="preserve"> -Boronapince felújítása (Nagypáli Önkormányzat -                    Eu-s</t>
    </r>
    <r>
      <rPr>
        <b/>
        <sz val="24"/>
        <rFont val="Garamond"/>
        <family val="1"/>
        <charset val="238"/>
      </rPr>
      <t xml:space="preserve"> önkormányzati projekt)</t>
    </r>
  </si>
  <si>
    <r>
      <t xml:space="preserve"> -IKSZT (Nagypáli Önkormányzat - működési támogatás -            EU-s </t>
    </r>
    <r>
      <rPr>
        <b/>
        <sz val="24"/>
        <rFont val="Garamond"/>
        <family val="1"/>
        <charset val="238"/>
      </rPr>
      <t>önkormányzati projekt)</t>
    </r>
  </si>
  <si>
    <t>Eredeti előirányzat Összesen:</t>
  </si>
  <si>
    <t>Eredeti eir. Működési</t>
  </si>
  <si>
    <t>Eredeti eir. Felhalmozási</t>
  </si>
  <si>
    <t>2014. évi Teljesítés összesen</t>
  </si>
  <si>
    <t>2014. évi Működési teljesítés</t>
  </si>
  <si>
    <t>2014. évi Felhalmozási teljesítés</t>
  </si>
  <si>
    <t>Eredeti eir. Összesen</t>
  </si>
  <si>
    <t>Tervezett előirányzat és 2014. évi teljesítés</t>
  </si>
  <si>
    <t xml:space="preserve"> - Nagypáli Petőfi út útburkolat javítása (1-39. házszámok.)</t>
  </si>
  <si>
    <t xml:space="preserve"> - IKSZT tetőtér villanyszerelés</t>
  </si>
  <si>
    <t xml:space="preserve"> - Innovációs Ökocentrumnál kemencehéjazat készítése</t>
  </si>
  <si>
    <t xml:space="preserve"> - Innovációs Ökocentrumnál Kemence tető fedőzés</t>
  </si>
  <si>
    <t xml:space="preserve"> - Innovációs ökocentrum - sokszögű fatető készítés kemencéhez</t>
  </si>
  <si>
    <t xml:space="preserve"> - Anyagbeszerzés Innovációs Ökocoentrumnál levő kemence fleújításához</t>
  </si>
  <si>
    <t xml:space="preserve"> - Innovációs Ökocentrumnál elhelyezkedő kemence magasítás</t>
  </si>
  <si>
    <t xml:space="preserve"> - Helyi termék bemutató hely előtti kövezés</t>
  </si>
  <si>
    <t xml:space="preserve"> - Támfal kialakítása Nagypáli 030/2. HRSZ.on</t>
  </si>
  <si>
    <t xml:space="preserve"> - Nagypáli 030/2.HRSZ.on  járdaépítés, vízelvezetés</t>
  </si>
  <si>
    <t xml:space="preserve"> -Faluért Alapítvány - Áfa befizetéséhez pénzeszköz átadás</t>
  </si>
  <si>
    <t xml:space="preserve"> -Nagypáli Ifjusági Egyesület részére -Helyi termék kiállító tér kialakításához (támogatáson felüli munkálatok) pénzeszköz átadás</t>
  </si>
  <si>
    <t xml:space="preserve"> - Magyar Régiómenedzsment  Közhasznú Nonprofit Kft. - Turisztikai Szolgáltató  Központ 50 %-os tulajdonjogánk megvásárlása</t>
  </si>
  <si>
    <t>Nagypáli Község Önkormányzatának 2014. évi teljesített bevételei működési és felhalmozási cél szerinti bontásban (adatok e Ft-ban)  - 1. melléklet</t>
  </si>
  <si>
    <t>Az önkormányzat 2014. évi teljesített költségvetési kiadásai működési és felhalmozási cél szerinti bontásban és létszám előirányzata (adatok e Ft-ban) - 2. melléklet</t>
  </si>
  <si>
    <t>NAGYPÁLI KÖZÖS ÖNKORMÁNYZATI HIVATAL 2014. ÉVI TELJESÍTETT ELŐIRÁNYZATAINAK KIMUTATÁSA MINDÖSSZESEN ÉS  SZERVEZETI EGYSÉGENKÉNT - 3. melléklet</t>
  </si>
  <si>
    <t xml:space="preserve">Helyi önkormányzat 2014. évi teljesített bevételei és kiadásai kormányzati funkciók szerinti bontásban (adatok e Ft-ban)- 4. melléklet </t>
  </si>
  <si>
    <t>Költségvetési mérleg közgazdasági tagolásban a követő három év várható adataival egységes szerkezetben 2014. évi teljesítés  (adatok e Ft-ban) - 5. Melléklet</t>
  </si>
  <si>
    <t>Nagypáli Fejlesztési Övezet Kft. Részére visszatérítendő támogatás visszavétele</t>
  </si>
  <si>
    <t>Faluért Alapítvány - Kávézó működtetéséhez visszatérítendő támogatás visszavétele</t>
  </si>
  <si>
    <t>Faluért Alapítvány - műszaki ellenőrzésre átadott visszatérítendő pénzeszköz visszavétele</t>
  </si>
  <si>
    <t>Magyar Régió Menedzsment Közh.Nonpr. Kft. - 033/1 HRSZ. -ú ingatlanon "Magyar rózsa génbank és mintakert" projekt</t>
  </si>
  <si>
    <t>Magyar Régió Menedzsment Közh.Nonpr. Kft. - "AlternatÍv közösségi szolgáltatások fejlesztése" projekt keretében MTZ 892.2 univerzális traktor vásárlás</t>
  </si>
  <si>
    <t>Magyar Régió Menedzsment Közh.Nonpr. Kft. - 83/138. HRSZ.-ú ingatlanon "Turisztikai szolgáltató központ és szálláshely kialakítás" projekt</t>
  </si>
  <si>
    <t>9.</t>
  </si>
  <si>
    <t>10.</t>
  </si>
  <si>
    <t>11.</t>
  </si>
  <si>
    <t>Nagypáli Fejlesztési Övezet Kft. Részére visszatérítendő támogatás nyújtása</t>
  </si>
  <si>
    <t>Polgárőr Egyesület Nagypáli- Leader (Helyi biopiac naturáli körülmények közt)</t>
  </si>
  <si>
    <t>Nagypáli Ifjusági Egyesület- Turisztika (Helyi termék kiállító tér Ökocentrumnál)</t>
  </si>
  <si>
    <t xml:space="preserve">Az önkormányzat 2014. évben teljesített
többéves kihatással járó feladata és előirányzatai
éves bontásban -6. melléklet
</t>
  </si>
  <si>
    <t>Kimutatás az önkormányzat által nyújtott közvetett támogatásokról 2014. évben (adatok e Ft-ban) - 7. melléklet</t>
  </si>
  <si>
    <t>MARADVÁNYKIMUTATÁS 2014. év - 8. melléklet /adatok e Ft-ban/</t>
  </si>
  <si>
    <t>9. melléklet</t>
  </si>
  <si>
    <t>Pénzeszközök állományának változása 2014. évben - 10. melléklet - adatok e Ft-ban</t>
  </si>
  <si>
    <t xml:space="preserve"> Az Önkormányzat gazdasági társaságokban lévő érdekeltségei 2014. évben - 11. melléklet                                                                        /adatok e Ft-ban/</t>
  </si>
  <si>
    <t>2014. évi módosított előirányzatok és teljesítés</t>
  </si>
  <si>
    <t>2014. évi teljesítés mindösszesen</t>
  </si>
  <si>
    <t>2014. évi teljesítés működési</t>
  </si>
  <si>
    <t>2014. évi teljesítés felhalmozási</t>
  </si>
  <si>
    <t>2014. évi teljesítés kiadás</t>
  </si>
  <si>
    <t>2014. évi teljesítés bevétel</t>
  </si>
  <si>
    <t>Költségvetési egyenleg megállapítása, hiány finanszírozásának módja, többlet felhasználása - 12. melléklet</t>
  </si>
  <si>
    <t>Európai Uniós forrásból finanszírozott támogatással megvalósuló projektek bevételei, kiadásai, az azokhoz történő hozzájárulás (adatok e Ft-ban) 2014. évi teljesítés -13. melléklet</t>
  </si>
  <si>
    <t>12/A - Mérleg /adatok e Ft-ban/</t>
  </si>
  <si>
    <t>Tárgyi időszak</t>
  </si>
  <si>
    <t>ESZKÖZÖK</t>
  </si>
  <si>
    <t>A/II/1 Ingatlanok és kapcsolódó vagyoni értékű jogok</t>
  </si>
  <si>
    <t>A/II/2 Gépek, berendezések, felszerelések, járművek</t>
  </si>
  <si>
    <t>A/II Tárgyi eszközök</t>
  </si>
  <si>
    <t>A/III/1 Tartós részesedések</t>
  </si>
  <si>
    <t>A/III Befektetett pénzügyi eszközök</t>
  </si>
  <si>
    <t>11</t>
  </si>
  <si>
    <t>C/II Pénztárak, csekkek, betétkönyvek</t>
  </si>
  <si>
    <t>12</t>
  </si>
  <si>
    <t>C/III Forintszámlák</t>
  </si>
  <si>
    <t>13</t>
  </si>
  <si>
    <t>C/V Idegen pénzeszközök</t>
  </si>
  <si>
    <t>14</t>
  </si>
  <si>
    <t>15</t>
  </si>
  <si>
    <t>D/I/3 Költségvetési évben esedékes követelések közhatalmi bevételre</t>
  </si>
  <si>
    <t>18</t>
  </si>
  <si>
    <t>19</t>
  </si>
  <si>
    <t>D/II/3 Költségvetési évet követően esedékes követelések közhatalmi bevételre</t>
  </si>
  <si>
    <t>20</t>
  </si>
  <si>
    <t>D/II/7 Költségvetési évet követően esedékes követelések felhalmozási célú átvett pénzeszközre</t>
  </si>
  <si>
    <t>22</t>
  </si>
  <si>
    <t>23</t>
  </si>
  <si>
    <t>24</t>
  </si>
  <si>
    <t>E) EGYÉB SAJÁTOS ESZKÖZOLDALI ELSZÁMOLÁSOK</t>
  </si>
  <si>
    <t>25</t>
  </si>
  <si>
    <t>26</t>
  </si>
  <si>
    <t>FORRÁSOK</t>
  </si>
  <si>
    <t>27</t>
  </si>
  <si>
    <t>G/I Nemzeti vagyon induláskori értéke</t>
  </si>
  <si>
    <t>28</t>
  </si>
  <si>
    <t>G/III Egyéb eszközök induláskori értéke és változásai</t>
  </si>
  <si>
    <t>29</t>
  </si>
  <si>
    <t>G/IV Felhalmozott eredmény</t>
  </si>
  <si>
    <t>30</t>
  </si>
  <si>
    <t>G/VI Mérleg szerinti eredmény</t>
  </si>
  <si>
    <t>H/II/9 Költségvetési évet követően esedékes kötelezettségek finanszírozási kiadásokra</t>
  </si>
  <si>
    <t>H/III/1 Kapott előlegek</t>
  </si>
  <si>
    <t>H/III/3 Más szervezetet megillető bevételek elszámolása</t>
  </si>
  <si>
    <t>H/III Kötelezettség jellegű sajátos elszámolások</t>
  </si>
  <si>
    <t>I) EGYÉB SAJÁTOS FORRÁSOLDALI ELSZÁMOLÁSOK</t>
  </si>
  <si>
    <t>K/2 Költségek, ráfordítások passzív időbeli elhatárolása</t>
  </si>
  <si>
    <t>K/3 Halasztott eredményszemléletű bevételek</t>
  </si>
  <si>
    <t>K) PASSZÍV IDŐBELI ELHATÁSOLÁSOK (=K/2+K/3)</t>
  </si>
  <si>
    <t>A/I Immateriális javak</t>
  </si>
  <si>
    <t>A/1/2 Szellemi termékek</t>
  </si>
  <si>
    <t>A/II/4 Beruházások, felújítások</t>
  </si>
  <si>
    <t xml:space="preserve">A) NEMZETI VAGYONBA TARTOZÓ BEFEKTETETT ESZKÖZÖK </t>
  </si>
  <si>
    <t>D/I/4 Költségvetési évben esedékes követelések működési bevételre</t>
  </si>
  <si>
    <t>D/1/6 Költségvetési évben esedékes követelések működési célú átvett pénzeszközökre</t>
  </si>
  <si>
    <t>D/II/4 Költségvetési évet követően esedékes követelések működési bevételekre</t>
  </si>
  <si>
    <t>D/II/6 Költségvetési évet követően esedékes követelések működési célú átvett pénzeszközökre</t>
  </si>
  <si>
    <t>D/I Költségvetési évben esedékes követelések</t>
  </si>
  <si>
    <t>C) PÉNZESZKÖZÖK</t>
  </si>
  <si>
    <t xml:space="preserve">D/II Költségvetési évet követően esedékes követelések </t>
  </si>
  <si>
    <t>D/III/4 Forgótőke elszámolása</t>
  </si>
  <si>
    <t>D/III Követelés jellegű sajátos elszámolások</t>
  </si>
  <si>
    <t>H/1/9 Költségvetési évben esedékes kötelezettségek finanszírozási kiadásokra</t>
  </si>
  <si>
    <t>H/1 Költségvetési évben esedések kötelezettségek</t>
  </si>
  <si>
    <t xml:space="preserve">G) SAJÁT TŐKE </t>
  </si>
  <si>
    <t xml:space="preserve">D) KÖVETELÉSEK </t>
  </si>
  <si>
    <t xml:space="preserve">ESZKÖZÖK ÖSSZESEN </t>
  </si>
  <si>
    <t>H/II/3 Költségvetési évet követően esedékes kötelezettségek dologi kiadásokra</t>
  </si>
  <si>
    <t xml:space="preserve">H/II Költségvetési évet követően esedékes kötelezettségek </t>
  </si>
  <si>
    <t xml:space="preserve">FORRÁSOK ÖSSZESEN </t>
  </si>
  <si>
    <t xml:space="preserve">H) KÖTELEZETTSÉGEK </t>
  </si>
  <si>
    <t>6</t>
  </si>
  <si>
    <t>7</t>
  </si>
  <si>
    <t>8</t>
  </si>
  <si>
    <t>9</t>
  </si>
  <si>
    <t>16</t>
  </si>
  <si>
    <t>17</t>
  </si>
  <si>
    <t>21</t>
  </si>
  <si>
    <t xml:space="preserve">Előző időszak </t>
  </si>
  <si>
    <r>
      <t xml:space="preserve">II. módosított eir. </t>
    </r>
    <r>
      <rPr>
        <b/>
        <u/>
        <sz val="18"/>
        <color indexed="8"/>
        <rFont val="Garamond"/>
        <family val="1"/>
        <charset val="238"/>
      </rPr>
      <t>Bevétel</t>
    </r>
  </si>
  <si>
    <r>
      <t xml:space="preserve">II. módosított eir. </t>
    </r>
    <r>
      <rPr>
        <b/>
        <u/>
        <sz val="18"/>
        <color indexed="8"/>
        <rFont val="Garamond"/>
        <family val="1"/>
        <charset val="238"/>
      </rPr>
      <t>Kiadás</t>
    </r>
  </si>
  <si>
    <r>
      <t xml:space="preserve"> - </t>
    </r>
    <r>
      <rPr>
        <b/>
        <sz val="18"/>
        <color indexed="8"/>
        <rFont val="Garamond"/>
        <family val="1"/>
        <charset val="238"/>
      </rPr>
      <t xml:space="preserve">Park-és bemutatóhely </t>
    </r>
    <r>
      <rPr>
        <sz val="18"/>
        <color indexed="8"/>
        <rFont val="Garamond"/>
        <family val="1"/>
        <charset val="238"/>
      </rPr>
      <t>kialakítása - Leader Önkéntes Program (Hivatali épület mellett kialakított park)</t>
    </r>
  </si>
  <si>
    <r>
      <t xml:space="preserve"> - </t>
    </r>
    <r>
      <rPr>
        <b/>
        <sz val="18"/>
        <color indexed="8"/>
        <rFont val="Garamond"/>
        <family val="1"/>
        <charset val="238"/>
      </rPr>
      <t>Boronapince</t>
    </r>
    <r>
      <rPr>
        <sz val="18"/>
        <color indexed="8"/>
        <rFont val="Garamond"/>
        <family val="1"/>
        <charset val="238"/>
      </rPr>
      <t xml:space="preserve"> felújítás - Leader pályázat (660/2. HRSZ.)</t>
    </r>
  </si>
  <si>
    <r>
      <t xml:space="preserve"> - </t>
    </r>
    <r>
      <rPr>
        <b/>
        <sz val="18"/>
        <color indexed="8"/>
        <rFont val="Garamond"/>
        <family val="1"/>
        <charset val="238"/>
      </rPr>
      <t>IKSZT</t>
    </r>
    <r>
      <rPr>
        <sz val="18"/>
        <color indexed="8"/>
        <rFont val="Garamond"/>
        <family val="1"/>
        <charset val="238"/>
      </rPr>
      <t xml:space="preserve"> működési támogatás - első működési évet követő támogatási összeg</t>
    </r>
  </si>
  <si>
    <r>
      <t xml:space="preserve"> - Magyar Régió Menedzsment Közh.Nonpr. Kft. -</t>
    </r>
    <r>
      <rPr>
        <sz val="18"/>
        <color indexed="8"/>
        <rFont val="Garamond"/>
        <family val="1"/>
        <charset val="238"/>
      </rPr>
      <t xml:space="preserve"> 033/1 HRSZ. -ú ingatlanon "Magyar rózsa génbank és mintakert" projekt</t>
    </r>
  </si>
  <si>
    <r>
      <t xml:space="preserve"> - Magyar Régió Menedzsment Közh.Nonpr. Kft. -</t>
    </r>
    <r>
      <rPr>
        <sz val="18"/>
        <color indexed="8"/>
        <rFont val="Garamond"/>
        <family val="1"/>
        <charset val="238"/>
      </rPr>
      <t xml:space="preserve"> "AlternatÍv közösségi szolgáltatások fejlesztése" projekt keretében MTZ 892.2 univerzális traktor vásárlás</t>
    </r>
  </si>
  <si>
    <r>
      <t xml:space="preserve"> - Magyar Régió Menedzsment Közh.Nonpr. Kft. -</t>
    </r>
    <r>
      <rPr>
        <sz val="18"/>
        <color indexed="8"/>
        <rFont val="Garamond"/>
        <family val="1"/>
        <charset val="238"/>
      </rPr>
      <t xml:space="preserve"> 83/138. HRSZ.-ú ingatlanon "Turisztikai szolgáltató központ és szálláshely kialakítás" projekt</t>
    </r>
  </si>
  <si>
    <r>
      <t xml:space="preserve"> -  Észak-Nyugat Zalai Kisértségi Területfej.Önk.Társulása - </t>
    </r>
    <r>
      <rPr>
        <sz val="18"/>
        <color indexed="8"/>
        <rFont val="Garamond"/>
        <family val="1"/>
        <charset val="238"/>
      </rPr>
      <t>"Kistérségi ifjulsági és kulturális találkozó"</t>
    </r>
  </si>
  <si>
    <r>
      <t xml:space="preserve"> - </t>
    </r>
    <r>
      <rPr>
        <b/>
        <sz val="18"/>
        <color indexed="8"/>
        <rFont val="Garamond"/>
        <family val="1"/>
        <charset val="238"/>
      </rPr>
      <t>Nagypáli Fejlesztési Övezet Nonprofit Kft.-</t>
    </r>
    <r>
      <rPr>
        <sz val="18"/>
        <color indexed="8"/>
        <rFont val="Garamond"/>
        <family val="1"/>
        <charset val="238"/>
      </rPr>
      <t xml:space="preserve"> Leader (Képzés a megújuló energiák használatának elterjedése érdekében)</t>
    </r>
  </si>
  <si>
    <r>
      <t xml:space="preserve"> - </t>
    </r>
    <r>
      <rPr>
        <b/>
        <sz val="18"/>
        <color indexed="8"/>
        <rFont val="Garamond"/>
        <family val="1"/>
        <charset val="238"/>
      </rPr>
      <t>Faluért Alapítvány</t>
    </r>
    <r>
      <rPr>
        <sz val="18"/>
        <color indexed="8"/>
        <rFont val="Garamond"/>
        <family val="1"/>
        <charset val="238"/>
      </rPr>
      <t xml:space="preserve"> Nagypáli - Leader (Közterületek rehabilitációja- Hegyi út)</t>
    </r>
  </si>
  <si>
    <r>
      <t xml:space="preserve"> - Zalamenti </t>
    </r>
    <r>
      <rPr>
        <b/>
        <sz val="18"/>
        <color indexed="8"/>
        <rFont val="Garamond"/>
        <family val="1"/>
        <charset val="238"/>
      </rPr>
      <t>Turisztikai Közhasznú Egyesület</t>
    </r>
    <r>
      <rPr>
        <sz val="18"/>
        <color indexed="8"/>
        <rFont val="Garamond"/>
        <family val="1"/>
        <charset val="238"/>
      </rPr>
      <t xml:space="preserve"> - Leader (Turisztikai térkép léterhozása Nagypáliban)</t>
    </r>
  </si>
  <si>
    <r>
      <t xml:space="preserve"> - Nagypáli </t>
    </r>
    <r>
      <rPr>
        <b/>
        <sz val="18"/>
        <color indexed="8"/>
        <rFont val="Garamond"/>
        <family val="1"/>
        <charset val="238"/>
      </rPr>
      <t>Ifjusági Egyesület</t>
    </r>
    <r>
      <rPr>
        <sz val="18"/>
        <color indexed="8"/>
        <rFont val="Garamond"/>
        <family val="1"/>
        <charset val="238"/>
      </rPr>
      <t>- Leader (Kiadványok és bemutatófilm készítése Nagypáliról)</t>
    </r>
  </si>
  <si>
    <r>
      <t xml:space="preserve"> - </t>
    </r>
    <r>
      <rPr>
        <b/>
        <sz val="18"/>
        <color indexed="8"/>
        <rFont val="Garamond"/>
        <family val="1"/>
        <charset val="238"/>
      </rPr>
      <t>Zala-Menti Polgármesterek és Polgárok Egyesülete</t>
    </r>
    <r>
      <rPr>
        <sz val="18"/>
        <color indexed="8"/>
        <rFont val="Garamond"/>
        <family val="1"/>
        <charset val="238"/>
      </rPr>
      <t>- Leader (Polgári hagyományőrzés Nagypáliban)</t>
    </r>
  </si>
  <si>
    <r>
      <t xml:space="preserve"> - </t>
    </r>
    <r>
      <rPr>
        <b/>
        <sz val="18"/>
        <color indexed="8"/>
        <rFont val="Garamond"/>
        <family val="1"/>
        <charset val="238"/>
      </rPr>
      <t xml:space="preserve">Polgárőr Egyesület </t>
    </r>
    <r>
      <rPr>
        <sz val="18"/>
        <color indexed="8"/>
        <rFont val="Garamond"/>
        <family val="1"/>
        <charset val="238"/>
      </rPr>
      <t>Nagypáli- Leader (Helyi biopiac naturáli körülmények közt)</t>
    </r>
  </si>
  <si>
    <r>
      <t xml:space="preserve"> - </t>
    </r>
    <r>
      <rPr>
        <b/>
        <sz val="18"/>
        <color indexed="8"/>
        <rFont val="Garamond"/>
        <family val="1"/>
        <charset val="238"/>
      </rPr>
      <t xml:space="preserve">Faluért Alapítvány </t>
    </r>
    <r>
      <rPr>
        <sz val="18"/>
        <color indexed="8"/>
        <rFont val="Garamond"/>
        <family val="1"/>
        <charset val="238"/>
      </rPr>
      <t>Nagypáli - Turisztika (Apartman lakások kialakítása bolt emeletén)</t>
    </r>
  </si>
  <si>
    <r>
      <t xml:space="preserve"> - Nagypáli </t>
    </r>
    <r>
      <rPr>
        <b/>
        <sz val="18"/>
        <color indexed="8"/>
        <rFont val="Garamond"/>
        <family val="1"/>
        <charset val="238"/>
      </rPr>
      <t>Ifjusági Egyesület</t>
    </r>
    <r>
      <rPr>
        <sz val="18"/>
        <color indexed="8"/>
        <rFont val="Garamond"/>
        <family val="1"/>
        <charset val="238"/>
      </rPr>
      <t>- Turisztika (Helyi termék kiállító tér Ökocentrumnál)</t>
    </r>
  </si>
  <si>
    <r>
      <t xml:space="preserve"> - Magyar Régió Menedzsment Közh.Nonpr. Kft. -</t>
    </r>
    <r>
      <rPr>
        <sz val="18"/>
        <color indexed="8"/>
        <rFont val="Garamond"/>
        <family val="1"/>
        <charset val="238"/>
      </rPr>
      <t xml:space="preserve"> 83/138. HRSZ.-ú ingatlanon "Turisztikai szolgáltató központ és szálláshely kialakítás" projekt- tulajdonjog</t>
    </r>
  </si>
  <si>
    <t>Nagypáli Közös Önkormányzati Hivatal vagyonkimutatása 2014. december 31.-i fordulónappal - 14/b melléklet</t>
  </si>
  <si>
    <t>Nagypáli Község Önkormányzatának vagyonkimutatása 2014. december 31.-i fordulónappal - 14/a. melléklet</t>
  </si>
</sst>
</file>

<file path=xl/styles.xml><?xml version="1.0" encoding="utf-8"?>
<styleSheet xmlns="http://schemas.openxmlformats.org/spreadsheetml/2006/main">
  <fonts count="6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b/>
      <i/>
      <sz val="11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color indexed="8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6"/>
      <color indexed="8"/>
      <name val="Garamond"/>
      <family val="1"/>
      <charset val="238"/>
    </font>
    <font>
      <sz val="16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11"/>
      <color indexed="8"/>
      <name val="Garamond"/>
      <family val="1"/>
      <charset val="238"/>
    </font>
    <font>
      <sz val="12"/>
      <name val="Garamond"/>
      <family val="1"/>
      <charset val="238"/>
    </font>
    <font>
      <b/>
      <i/>
      <sz val="12"/>
      <color indexed="8"/>
      <name val="Garamond"/>
      <family val="1"/>
      <charset val="238"/>
    </font>
    <font>
      <b/>
      <i/>
      <sz val="12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Garamond"/>
      <family val="1"/>
      <charset val="238"/>
    </font>
    <font>
      <sz val="10"/>
      <name val="Arial CE"/>
      <family val="2"/>
      <charset val="238"/>
    </font>
    <font>
      <b/>
      <sz val="14"/>
      <color indexed="8"/>
      <name val="Garamond"/>
      <family val="1"/>
      <charset val="238"/>
    </font>
    <font>
      <sz val="16"/>
      <name val="Garamond"/>
      <family val="1"/>
      <charset val="238"/>
    </font>
    <font>
      <i/>
      <sz val="11"/>
      <color indexed="8"/>
      <name val="Garamond"/>
      <family val="1"/>
      <charset val="238"/>
    </font>
    <font>
      <i/>
      <sz val="16"/>
      <color indexed="8"/>
      <name val="Garamond"/>
      <family val="1"/>
      <charset val="238"/>
    </font>
    <font>
      <b/>
      <sz val="24"/>
      <name val="Garamond"/>
      <family val="1"/>
      <charset val="238"/>
    </font>
    <font>
      <sz val="24"/>
      <name val="Garamond"/>
      <family val="1"/>
      <charset val="238"/>
    </font>
    <font>
      <b/>
      <i/>
      <sz val="24"/>
      <name val="Garamond"/>
      <family val="1"/>
      <charset val="238"/>
    </font>
    <font>
      <i/>
      <sz val="24"/>
      <name val="Garamond"/>
      <family val="1"/>
      <charset val="238"/>
    </font>
    <font>
      <sz val="24"/>
      <color indexed="8"/>
      <name val="Garamond"/>
      <family val="1"/>
      <charset val="238"/>
    </font>
    <font>
      <sz val="24"/>
      <color indexed="10"/>
      <name val="Garamond"/>
      <family val="1"/>
      <charset val="238"/>
    </font>
    <font>
      <sz val="24"/>
      <color theme="1"/>
      <name val="Garamond"/>
      <family val="1"/>
      <charset val="238"/>
    </font>
    <font>
      <b/>
      <sz val="24"/>
      <color theme="1"/>
      <name val="Garamond"/>
      <family val="1"/>
      <charset val="238"/>
    </font>
    <font>
      <b/>
      <sz val="24"/>
      <color indexed="10"/>
      <name val="Garamond"/>
      <family val="1"/>
      <charset val="238"/>
    </font>
    <font>
      <b/>
      <sz val="26"/>
      <name val="Garamond"/>
      <family val="1"/>
      <charset val="238"/>
    </font>
    <font>
      <b/>
      <sz val="26"/>
      <color theme="1"/>
      <name val="Garamond"/>
      <family val="1"/>
      <charset val="238"/>
    </font>
    <font>
      <sz val="26"/>
      <name val="Garamond"/>
      <family val="1"/>
      <charset val="238"/>
    </font>
    <font>
      <i/>
      <sz val="12"/>
      <name val="Garamond"/>
      <family val="1"/>
      <charset val="238"/>
    </font>
    <font>
      <sz val="9"/>
      <name val="Garamond"/>
      <family val="1"/>
      <charset val="238"/>
    </font>
    <font>
      <b/>
      <u/>
      <sz val="12"/>
      <color indexed="8"/>
      <name val="Garamond"/>
      <family val="1"/>
      <charset val="238"/>
    </font>
    <font>
      <b/>
      <sz val="12"/>
      <color indexed="8"/>
      <name val="Calibri"/>
      <family val="2"/>
      <charset val="238"/>
    </font>
    <font>
      <b/>
      <sz val="16"/>
      <name val="Garamond"/>
      <family val="1"/>
      <charset val="238"/>
    </font>
    <font>
      <b/>
      <sz val="18"/>
      <color indexed="8"/>
      <name val="Garamond"/>
      <family val="1"/>
      <charset val="238"/>
    </font>
    <font>
      <b/>
      <u/>
      <sz val="18"/>
      <color indexed="8"/>
      <name val="Garamond"/>
      <family val="1"/>
      <charset val="238"/>
    </font>
    <font>
      <sz val="18"/>
      <color indexed="8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3" applyNumberFormat="0" applyAlignment="0" applyProtection="0"/>
    <xf numFmtId="0" fontId="6" fillId="21" borderId="24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5" applyNumberFormat="0" applyFill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3" applyNumberFormat="0" applyAlignment="0" applyProtection="0"/>
    <xf numFmtId="0" fontId="13" fillId="0" borderId="28" applyNumberFormat="0" applyFill="0" applyAlignment="0" applyProtection="0"/>
    <xf numFmtId="0" fontId="14" fillId="22" borderId="0" applyNumberFormat="0" applyBorder="0" applyAlignment="0" applyProtection="0"/>
    <xf numFmtId="0" fontId="2" fillId="23" borderId="29" applyNumberFormat="0" applyFont="0" applyAlignment="0" applyProtection="0"/>
    <xf numFmtId="0" fontId="15" fillId="20" borderId="30" applyNumberFormat="0" applyAlignment="0" applyProtection="0"/>
    <xf numFmtId="0" fontId="16" fillId="0" borderId="0" applyNumberFormat="0" applyFill="0" applyBorder="0" applyAlignment="0" applyProtection="0"/>
    <xf numFmtId="0" fontId="17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3" fillId="0" borderId="0"/>
  </cellStyleXfs>
  <cellXfs count="473">
    <xf numFmtId="0" fontId="0" fillId="0" borderId="0" xfId="0"/>
    <xf numFmtId="0" fontId="2" fillId="0" borderId="0" xfId="44"/>
    <xf numFmtId="0" fontId="21" fillId="0" borderId="5" xfId="44" applyFont="1" applyBorder="1" applyAlignment="1">
      <alignment horizontal="center" vertical="center" wrapText="1"/>
    </xf>
    <xf numFmtId="0" fontId="21" fillId="0" borderId="0" xfId="44" applyFont="1" applyBorder="1" applyAlignment="1"/>
    <xf numFmtId="0" fontId="2" fillId="0" borderId="0" xfId="44" applyAlignment="1">
      <alignment horizontal="center"/>
    </xf>
    <xf numFmtId="3" fontId="21" fillId="0" borderId="0" xfId="44" applyNumberFormat="1" applyFont="1" applyBorder="1"/>
    <xf numFmtId="0" fontId="21" fillId="0" borderId="0" xfId="44" applyFont="1" applyBorder="1" applyAlignment="1">
      <alignment horizontal="center" vertical="center" wrapText="1"/>
    </xf>
    <xf numFmtId="0" fontId="21" fillId="0" borderId="0" xfId="44" applyFont="1" applyBorder="1" applyAlignment="1">
      <alignment wrapText="1"/>
    </xf>
    <xf numFmtId="3" fontId="20" fillId="0" borderId="0" xfId="44" applyNumberFormat="1" applyFont="1" applyBorder="1"/>
    <xf numFmtId="0" fontId="21" fillId="0" borderId="0" xfId="44" applyFont="1" applyFill="1" applyBorder="1" applyAlignment="1">
      <alignment wrapText="1"/>
    </xf>
    <xf numFmtId="0" fontId="21" fillId="0" borderId="0" xfId="44" applyFont="1"/>
    <xf numFmtId="0" fontId="25" fillId="0" borderId="0" xfId="1" applyFont="1"/>
    <xf numFmtId="0" fontId="26" fillId="0" borderId="0" xfId="1" applyFont="1"/>
    <xf numFmtId="0" fontId="25" fillId="0" borderId="0" xfId="1" applyFont="1" applyBorder="1"/>
    <xf numFmtId="3" fontId="25" fillId="0" borderId="5" xfId="1" applyNumberFormat="1" applyFont="1" applyBorder="1" applyAlignment="1">
      <alignment horizontal="center"/>
    </xf>
    <xf numFmtId="0" fontId="27" fillId="0" borderId="0" xfId="1" applyFont="1" applyBorder="1" applyAlignment="1">
      <alignment horizontal="left"/>
    </xf>
    <xf numFmtId="3" fontId="27" fillId="0" borderId="0" xfId="1" applyNumberFormat="1" applyFont="1" applyBorder="1" applyAlignment="1">
      <alignment horizontal="center"/>
    </xf>
    <xf numFmtId="0" fontId="25" fillId="0" borderId="5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left"/>
    </xf>
    <xf numFmtId="0" fontId="27" fillId="0" borderId="0" xfId="1" applyFont="1" applyBorder="1" applyAlignment="1">
      <alignment horizontal="center"/>
    </xf>
    <xf numFmtId="0" fontId="25" fillId="0" borderId="39" xfId="1" applyFont="1" applyBorder="1" applyAlignment="1">
      <alignment horizontal="center" vertical="center" wrapText="1"/>
    </xf>
    <xf numFmtId="3" fontId="27" fillId="0" borderId="5" xfId="1" applyNumberFormat="1" applyFont="1" applyBorder="1" applyAlignment="1">
      <alignment horizontal="center"/>
    </xf>
    <xf numFmtId="3" fontId="25" fillId="0" borderId="15" xfId="1" applyNumberFormat="1" applyFont="1" applyBorder="1" applyAlignment="1">
      <alignment horizontal="center"/>
    </xf>
    <xf numFmtId="3" fontId="25" fillId="0" borderId="13" xfId="1" applyNumberFormat="1" applyFont="1" applyBorder="1" applyAlignment="1">
      <alignment horizontal="center"/>
    </xf>
    <xf numFmtId="3" fontId="25" fillId="0" borderId="35" xfId="1" applyNumberFormat="1" applyFont="1" applyBorder="1" applyAlignment="1">
      <alignment horizontal="center"/>
    </xf>
    <xf numFmtId="3" fontId="27" fillId="0" borderId="15" xfId="1" applyNumberFormat="1" applyFont="1" applyBorder="1" applyAlignment="1">
      <alignment horizontal="center"/>
    </xf>
    <xf numFmtId="3" fontId="27" fillId="0" borderId="13" xfId="1" applyNumberFormat="1" applyFont="1" applyBorder="1" applyAlignment="1">
      <alignment horizontal="center"/>
    </xf>
    <xf numFmtId="3" fontId="27" fillId="0" borderId="35" xfId="1" applyNumberFormat="1" applyFont="1" applyBorder="1" applyAlignment="1">
      <alignment horizontal="center"/>
    </xf>
    <xf numFmtId="3" fontId="27" fillId="0" borderId="41" xfId="1" applyNumberFormat="1" applyFont="1" applyBorder="1" applyAlignment="1">
      <alignment horizontal="center"/>
    </xf>
    <xf numFmtId="0" fontId="24" fillId="0" borderId="0" xfId="0" applyFont="1"/>
    <xf numFmtId="0" fontId="30" fillId="0" borderId="32" xfId="43" applyFont="1" applyBorder="1" applyAlignment="1">
      <alignment vertical="top" wrapText="1"/>
    </xf>
    <xf numFmtId="0" fontId="30" fillId="0" borderId="5" xfId="43" applyFont="1" applyBorder="1" applyAlignment="1">
      <alignment vertical="center" wrapText="1"/>
    </xf>
    <xf numFmtId="3" fontId="30" fillId="0" borderId="5" xfId="43" applyNumberFormat="1" applyFont="1" applyBorder="1" applyAlignment="1">
      <alignment horizontal="center" vertical="center" wrapText="1"/>
    </xf>
    <xf numFmtId="3" fontId="30" fillId="0" borderId="22" xfId="43" applyNumberFormat="1" applyFont="1" applyBorder="1" applyAlignment="1">
      <alignment horizontal="center" vertical="center" wrapText="1"/>
    </xf>
    <xf numFmtId="3" fontId="30" fillId="24" borderId="5" xfId="43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30" fillId="0" borderId="5" xfId="0" applyFont="1" applyFill="1" applyBorder="1" applyAlignment="1">
      <alignment vertical="center" wrapText="1"/>
    </xf>
    <xf numFmtId="3" fontId="30" fillId="0" borderId="8" xfId="43" applyNumberFormat="1" applyFont="1" applyBorder="1" applyAlignment="1">
      <alignment horizontal="center" vertical="center" wrapText="1"/>
    </xf>
    <xf numFmtId="3" fontId="30" fillId="24" borderId="8" xfId="43" applyNumberFormat="1" applyFont="1" applyFill="1" applyBorder="1" applyAlignment="1">
      <alignment horizontal="center" vertical="center" wrapText="1"/>
    </xf>
    <xf numFmtId="0" fontId="37" fillId="0" borderId="9" xfId="43" applyFont="1" applyBorder="1" applyAlignment="1">
      <alignment vertical="top" wrapText="1"/>
    </xf>
    <xf numFmtId="3" fontId="37" fillId="0" borderId="10" xfId="43" applyNumberFormat="1" applyFont="1" applyBorder="1" applyAlignment="1">
      <alignment horizontal="center" vertical="center" wrapText="1"/>
    </xf>
    <xf numFmtId="3" fontId="37" fillId="24" borderId="10" xfId="43" applyNumberFormat="1" applyFont="1" applyFill="1" applyBorder="1" applyAlignment="1">
      <alignment horizontal="center" vertical="center" wrapText="1"/>
    </xf>
    <xf numFmtId="3" fontId="37" fillId="0" borderId="11" xfId="43" applyNumberFormat="1" applyFont="1" applyBorder="1" applyAlignment="1">
      <alignment horizontal="center" vertical="center" wrapText="1"/>
    </xf>
    <xf numFmtId="0" fontId="36" fillId="0" borderId="5" xfId="1" applyFont="1" applyFill="1" applyBorder="1" applyAlignment="1">
      <alignment horizontal="left" wrapText="1"/>
    </xf>
    <xf numFmtId="0" fontId="36" fillId="0" borderId="8" xfId="1" applyFont="1" applyFill="1" applyBorder="1" applyAlignment="1">
      <alignment horizontal="left" wrapText="1"/>
    </xf>
    <xf numFmtId="0" fontId="39" fillId="0" borderId="9" xfId="0" applyFont="1" applyBorder="1"/>
    <xf numFmtId="0" fontId="35" fillId="0" borderId="5" xfId="46" applyFont="1" applyBorder="1" applyAlignment="1">
      <alignment horizontal="center" vertical="center"/>
    </xf>
    <xf numFmtId="0" fontId="35" fillId="0" borderId="5" xfId="46" applyFont="1" applyBorder="1" applyAlignment="1">
      <alignment horizontal="center" vertical="center" wrapText="1"/>
    </xf>
    <xf numFmtId="0" fontId="35" fillId="0" borderId="5" xfId="46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Border="1" applyAlignment="1">
      <alignment vertical="center"/>
    </xf>
    <xf numFmtId="0" fontId="34" fillId="0" borderId="5" xfId="46" applyFont="1" applyBorder="1" applyAlignment="1">
      <alignment horizontal="center"/>
    </xf>
    <xf numFmtId="0" fontId="34" fillId="0" borderId="5" xfId="46" applyFont="1" applyBorder="1" applyAlignment="1">
      <alignment horizontal="center" wrapText="1"/>
    </xf>
    <xf numFmtId="0" fontId="35" fillId="0" borderId="5" xfId="46" applyFont="1" applyBorder="1" applyAlignment="1">
      <alignment vertical="center" wrapText="1"/>
    </xf>
    <xf numFmtId="0" fontId="35" fillId="0" borderId="5" xfId="46" applyFont="1" applyBorder="1" applyAlignment="1">
      <alignment horizontal="center"/>
    </xf>
    <xf numFmtId="0" fontId="35" fillId="0" borderId="5" xfId="46" applyFont="1" applyBorder="1" applyAlignment="1">
      <alignment vertical="center"/>
    </xf>
    <xf numFmtId="3" fontId="35" fillId="0" borderId="5" xfId="46" applyNumberFormat="1" applyFont="1" applyBorder="1" applyAlignment="1">
      <alignment horizontal="center" vertical="center"/>
    </xf>
    <xf numFmtId="0" fontId="35" fillId="0" borderId="0" xfId="44" applyFont="1"/>
    <xf numFmtId="0" fontId="30" fillId="0" borderId="0" xfId="44" applyFont="1"/>
    <xf numFmtId="3" fontId="41" fillId="0" borderId="5" xfId="45" applyNumberFormat="1" applyFont="1" applyBorder="1" applyAlignment="1">
      <alignment horizontal="right" vertical="center"/>
    </xf>
    <xf numFmtId="0" fontId="2" fillId="0" borderId="5" xfId="44" applyBorder="1"/>
    <xf numFmtId="0" fontId="21" fillId="0" borderId="5" xfId="44" applyFont="1" applyBorder="1" applyAlignment="1">
      <alignment horizontal="center" vertical="center"/>
    </xf>
    <xf numFmtId="0" fontId="21" fillId="0" borderId="5" xfId="44" applyFont="1" applyBorder="1" applyAlignment="1">
      <alignment wrapText="1"/>
    </xf>
    <xf numFmtId="3" fontId="21" fillId="0" borderId="5" xfId="44" applyNumberFormat="1" applyFont="1" applyBorder="1" applyAlignment="1">
      <alignment horizontal="center"/>
    </xf>
    <xf numFmtId="0" fontId="20" fillId="0" borderId="5" xfId="44" applyFont="1" applyBorder="1"/>
    <xf numFmtId="3" fontId="20" fillId="0" borderId="5" xfId="44" applyNumberFormat="1" applyFont="1" applyBorder="1" applyAlignment="1">
      <alignment horizontal="center"/>
    </xf>
    <xf numFmtId="0" fontId="21" fillId="0" borderId="0" xfId="44" applyFont="1" applyFill="1" applyBorder="1" applyAlignment="1">
      <alignment horizontal="center"/>
    </xf>
    <xf numFmtId="0" fontId="2" fillId="0" borderId="0" xfId="44" applyFill="1"/>
    <xf numFmtId="0" fontId="20" fillId="0" borderId="5" xfId="44" applyFont="1" applyBorder="1" applyAlignment="1">
      <alignment horizontal="center" vertical="center" wrapText="1"/>
    </xf>
    <xf numFmtId="0" fontId="21" fillId="0" borderId="5" xfId="44" applyFont="1" applyFill="1" applyBorder="1" applyAlignment="1">
      <alignment horizontal="left" vertical="center"/>
    </xf>
    <xf numFmtId="0" fontId="21" fillId="0" borderId="5" xfId="44" applyFont="1" applyFill="1" applyBorder="1" applyAlignment="1">
      <alignment horizontal="right" vertical="center" wrapText="1"/>
    </xf>
    <xf numFmtId="0" fontId="20" fillId="0" borderId="5" xfId="44" applyFont="1" applyFill="1" applyBorder="1" applyAlignment="1">
      <alignment horizontal="right" vertical="center" wrapText="1"/>
    </xf>
    <xf numFmtId="0" fontId="21" fillId="0" borderId="5" xfId="44" applyFont="1" applyFill="1" applyBorder="1" applyAlignment="1">
      <alignment wrapText="1"/>
    </xf>
    <xf numFmtId="3" fontId="21" fillId="0" borderId="5" xfId="44" applyNumberFormat="1" applyFont="1" applyFill="1" applyBorder="1"/>
    <xf numFmtId="3" fontId="20" fillId="0" borderId="5" xfId="44" applyNumberFormat="1" applyFont="1" applyFill="1" applyBorder="1"/>
    <xf numFmtId="0" fontId="26" fillId="0" borderId="0" xfId="46" applyFont="1"/>
    <xf numFmtId="0" fontId="29" fillId="0" borderId="5" xfId="46" applyFont="1" applyBorder="1" applyAlignment="1">
      <alignment horizontal="center" vertical="center"/>
    </xf>
    <xf numFmtId="0" fontId="23" fillId="0" borderId="5" xfId="46" applyFont="1" applyBorder="1" applyAlignment="1">
      <alignment horizontal="center" vertical="center"/>
    </xf>
    <xf numFmtId="0" fontId="36" fillId="0" borderId="5" xfId="1" applyFont="1" applyBorder="1" applyAlignment="1">
      <alignment horizontal="left" vertical="center" wrapText="1"/>
    </xf>
    <xf numFmtId="14" fontId="36" fillId="0" borderId="5" xfId="1" applyNumberFormat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9" fontId="36" fillId="0" borderId="5" xfId="46" applyNumberFormat="1" applyFont="1" applyBorder="1" applyAlignment="1">
      <alignment horizontal="center" vertical="center"/>
    </xf>
    <xf numFmtId="0" fontId="36" fillId="0" borderId="5" xfId="46" applyFont="1" applyBorder="1" applyAlignment="1">
      <alignment horizontal="center" vertical="center"/>
    </xf>
    <xf numFmtId="10" fontId="36" fillId="0" borderId="5" xfId="46" applyNumberFormat="1" applyFont="1" applyBorder="1" applyAlignment="1">
      <alignment horizontal="center" vertical="center"/>
    </xf>
    <xf numFmtId="0" fontId="35" fillId="0" borderId="5" xfId="1" applyFont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5" fillId="0" borderId="5" xfId="1" applyFont="1" applyBorder="1"/>
    <xf numFmtId="3" fontId="35" fillId="0" borderId="5" xfId="1" applyNumberFormat="1" applyFont="1" applyBorder="1" applyAlignment="1">
      <alignment horizontal="center"/>
    </xf>
    <xf numFmtId="3" fontId="35" fillId="0" borderId="5" xfId="1" applyNumberFormat="1" applyFont="1" applyFill="1" applyBorder="1" applyAlignment="1">
      <alignment horizontal="center"/>
    </xf>
    <xf numFmtId="0" fontId="42" fillId="0" borderId="5" xfId="1" applyFont="1" applyBorder="1" applyAlignment="1">
      <alignment horizontal="center"/>
    </xf>
    <xf numFmtId="0" fontId="42" fillId="0" borderId="5" xfId="1" applyFont="1" applyFill="1" applyBorder="1" applyAlignment="1">
      <alignment horizontal="center"/>
    </xf>
    <xf numFmtId="0" fontId="35" fillId="0" borderId="5" xfId="1" applyFont="1" applyBorder="1" applyAlignment="1">
      <alignment wrapText="1"/>
    </xf>
    <xf numFmtId="3" fontId="26" fillId="0" borderId="0" xfId="1" applyNumberFormat="1" applyFont="1"/>
    <xf numFmtId="0" fontId="34" fillId="0" borderId="5" xfId="1" applyFont="1" applyBorder="1"/>
    <xf numFmtId="3" fontId="34" fillId="0" borderId="5" xfId="1" applyNumberFormat="1" applyFont="1" applyFill="1" applyBorder="1" applyAlignment="1">
      <alignment horizontal="center"/>
    </xf>
    <xf numFmtId="0" fontId="26" fillId="0" borderId="0" xfId="1" applyFont="1" applyFill="1"/>
    <xf numFmtId="3" fontId="26" fillId="0" borderId="0" xfId="1" applyNumberFormat="1" applyFont="1" applyFill="1"/>
    <xf numFmtId="0" fontId="35" fillId="0" borderId="0" xfId="45" applyFont="1" applyFill="1"/>
    <xf numFmtId="3" fontId="33" fillId="0" borderId="5" xfId="45" applyNumberFormat="1" applyFont="1" applyFill="1" applyBorder="1" applyAlignment="1">
      <alignment horizontal="center"/>
    </xf>
    <xf numFmtId="0" fontId="35" fillId="0" borderId="0" xfId="45" applyFont="1" applyFill="1" applyBorder="1"/>
    <xf numFmtId="0" fontId="30" fillId="0" borderId="0" xfId="45" applyFont="1" applyFill="1"/>
    <xf numFmtId="3" fontId="30" fillId="0" borderId="0" xfId="45" applyNumberFormat="1" applyFont="1" applyFill="1"/>
    <xf numFmtId="0" fontId="30" fillId="0" borderId="0" xfId="45" applyFont="1" applyFill="1" applyBorder="1" applyAlignment="1">
      <alignment wrapText="1"/>
    </xf>
    <xf numFmtId="3" fontId="35" fillId="0" borderId="0" xfId="45" applyNumberFormat="1" applyFont="1" applyFill="1"/>
    <xf numFmtId="0" fontId="35" fillId="0" borderId="0" xfId="45" applyFont="1"/>
    <xf numFmtId="0" fontId="34" fillId="0" borderId="15" xfId="45" applyFont="1" applyBorder="1" applyAlignment="1">
      <alignment horizontal="center" vertical="center" wrapText="1"/>
    </xf>
    <xf numFmtId="0" fontId="32" fillId="0" borderId="15" xfId="45" applyFont="1" applyBorder="1" applyAlignment="1">
      <alignment horizontal="center" vertical="center" wrapText="1"/>
    </xf>
    <xf numFmtId="0" fontId="32" fillId="25" borderId="15" xfId="45" applyFont="1" applyFill="1" applyBorder="1" applyAlignment="1">
      <alignment horizontal="center" vertical="center" wrapText="1"/>
    </xf>
    <xf numFmtId="0" fontId="32" fillId="25" borderId="36" xfId="45" applyFont="1" applyFill="1" applyBorder="1" applyAlignment="1">
      <alignment horizontal="center" vertical="center" wrapText="1"/>
    </xf>
    <xf numFmtId="0" fontId="34" fillId="0" borderId="32" xfId="45" applyFont="1" applyBorder="1" applyAlignment="1">
      <alignment horizontal="left"/>
    </xf>
    <xf numFmtId="0" fontId="34" fillId="0" borderId="5" xfId="45" applyFont="1" applyBorder="1" applyAlignment="1">
      <alignment horizontal="left"/>
    </xf>
    <xf numFmtId="3" fontId="34" fillId="0" borderId="5" xfId="45" applyNumberFormat="1" applyFont="1" applyBorder="1" applyAlignment="1">
      <alignment horizontal="center"/>
    </xf>
    <xf numFmtId="3" fontId="32" fillId="0" borderId="5" xfId="45" applyNumberFormat="1" applyFont="1" applyBorder="1" applyAlignment="1">
      <alignment horizontal="center"/>
    </xf>
    <xf numFmtId="3" fontId="32" fillId="0" borderId="22" xfId="45" applyNumberFormat="1" applyFont="1" applyBorder="1" applyAlignment="1">
      <alignment horizontal="center"/>
    </xf>
    <xf numFmtId="0" fontId="34" fillId="0" borderId="32" xfId="45" applyFont="1" applyFill="1" applyBorder="1" applyAlignment="1">
      <alignment horizontal="left"/>
    </xf>
    <xf numFmtId="0" fontId="34" fillId="0" borderId="5" xfId="45" applyFont="1" applyFill="1" applyBorder="1"/>
    <xf numFmtId="3" fontId="34" fillId="0" borderId="5" xfId="45" applyNumberFormat="1" applyFont="1" applyFill="1" applyBorder="1" applyAlignment="1">
      <alignment horizontal="center"/>
    </xf>
    <xf numFmtId="3" fontId="32" fillId="0" borderId="5" xfId="45" applyNumberFormat="1" applyFont="1" applyFill="1" applyBorder="1" applyAlignment="1">
      <alignment horizontal="center"/>
    </xf>
    <xf numFmtId="49" fontId="27" fillId="0" borderId="32" xfId="45" applyNumberFormat="1" applyFont="1" applyFill="1" applyBorder="1" applyAlignment="1">
      <alignment horizontal="left"/>
    </xf>
    <xf numFmtId="0" fontId="25" fillId="0" borderId="5" xfId="45" applyFont="1" applyFill="1" applyBorder="1"/>
    <xf numFmtId="3" fontId="25" fillId="0" borderId="5" xfId="45" applyNumberFormat="1" applyFont="1" applyFill="1" applyBorder="1" applyAlignment="1">
      <alignment horizontal="center"/>
    </xf>
    <xf numFmtId="3" fontId="45" fillId="0" borderId="5" xfId="45" applyNumberFormat="1" applyFont="1" applyFill="1" applyBorder="1" applyAlignment="1">
      <alignment horizontal="center"/>
    </xf>
    <xf numFmtId="3" fontId="33" fillId="0" borderId="22" xfId="45" applyNumberFormat="1" applyFont="1" applyBorder="1" applyAlignment="1">
      <alignment horizontal="center"/>
    </xf>
    <xf numFmtId="0" fontId="25" fillId="0" borderId="0" xfId="45" applyFont="1" applyFill="1"/>
    <xf numFmtId="49" fontId="34" fillId="0" borderId="32" xfId="45" applyNumberFormat="1" applyFont="1" applyFill="1" applyBorder="1" applyAlignment="1">
      <alignment horizontal="left"/>
    </xf>
    <xf numFmtId="0" fontId="35" fillId="0" borderId="5" xfId="45" applyFont="1" applyFill="1" applyBorder="1"/>
    <xf numFmtId="3" fontId="35" fillId="0" borderId="5" xfId="45" applyNumberFormat="1" applyFont="1" applyFill="1" applyBorder="1" applyAlignment="1">
      <alignment horizontal="center"/>
    </xf>
    <xf numFmtId="0" fontId="35" fillId="0" borderId="5" xfId="45" applyFont="1" applyFill="1" applyBorder="1" applyAlignment="1">
      <alignment wrapText="1"/>
    </xf>
    <xf numFmtId="3" fontId="35" fillId="0" borderId="5" xfId="45" applyNumberFormat="1" applyFont="1" applyFill="1" applyBorder="1" applyAlignment="1">
      <alignment horizontal="center" wrapText="1"/>
    </xf>
    <xf numFmtId="3" fontId="33" fillId="0" borderId="5" xfId="45" applyNumberFormat="1" applyFont="1" applyFill="1" applyBorder="1" applyAlignment="1">
      <alignment horizontal="center" wrapText="1"/>
    </xf>
    <xf numFmtId="49" fontId="35" fillId="0" borderId="4" xfId="45" applyNumberFormat="1" applyFont="1" applyFill="1" applyBorder="1"/>
    <xf numFmtId="0" fontId="35" fillId="0" borderId="8" xfId="45" applyFont="1" applyFill="1" applyBorder="1"/>
    <xf numFmtId="3" fontId="35" fillId="0" borderId="8" xfId="45" applyNumberFormat="1" applyFont="1" applyFill="1" applyBorder="1" applyAlignment="1">
      <alignment horizontal="center"/>
    </xf>
    <xf numFmtId="3" fontId="33" fillId="0" borderId="8" xfId="45" applyNumberFormat="1" applyFont="1" applyFill="1" applyBorder="1" applyAlignment="1">
      <alignment horizontal="center"/>
    </xf>
    <xf numFmtId="3" fontId="33" fillId="0" borderId="6" xfId="45" applyNumberFormat="1" applyFont="1" applyBorder="1" applyAlignment="1">
      <alignment horizontal="center"/>
    </xf>
    <xf numFmtId="3" fontId="34" fillId="0" borderId="10" xfId="45" applyNumberFormat="1" applyFont="1" applyFill="1" applyBorder="1" applyAlignment="1">
      <alignment horizontal="center"/>
    </xf>
    <xf numFmtId="3" fontId="32" fillId="0" borderId="10" xfId="45" applyNumberFormat="1" applyFont="1" applyFill="1" applyBorder="1" applyAlignment="1">
      <alignment horizontal="center"/>
    </xf>
    <xf numFmtId="3" fontId="32" fillId="0" borderId="11" xfId="45" applyNumberFormat="1" applyFont="1" applyBorder="1" applyAlignment="1">
      <alignment horizontal="center"/>
    </xf>
    <xf numFmtId="3" fontId="32" fillId="0" borderId="22" xfId="45" applyNumberFormat="1" applyFont="1" applyFill="1" applyBorder="1" applyAlignment="1">
      <alignment horizontal="center"/>
    </xf>
    <xf numFmtId="0" fontId="46" fillId="0" borderId="5" xfId="45" applyFont="1" applyFill="1" applyBorder="1"/>
    <xf numFmtId="3" fontId="46" fillId="0" borderId="5" xfId="45" applyNumberFormat="1" applyFont="1" applyFill="1" applyBorder="1" applyAlignment="1">
      <alignment horizontal="center"/>
    </xf>
    <xf numFmtId="3" fontId="47" fillId="0" borderId="5" xfId="45" applyNumberFormat="1" applyFont="1" applyFill="1" applyBorder="1" applyAlignment="1">
      <alignment horizontal="center"/>
    </xf>
    <xf numFmtId="3" fontId="33" fillId="0" borderId="22" xfId="45" applyNumberFormat="1" applyFont="1" applyFill="1" applyBorder="1" applyAlignment="1">
      <alignment horizontal="center"/>
    </xf>
    <xf numFmtId="0" fontId="34" fillId="0" borderId="8" xfId="45" applyFont="1" applyFill="1" applyBorder="1" applyAlignment="1">
      <alignment wrapText="1"/>
    </xf>
    <xf numFmtId="3" fontId="34" fillId="0" borderId="8" xfId="45" applyNumberFormat="1" applyFont="1" applyFill="1" applyBorder="1" applyAlignment="1">
      <alignment horizontal="center" wrapText="1"/>
    </xf>
    <xf numFmtId="3" fontId="32" fillId="0" borderId="8" xfId="45" applyNumberFormat="1" applyFont="1" applyFill="1" applyBorder="1" applyAlignment="1">
      <alignment horizontal="center" wrapText="1"/>
    </xf>
    <xf numFmtId="3" fontId="33" fillId="0" borderId="6" xfId="45" applyNumberFormat="1" applyFont="1" applyFill="1" applyBorder="1" applyAlignment="1">
      <alignment horizontal="center"/>
    </xf>
    <xf numFmtId="3" fontId="32" fillId="0" borderId="11" xfId="45" applyNumberFormat="1" applyFont="1" applyFill="1" applyBorder="1" applyAlignment="1">
      <alignment horizontal="center"/>
    </xf>
    <xf numFmtId="49" fontId="35" fillId="0" borderId="19" xfId="45" applyNumberFormat="1" applyFont="1" applyBorder="1"/>
    <xf numFmtId="0" fontId="30" fillId="0" borderId="20" xfId="45" applyFont="1" applyBorder="1"/>
    <xf numFmtId="0" fontId="30" fillId="0" borderId="21" xfId="45" applyFont="1" applyBorder="1"/>
    <xf numFmtId="0" fontId="35" fillId="0" borderId="0" xfId="45" applyFont="1" applyBorder="1"/>
    <xf numFmtId="0" fontId="33" fillId="0" borderId="0" xfId="45" applyFont="1"/>
    <xf numFmtId="0" fontId="48" fillId="0" borderId="0" xfId="1" applyFont="1" applyBorder="1" applyAlignment="1">
      <alignment vertical="center" wrapText="1"/>
    </xf>
    <xf numFmtId="0" fontId="48" fillId="0" borderId="0" xfId="1" applyFont="1" applyBorder="1" applyAlignment="1">
      <alignment horizontal="center"/>
    </xf>
    <xf numFmtId="0" fontId="49" fillId="0" borderId="0" xfId="1" applyFont="1"/>
    <xf numFmtId="0" fontId="48" fillId="0" borderId="5" xfId="1" applyFont="1" applyFill="1" applyBorder="1"/>
    <xf numFmtId="0" fontId="49" fillId="0" borderId="0" xfId="1" applyFont="1" applyBorder="1" applyAlignment="1">
      <alignment horizontal="centerContinuous"/>
    </xf>
    <xf numFmtId="0" fontId="49" fillId="0" borderId="0" xfId="1" applyFont="1" applyBorder="1" applyAlignment="1">
      <alignment horizontal="center"/>
    </xf>
    <xf numFmtId="0" fontId="49" fillId="0" borderId="0" xfId="1" applyFont="1" applyBorder="1" applyAlignment="1">
      <alignment horizontal="left"/>
    </xf>
    <xf numFmtId="0" fontId="48" fillId="0" borderId="5" xfId="1" applyFont="1" applyFill="1" applyBorder="1" applyAlignment="1">
      <alignment horizontal="center" wrapText="1"/>
    </xf>
    <xf numFmtId="3" fontId="48" fillId="0" borderId="5" xfId="1" applyNumberFormat="1" applyFont="1" applyFill="1" applyBorder="1" applyAlignment="1">
      <alignment horizontal="right"/>
    </xf>
    <xf numFmtId="0" fontId="49" fillId="0" borderId="5" xfId="1" applyFont="1" applyFill="1" applyBorder="1" applyAlignment="1">
      <alignment horizontal="right" wrapText="1"/>
    </xf>
    <xf numFmtId="3" fontId="49" fillId="0" borderId="5" xfId="1" applyNumberFormat="1" applyFont="1" applyFill="1" applyBorder="1" applyAlignment="1">
      <alignment horizontal="left"/>
    </xf>
    <xf numFmtId="0" fontId="49" fillId="0" borderId="5" xfId="1" applyFont="1" applyFill="1" applyBorder="1" applyAlignment="1">
      <alignment vertical="center" wrapText="1"/>
    </xf>
    <xf numFmtId="0" fontId="49" fillId="0" borderId="5" xfId="1" applyFont="1" applyFill="1" applyBorder="1" applyAlignment="1">
      <alignment wrapText="1"/>
    </xf>
    <xf numFmtId="3" fontId="49" fillId="0" borderId="5" xfId="1" applyNumberFormat="1" applyFont="1" applyFill="1" applyBorder="1" applyAlignment="1">
      <alignment horizontal="right"/>
    </xf>
    <xf numFmtId="49" fontId="49" fillId="0" borderId="5" xfId="1" applyNumberFormat="1" applyFont="1" applyFill="1" applyBorder="1" applyAlignment="1">
      <alignment horizontal="right" vertical="center" wrapText="1"/>
    </xf>
    <xf numFmtId="49" fontId="49" fillId="0" borderId="5" xfId="1" applyNumberFormat="1" applyFont="1" applyFill="1" applyBorder="1" applyAlignment="1">
      <alignment wrapText="1"/>
    </xf>
    <xf numFmtId="0" fontId="49" fillId="0" borderId="5" xfId="1" applyFont="1" applyFill="1" applyBorder="1" applyAlignment="1">
      <alignment horizontal="right" vertical="center" wrapText="1"/>
    </xf>
    <xf numFmtId="3" fontId="49" fillId="0" borderId="5" xfId="1" applyNumberFormat="1" applyFont="1" applyFill="1" applyBorder="1"/>
    <xf numFmtId="0" fontId="49" fillId="0" borderId="0" xfId="1" applyFont="1" applyBorder="1"/>
    <xf numFmtId="3" fontId="49" fillId="0" borderId="5" xfId="1" applyNumberFormat="1" applyFont="1" applyFill="1" applyBorder="1" applyAlignment="1">
      <alignment vertical="center" wrapText="1"/>
    </xf>
    <xf numFmtId="3" fontId="49" fillId="0" borderId="5" xfId="1" applyNumberFormat="1" applyFont="1" applyFill="1" applyBorder="1" applyAlignment="1">
      <alignment wrapText="1"/>
    </xf>
    <xf numFmtId="0" fontId="50" fillId="0" borderId="5" xfId="1" applyFont="1" applyFill="1" applyBorder="1" applyAlignment="1">
      <alignment vertical="center"/>
    </xf>
    <xf numFmtId="0" fontId="50" fillId="0" borderId="5" xfId="1" applyFont="1" applyFill="1" applyBorder="1"/>
    <xf numFmtId="3" fontId="50" fillId="0" borderId="5" xfId="1" applyNumberFormat="1" applyFont="1" applyFill="1" applyBorder="1"/>
    <xf numFmtId="3" fontId="51" fillId="0" borderId="5" xfId="1" applyNumberFormat="1" applyFont="1" applyFill="1" applyBorder="1"/>
    <xf numFmtId="0" fontId="49" fillId="0" borderId="5" xfId="1" applyFont="1" applyFill="1" applyBorder="1" applyAlignment="1">
      <alignment horizontal="left" vertical="center" wrapText="1"/>
    </xf>
    <xf numFmtId="0" fontId="48" fillId="0" borderId="5" xfId="1" applyFont="1" applyFill="1" applyBorder="1" applyAlignment="1">
      <alignment vertical="center" wrapText="1"/>
    </xf>
    <xf numFmtId="3" fontId="48" fillId="0" borderId="5" xfId="1" applyNumberFormat="1" applyFont="1" applyFill="1" applyBorder="1"/>
    <xf numFmtId="0" fontId="48" fillId="0" borderId="0" xfId="1" applyFont="1" applyBorder="1"/>
    <xf numFmtId="0" fontId="48" fillId="0" borderId="5" xfId="1" applyFont="1" applyFill="1" applyBorder="1" applyAlignment="1">
      <alignment wrapText="1"/>
    </xf>
    <xf numFmtId="0" fontId="52" fillId="0" borderId="5" xfId="1" applyFont="1" applyFill="1" applyBorder="1" applyAlignment="1">
      <alignment vertical="center" wrapText="1"/>
    </xf>
    <xf numFmtId="0" fontId="52" fillId="0" borderId="5" xfId="1" applyFont="1" applyFill="1" applyBorder="1"/>
    <xf numFmtId="3" fontId="52" fillId="0" borderId="5" xfId="1" applyNumberFormat="1" applyFont="1" applyFill="1" applyBorder="1" applyAlignment="1">
      <alignment horizontal="left"/>
    </xf>
    <xf numFmtId="3" fontId="53" fillId="0" borderId="5" xfId="1" applyNumberFormat="1" applyFont="1" applyFill="1" applyBorder="1"/>
    <xf numFmtId="0" fontId="48" fillId="0" borderId="5" xfId="1" applyFont="1" applyFill="1" applyBorder="1" applyAlignment="1">
      <alignment vertical="center"/>
    </xf>
    <xf numFmtId="0" fontId="49" fillId="0" borderId="5" xfId="1" applyFont="1" applyFill="1" applyBorder="1" applyAlignment="1">
      <alignment horizontal="right" vertical="center"/>
    </xf>
    <xf numFmtId="0" fontId="49" fillId="0" borderId="5" xfId="1" applyFont="1" applyFill="1" applyBorder="1"/>
    <xf numFmtId="0" fontId="49" fillId="0" borderId="5" xfId="1" applyFont="1" applyFill="1" applyBorder="1" applyAlignment="1">
      <alignment horizontal="center" wrapText="1"/>
    </xf>
    <xf numFmtId="3" fontId="54" fillId="0" borderId="5" xfId="1" applyNumberFormat="1" applyFont="1" applyFill="1" applyBorder="1"/>
    <xf numFmtId="3" fontId="49" fillId="0" borderId="5" xfId="1" applyNumberFormat="1" applyFont="1" applyFill="1" applyBorder="1" applyAlignment="1">
      <alignment horizontal="left" vertical="center"/>
    </xf>
    <xf numFmtId="0" fontId="49" fillId="0" borderId="5" xfId="1" applyFont="1" applyFill="1" applyBorder="1" applyAlignment="1">
      <alignment horizontal="center" vertical="center" wrapText="1"/>
    </xf>
    <xf numFmtId="3" fontId="53" fillId="0" borderId="5" xfId="1" applyNumberFormat="1" applyFont="1" applyFill="1" applyBorder="1" applyAlignment="1">
      <alignment horizontal="left" vertical="center"/>
    </xf>
    <xf numFmtId="3" fontId="53" fillId="0" borderId="5" xfId="1" applyNumberFormat="1" applyFont="1" applyFill="1" applyBorder="1" applyAlignment="1">
      <alignment horizontal="left"/>
    </xf>
    <xf numFmtId="3" fontId="54" fillId="0" borderId="5" xfId="1" applyNumberFormat="1" applyFont="1" applyFill="1" applyBorder="1" applyAlignment="1">
      <alignment horizontal="left"/>
    </xf>
    <xf numFmtId="3" fontId="55" fillId="0" borderId="5" xfId="1" applyNumberFormat="1" applyFont="1" applyFill="1" applyBorder="1"/>
    <xf numFmtId="3" fontId="56" fillId="0" borderId="5" xfId="1" applyNumberFormat="1" applyFont="1" applyFill="1" applyBorder="1"/>
    <xf numFmtId="0" fontId="51" fillId="0" borderId="5" xfId="1" applyFont="1" applyFill="1" applyBorder="1" applyAlignment="1">
      <alignment wrapText="1"/>
    </xf>
    <xf numFmtId="0" fontId="57" fillId="0" borderId="5" xfId="1" applyFont="1" applyFill="1" applyBorder="1" applyAlignment="1">
      <alignment vertical="center"/>
    </xf>
    <xf numFmtId="0" fontId="57" fillId="0" borderId="5" xfId="1" applyFont="1" applyFill="1" applyBorder="1"/>
    <xf numFmtId="3" fontId="57" fillId="0" borderId="5" xfId="1" applyNumberFormat="1" applyFont="1" applyFill="1" applyBorder="1"/>
    <xf numFmtId="3" fontId="58" fillId="0" borderId="5" xfId="1" applyNumberFormat="1" applyFont="1" applyFill="1" applyBorder="1"/>
    <xf numFmtId="0" fontId="59" fillId="0" borderId="0" xfId="1" applyFont="1"/>
    <xf numFmtId="0" fontId="59" fillId="0" borderId="0" xfId="1" applyFont="1" applyBorder="1"/>
    <xf numFmtId="0" fontId="26" fillId="0" borderId="0" xfId="1" applyFont="1" applyBorder="1"/>
    <xf numFmtId="3" fontId="26" fillId="0" borderId="0" xfId="1" applyNumberFormat="1" applyFont="1" applyBorder="1"/>
    <xf numFmtId="3" fontId="49" fillId="0" borderId="5" xfId="1" applyNumberFormat="1" applyFont="1" applyFill="1" applyBorder="1" applyAlignment="1">
      <alignment horizontal="center"/>
    </xf>
    <xf numFmtId="3" fontId="48" fillId="0" borderId="5" xfId="1" applyNumberFormat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/>
    </xf>
    <xf numFmtId="0" fontId="36" fillId="0" borderId="0" xfId="1" applyFont="1" applyFill="1"/>
    <xf numFmtId="0" fontId="36" fillId="0" borderId="0" xfId="1" applyFont="1" applyFill="1" applyBorder="1" applyAlignment="1">
      <alignment horizontal="center" wrapText="1"/>
    </xf>
    <xf numFmtId="0" fontId="35" fillId="0" borderId="0" xfId="45" applyFont="1" applyFill="1" applyBorder="1" applyAlignment="1"/>
    <xf numFmtId="0" fontId="23" fillId="0" borderId="0" xfId="1" applyFont="1" applyFill="1" applyBorder="1"/>
    <xf numFmtId="0" fontId="34" fillId="0" borderId="0" xfId="45" applyFont="1" applyFill="1" applyBorder="1" applyAlignment="1">
      <alignment horizontal="center" wrapText="1"/>
    </xf>
    <xf numFmtId="3" fontId="36" fillId="0" borderId="0" xfId="1" applyNumberFormat="1" applyFont="1" applyFill="1" applyBorder="1"/>
    <xf numFmtId="0" fontId="36" fillId="0" borderId="5" xfId="1" applyFont="1" applyFill="1" applyBorder="1"/>
    <xf numFmtId="3" fontId="36" fillId="0" borderId="5" xfId="1" applyNumberFormat="1" applyFont="1" applyFill="1" applyBorder="1"/>
    <xf numFmtId="0" fontId="36" fillId="0" borderId="0" xfId="1" applyFont="1" applyFill="1" applyBorder="1"/>
    <xf numFmtId="3" fontId="23" fillId="0" borderId="5" xfId="1" applyNumberFormat="1" applyFont="1" applyFill="1" applyBorder="1"/>
    <xf numFmtId="3" fontId="23" fillId="0" borderId="0" xfId="1" applyNumberFormat="1" applyFont="1" applyFill="1" applyBorder="1"/>
    <xf numFmtId="0" fontId="23" fillId="0" borderId="5" xfId="1" applyFont="1" applyFill="1" applyBorder="1"/>
    <xf numFmtId="3" fontId="36" fillId="0" borderId="5" xfId="1" applyNumberFormat="1" applyFont="1" applyFill="1" applyBorder="1" applyAlignment="1">
      <alignment horizontal="left"/>
    </xf>
    <xf numFmtId="3" fontId="36" fillId="0" borderId="0" xfId="1" applyNumberFormat="1" applyFont="1" applyFill="1" applyBorder="1" applyAlignment="1">
      <alignment horizontal="left"/>
    </xf>
    <xf numFmtId="3" fontId="36" fillId="0" borderId="5" xfId="1" applyNumberFormat="1" applyFont="1" applyFill="1" applyBorder="1" applyAlignment="1">
      <alignment horizontal="right"/>
    </xf>
    <xf numFmtId="0" fontId="36" fillId="0" borderId="5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0" fontId="36" fillId="0" borderId="0" xfId="1" applyFont="1" applyFill="1" applyAlignment="1">
      <alignment horizontal="left"/>
    </xf>
    <xf numFmtId="2" fontId="36" fillId="0" borderId="5" xfId="1" applyNumberFormat="1" applyFont="1" applyFill="1" applyBorder="1" applyAlignment="1">
      <alignment wrapText="1"/>
    </xf>
    <xf numFmtId="0" fontId="38" fillId="0" borderId="5" xfId="1" applyFont="1" applyFill="1" applyBorder="1"/>
    <xf numFmtId="0" fontId="38" fillId="0" borderId="0" xfId="1" applyFont="1" applyFill="1" applyBorder="1"/>
    <xf numFmtId="0" fontId="60" fillId="0" borderId="0" xfId="1" applyFont="1" applyFill="1"/>
    <xf numFmtId="0" fontId="23" fillId="0" borderId="5" xfId="1" applyFont="1" applyFill="1" applyBorder="1" applyAlignment="1">
      <alignment horizontal="right"/>
    </xf>
    <xf numFmtId="0" fontId="23" fillId="0" borderId="0" xfId="1" applyFont="1" applyFill="1" applyBorder="1" applyAlignment="1">
      <alignment horizontal="right"/>
    </xf>
    <xf numFmtId="0" fontId="36" fillId="0" borderId="0" xfId="1" applyFont="1" applyFill="1" applyAlignment="1">
      <alignment horizontal="right"/>
    </xf>
    <xf numFmtId="0" fontId="23" fillId="0" borderId="5" xfId="1" applyFont="1" applyFill="1" applyBorder="1" applyAlignment="1">
      <alignment horizontal="center"/>
    </xf>
    <xf numFmtId="3" fontId="23" fillId="0" borderId="5" xfId="1" applyNumberFormat="1" applyFont="1" applyFill="1" applyBorder="1" applyAlignment="1">
      <alignment horizontal="right"/>
    </xf>
    <xf numFmtId="3" fontId="23" fillId="0" borderId="5" xfId="1" applyNumberFormat="1" applyFont="1" applyFill="1" applyBorder="1" applyAlignment="1">
      <alignment horizontal="center"/>
    </xf>
    <xf numFmtId="3" fontId="36" fillId="0" borderId="0" xfId="1" applyNumberFormat="1" applyFont="1" applyFill="1" applyBorder="1" applyAlignment="1">
      <alignment horizontal="right"/>
    </xf>
    <xf numFmtId="0" fontId="36" fillId="0" borderId="0" xfId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left"/>
    </xf>
    <xf numFmtId="0" fontId="23" fillId="0" borderId="0" xfId="1" applyFont="1" applyFill="1"/>
    <xf numFmtId="3" fontId="23" fillId="0" borderId="0" xfId="1" applyNumberFormat="1" applyFont="1" applyFill="1" applyBorder="1" applyAlignment="1">
      <alignment horizontal="right"/>
    </xf>
    <xf numFmtId="0" fontId="61" fillId="0" borderId="0" xfId="1" applyFont="1" applyFill="1"/>
    <xf numFmtId="0" fontId="23" fillId="0" borderId="5" xfId="1" applyFont="1" applyFill="1" applyBorder="1" applyAlignment="1">
      <alignment horizontal="center" wrapText="1"/>
    </xf>
    <xf numFmtId="0" fontId="34" fillId="0" borderId="5" xfId="45" applyFont="1" applyFill="1" applyBorder="1" applyAlignment="1">
      <alignment horizontal="center" wrapText="1"/>
    </xf>
    <xf numFmtId="0" fontId="36" fillId="0" borderId="5" xfId="1" applyFont="1" applyFill="1" applyBorder="1" applyAlignment="1">
      <alignment wrapText="1"/>
    </xf>
    <xf numFmtId="0" fontId="23" fillId="0" borderId="5" xfId="1" applyFont="1" applyFill="1" applyBorder="1" applyAlignment="1">
      <alignment wrapText="1"/>
    </xf>
    <xf numFmtId="0" fontId="36" fillId="0" borderId="5" xfId="1" applyFont="1" applyFill="1" applyBorder="1" applyAlignment="1">
      <alignment horizontal="right"/>
    </xf>
    <xf numFmtId="2" fontId="36" fillId="0" borderId="5" xfId="1" applyNumberFormat="1" applyFont="1" applyFill="1" applyBorder="1" applyAlignment="1">
      <alignment horizontal="right" wrapText="1"/>
    </xf>
    <xf numFmtId="0" fontId="36" fillId="0" borderId="5" xfId="1" applyFont="1" applyFill="1" applyBorder="1" applyAlignment="1">
      <alignment horizontal="right" wrapText="1"/>
    </xf>
    <xf numFmtId="0" fontId="25" fillId="0" borderId="5" xfId="1" applyFont="1" applyFill="1" applyBorder="1" applyAlignment="1">
      <alignment horizontal="right"/>
    </xf>
    <xf numFmtId="0" fontId="23" fillId="0" borderId="5" xfId="1" applyFont="1" applyFill="1" applyBorder="1" applyAlignment="1">
      <alignment horizontal="left" wrapText="1"/>
    </xf>
    <xf numFmtId="3" fontId="23" fillId="0" borderId="5" xfId="1" applyNumberFormat="1" applyFont="1" applyFill="1" applyBorder="1" applyAlignment="1">
      <alignment horizontal="left"/>
    </xf>
    <xf numFmtId="3" fontId="36" fillId="0" borderId="5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0" fontId="35" fillId="0" borderId="0" xfId="47" applyFont="1"/>
    <xf numFmtId="3" fontId="35" fillId="0" borderId="0" xfId="47" applyNumberFormat="1" applyFont="1"/>
    <xf numFmtId="0" fontId="29" fillId="0" borderId="5" xfId="47" applyFont="1" applyFill="1" applyBorder="1" applyAlignment="1">
      <alignment wrapText="1"/>
    </xf>
    <xf numFmtId="0" fontId="29" fillId="0" borderId="5" xfId="47" applyFont="1" applyFill="1" applyBorder="1" applyAlignment="1">
      <alignment horizontal="center" wrapText="1"/>
    </xf>
    <xf numFmtId="0" fontId="29" fillId="0" borderId="5" xfId="47" applyFont="1" applyFill="1" applyBorder="1" applyAlignment="1">
      <alignment horizontal="center" vertical="center" wrapText="1"/>
    </xf>
    <xf numFmtId="49" fontId="30" fillId="0" borderId="5" xfId="47" applyNumberFormat="1" applyFont="1" applyFill="1" applyBorder="1"/>
    <xf numFmtId="49" fontId="30" fillId="0" borderId="5" xfId="47" applyNumberFormat="1" applyFont="1" applyFill="1" applyBorder="1" applyAlignment="1">
      <alignment vertical="center" wrapText="1"/>
    </xf>
    <xf numFmtId="0" fontId="30" fillId="0" borderId="5" xfId="47" applyFont="1" applyFill="1" applyBorder="1" applyAlignment="1">
      <alignment vertical="center" wrapText="1"/>
    </xf>
    <xf numFmtId="49" fontId="30" fillId="0" borderId="5" xfId="47" applyNumberFormat="1" applyFont="1" applyFill="1" applyBorder="1" applyAlignment="1">
      <alignment vertical="center"/>
    </xf>
    <xf numFmtId="3" fontId="30" fillId="0" borderId="5" xfId="47" applyNumberFormat="1" applyFont="1" applyFill="1" applyBorder="1" applyAlignment="1">
      <alignment horizontal="right" vertical="center" wrapText="1"/>
    </xf>
    <xf numFmtId="3" fontId="30" fillId="0" borderId="5" xfId="47" applyNumberFormat="1" applyFont="1" applyFill="1" applyBorder="1" applyAlignment="1">
      <alignment vertical="center" wrapText="1"/>
    </xf>
    <xf numFmtId="3" fontId="29" fillId="0" borderId="5" xfId="47" applyNumberFormat="1" applyFont="1" applyFill="1" applyBorder="1" applyAlignment="1">
      <alignment horizontal="right" vertical="center" wrapText="1"/>
    </xf>
    <xf numFmtId="3" fontId="29" fillId="0" borderId="5" xfId="47" applyNumberFormat="1" applyFont="1" applyFill="1" applyBorder="1" applyAlignment="1">
      <alignment vertical="center" wrapText="1"/>
    </xf>
    <xf numFmtId="3" fontId="29" fillId="0" borderId="5" xfId="43" applyNumberFormat="1" applyFont="1" applyBorder="1" applyAlignment="1">
      <alignment horizontal="center" vertical="center" wrapText="1"/>
    </xf>
    <xf numFmtId="3" fontId="29" fillId="0" borderId="22" xfId="43" applyNumberFormat="1" applyFont="1" applyBorder="1" applyAlignment="1">
      <alignment horizontal="center" vertical="center" wrapText="1"/>
    </xf>
    <xf numFmtId="3" fontId="29" fillId="0" borderId="8" xfId="43" applyNumberFormat="1" applyFont="1" applyBorder="1" applyAlignment="1">
      <alignment horizontal="center" vertical="center" wrapText="1"/>
    </xf>
    <xf numFmtId="3" fontId="29" fillId="0" borderId="6" xfId="43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/>
    </xf>
    <xf numFmtId="3" fontId="39" fillId="24" borderId="10" xfId="0" applyNumberFormat="1" applyFont="1" applyFill="1" applyBorder="1" applyAlignment="1">
      <alignment horizontal="center" vertical="center"/>
    </xf>
    <xf numFmtId="0" fontId="30" fillId="0" borderId="12" xfId="43" applyFont="1" applyBorder="1" applyAlignment="1">
      <alignment vertical="top" wrapText="1"/>
    </xf>
    <xf numFmtId="0" fontId="30" fillId="0" borderId="13" xfId="43" applyFont="1" applyBorder="1" applyAlignment="1">
      <alignment vertical="center" wrapText="1"/>
    </xf>
    <xf numFmtId="3" fontId="30" fillId="0" borderId="13" xfId="43" applyNumberFormat="1" applyFont="1" applyBorder="1" applyAlignment="1">
      <alignment horizontal="center" vertical="center" wrapText="1"/>
    </xf>
    <xf numFmtId="3" fontId="30" fillId="24" borderId="13" xfId="43" applyNumberFormat="1" applyFont="1" applyFill="1" applyBorder="1" applyAlignment="1">
      <alignment horizontal="center" vertical="center" wrapText="1"/>
    </xf>
    <xf numFmtId="3" fontId="30" fillId="0" borderId="16" xfId="43" applyNumberFormat="1" applyFont="1" applyBorder="1" applyAlignment="1">
      <alignment horizontal="center" vertical="center" wrapText="1"/>
    </xf>
    <xf numFmtId="0" fontId="30" fillId="0" borderId="9" xfId="43" applyFont="1" applyBorder="1" applyAlignment="1">
      <alignment vertical="top" wrapText="1"/>
    </xf>
    <xf numFmtId="0" fontId="29" fillId="0" borderId="10" xfId="43" applyFont="1" applyBorder="1" applyAlignment="1">
      <alignment vertical="center" wrapText="1"/>
    </xf>
    <xf numFmtId="0" fontId="29" fillId="0" borderId="10" xfId="43" applyFont="1" applyBorder="1" applyAlignment="1">
      <alignment horizontal="center" wrapText="1"/>
    </xf>
    <xf numFmtId="0" fontId="29" fillId="24" borderId="10" xfId="43" applyFont="1" applyFill="1" applyBorder="1" applyAlignment="1">
      <alignment horizontal="center" wrapText="1"/>
    </xf>
    <xf numFmtId="0" fontId="29" fillId="0" borderId="11" xfId="43" applyFont="1" applyBorder="1" applyAlignment="1">
      <alignment horizontal="center" wrapText="1"/>
    </xf>
    <xf numFmtId="0" fontId="31" fillId="0" borderId="13" xfId="0" applyFont="1" applyBorder="1" applyAlignment="1">
      <alignment wrapText="1"/>
    </xf>
    <xf numFmtId="3" fontId="31" fillId="0" borderId="13" xfId="0" applyNumberFormat="1" applyFont="1" applyBorder="1" applyAlignment="1">
      <alignment horizontal="center" vertical="center"/>
    </xf>
    <xf numFmtId="3" fontId="31" fillId="24" borderId="13" xfId="0" applyNumberFormat="1" applyFont="1" applyFill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0" fontId="38" fillId="0" borderId="10" xfId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26" fillId="0" borderId="0" xfId="1" applyFont="1" applyFill="1" applyAlignment="1">
      <alignment horizontal="center"/>
    </xf>
    <xf numFmtId="3" fontId="25" fillId="0" borderId="5" xfId="1" applyNumberFormat="1" applyFont="1" applyFill="1" applyBorder="1" applyAlignment="1">
      <alignment horizontal="center"/>
    </xf>
    <xf numFmtId="0" fontId="45" fillId="0" borderId="0" xfId="1" applyFont="1"/>
    <xf numFmtId="3" fontId="45" fillId="0" borderId="0" xfId="1" applyNumberFormat="1" applyFont="1"/>
    <xf numFmtId="0" fontId="64" fillId="0" borderId="0" xfId="1" applyFont="1"/>
    <xf numFmtId="3" fontId="64" fillId="0" borderId="0" xfId="1" applyNumberFormat="1" applyFont="1"/>
    <xf numFmtId="0" fontId="45" fillId="0" borderId="0" xfId="1" applyFont="1" applyFill="1"/>
    <xf numFmtId="0" fontId="64" fillId="0" borderId="0" xfId="1" applyFont="1" applyFill="1"/>
    <xf numFmtId="0" fontId="64" fillId="0" borderId="0" xfId="1" applyFont="1" applyFill="1" applyBorder="1"/>
    <xf numFmtId="0" fontId="65" fillId="0" borderId="0" xfId="45" applyFont="1" applyFill="1" applyBorder="1" applyAlignment="1">
      <alignment horizontal="center" vertical="center"/>
    </xf>
    <xf numFmtId="0" fontId="65" fillId="0" borderId="5" xfId="45" applyFont="1" applyFill="1" applyBorder="1"/>
    <xf numFmtId="0" fontId="65" fillId="0" borderId="5" xfId="45" applyFont="1" applyFill="1" applyBorder="1" applyAlignment="1">
      <alignment horizontal="center" vertical="center" wrapText="1"/>
    </xf>
    <xf numFmtId="0" fontId="67" fillId="0" borderId="5" xfId="45" applyFont="1" applyFill="1" applyBorder="1" applyAlignment="1">
      <alignment vertical="center" wrapText="1"/>
    </xf>
    <xf numFmtId="3" fontId="67" fillId="0" borderId="5" xfId="45" applyNumberFormat="1" applyFont="1" applyFill="1" applyBorder="1" applyAlignment="1">
      <alignment horizontal="center"/>
    </xf>
    <xf numFmtId="0" fontId="67" fillId="0" borderId="5" xfId="45" applyFont="1" applyFill="1" applyBorder="1" applyAlignment="1">
      <alignment horizontal="center"/>
    </xf>
    <xf numFmtId="0" fontId="67" fillId="0" borderId="0" xfId="45" applyFont="1" applyFill="1" applyBorder="1" applyAlignment="1">
      <alignment wrapText="1"/>
    </xf>
    <xf numFmtId="3" fontId="67" fillId="0" borderId="0" xfId="45" applyNumberFormat="1" applyFont="1" applyFill="1" applyBorder="1" applyAlignment="1">
      <alignment horizontal="center"/>
    </xf>
    <xf numFmtId="0" fontId="67" fillId="0" borderId="0" xfId="45" applyFont="1" applyFill="1" applyBorder="1"/>
    <xf numFmtId="0" fontId="65" fillId="0" borderId="5" xfId="45" applyFont="1" applyFill="1" applyBorder="1" applyAlignment="1">
      <alignment horizontal="center"/>
    </xf>
    <xf numFmtId="0" fontId="65" fillId="0" borderId="5" xfId="45" applyFont="1" applyFill="1" applyBorder="1" applyAlignment="1">
      <alignment horizontal="center" wrapText="1"/>
    </xf>
    <xf numFmtId="0" fontId="65" fillId="0" borderId="5" xfId="45" applyFont="1" applyFill="1" applyBorder="1" applyAlignment="1">
      <alignment vertical="center" wrapText="1"/>
    </xf>
    <xf numFmtId="0" fontId="34" fillId="0" borderId="5" xfId="44" applyFont="1" applyBorder="1"/>
    <xf numFmtId="0" fontId="34" fillId="0" borderId="5" xfId="44" applyFont="1" applyBorder="1" applyAlignment="1">
      <alignment horizontal="center"/>
    </xf>
    <xf numFmtId="49" fontId="35" fillId="0" borderId="5" xfId="44" applyNumberFormat="1" applyFont="1" applyBorder="1" applyAlignment="1">
      <alignment horizontal="right"/>
    </xf>
    <xf numFmtId="0" fontId="35" fillId="0" borderId="5" xfId="44" applyFont="1" applyBorder="1"/>
    <xf numFmtId="3" fontId="35" fillId="0" borderId="5" xfId="44" applyNumberFormat="1" applyFont="1" applyBorder="1"/>
    <xf numFmtId="49" fontId="34" fillId="0" borderId="5" xfId="44" applyNumberFormat="1" applyFont="1" applyBorder="1" applyAlignment="1">
      <alignment horizontal="right"/>
    </xf>
    <xf numFmtId="3" fontId="34" fillId="0" borderId="5" xfId="44" applyNumberFormat="1" applyFont="1" applyBorder="1"/>
    <xf numFmtId="0" fontId="34" fillId="0" borderId="5" xfId="45" applyFont="1" applyBorder="1"/>
    <xf numFmtId="0" fontId="27" fillId="0" borderId="5" xfId="44" applyFont="1" applyBorder="1" applyAlignment="1">
      <alignment horizontal="center" vertical="center"/>
    </xf>
    <xf numFmtId="0" fontId="27" fillId="0" borderId="5" xfId="44" applyFont="1" applyBorder="1" applyAlignment="1">
      <alignment vertical="center"/>
    </xf>
    <xf numFmtId="3" fontId="27" fillId="0" borderId="5" xfId="44" applyNumberFormat="1" applyFont="1" applyFill="1" applyBorder="1" applyAlignment="1">
      <alignment vertical="center"/>
    </xf>
    <xf numFmtId="0" fontId="25" fillId="0" borderId="5" xfId="44" applyFont="1" applyBorder="1" applyAlignment="1">
      <alignment vertical="center"/>
    </xf>
    <xf numFmtId="3" fontId="25" fillId="0" borderId="5" xfId="44" applyNumberFormat="1" applyFont="1" applyFill="1" applyBorder="1" applyAlignment="1">
      <alignment vertical="center"/>
    </xf>
    <xf numFmtId="0" fontId="65" fillId="0" borderId="5" xfId="45" applyFont="1" applyFill="1" applyBorder="1" applyAlignment="1">
      <alignment horizontal="center"/>
    </xf>
    <xf numFmtId="0" fontId="33" fillId="0" borderId="5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left" vertical="center" wrapText="1"/>
    </xf>
    <xf numFmtId="0" fontId="33" fillId="0" borderId="5" xfId="1" applyFont="1" applyFill="1" applyBorder="1" applyAlignment="1">
      <alignment horizontal="right" vertical="center" wrapText="1"/>
    </xf>
    <xf numFmtId="0" fontId="45" fillId="0" borderId="5" xfId="1" applyFont="1" applyBorder="1"/>
    <xf numFmtId="0" fontId="33" fillId="0" borderId="5" xfId="1" applyFont="1" applyFill="1" applyBorder="1" applyAlignment="1">
      <alignment horizontal="left" vertical="center" wrapText="1"/>
    </xf>
    <xf numFmtId="49" fontId="33" fillId="0" borderId="5" xfId="1" applyNumberFormat="1" applyFont="1" applyFill="1" applyBorder="1" applyAlignment="1">
      <alignment horizontal="center"/>
    </xf>
    <xf numFmtId="0" fontId="33" fillId="0" borderId="5" xfId="1" applyFont="1" applyFill="1" applyBorder="1"/>
    <xf numFmtId="3" fontId="45" fillId="0" borderId="5" xfId="1" applyNumberFormat="1" applyFont="1" applyFill="1" applyBorder="1" applyAlignment="1">
      <alignment horizontal="right"/>
    </xf>
    <xf numFmtId="0" fontId="33" fillId="0" borderId="5" xfId="1" applyFont="1" applyFill="1" applyBorder="1" applyAlignment="1">
      <alignment wrapText="1"/>
    </xf>
    <xf numFmtId="3" fontId="33" fillId="0" borderId="5" xfId="1" applyNumberFormat="1" applyFont="1" applyFill="1" applyBorder="1" applyAlignment="1">
      <alignment horizontal="right"/>
    </xf>
    <xf numFmtId="0" fontId="32" fillId="0" borderId="5" xfId="1" applyFont="1" applyFill="1" applyBorder="1" applyAlignment="1">
      <alignment wrapText="1"/>
    </xf>
    <xf numFmtId="3" fontId="32" fillId="0" borderId="5" xfId="1" applyNumberFormat="1" applyFont="1" applyFill="1" applyBorder="1" applyAlignment="1">
      <alignment horizontal="right"/>
    </xf>
    <xf numFmtId="49" fontId="33" fillId="0" borderId="5" xfId="1" applyNumberFormat="1" applyFont="1" applyFill="1" applyBorder="1" applyAlignment="1"/>
    <xf numFmtId="0" fontId="32" fillId="0" borderId="5" xfId="1" applyFont="1" applyFill="1" applyBorder="1"/>
    <xf numFmtId="49" fontId="32" fillId="0" borderId="5" xfId="1" applyNumberFormat="1" applyFont="1" applyFill="1" applyBorder="1" applyAlignment="1">
      <alignment horizontal="center"/>
    </xf>
    <xf numFmtId="0" fontId="48" fillId="0" borderId="5" xfId="1" applyFont="1" applyFill="1" applyBorder="1" applyAlignment="1">
      <alignment horizontal="center" vertical="center" wrapText="1"/>
    </xf>
    <xf numFmtId="0" fontId="48" fillId="0" borderId="5" xfId="1" applyFont="1" applyFill="1" applyBorder="1" applyAlignment="1">
      <alignment horizontal="center"/>
    </xf>
    <xf numFmtId="0" fontId="23" fillId="0" borderId="5" xfId="1" applyFont="1" applyFill="1" applyBorder="1" applyAlignment="1">
      <alignment horizontal="center" vertical="center" wrapText="1"/>
    </xf>
    <xf numFmtId="0" fontId="36" fillId="0" borderId="5" xfId="1" applyFont="1" applyFill="1" applyBorder="1" applyAlignment="1">
      <alignment horizontal="center" wrapText="1"/>
    </xf>
    <xf numFmtId="0" fontId="23" fillId="0" borderId="5" xfId="1" applyFont="1" applyFill="1" applyBorder="1" applyAlignment="1">
      <alignment horizontal="center" wrapText="1"/>
    </xf>
    <xf numFmtId="0" fontId="35" fillId="0" borderId="5" xfId="45" applyFont="1" applyFill="1" applyBorder="1" applyAlignment="1"/>
    <xf numFmtId="0" fontId="34" fillId="0" borderId="9" xfId="45" applyFont="1" applyFill="1" applyBorder="1" applyAlignment="1">
      <alignment horizontal="center"/>
    </xf>
    <xf numFmtId="0" fontId="35" fillId="0" borderId="10" xfId="45" applyFont="1" applyFill="1" applyBorder="1" applyAlignment="1">
      <alignment horizontal="center"/>
    </xf>
    <xf numFmtId="0" fontId="29" fillId="0" borderId="45" xfId="45" applyFont="1" applyBorder="1" applyAlignment="1">
      <alignment horizontal="center" vertical="center" wrapText="1"/>
    </xf>
    <xf numFmtId="0" fontId="63" fillId="0" borderId="46" xfId="45" applyFont="1" applyBorder="1" applyAlignment="1">
      <alignment horizontal="center" vertical="center" wrapText="1"/>
    </xf>
    <xf numFmtId="0" fontId="63" fillId="0" borderId="47" xfId="45" applyFont="1" applyBorder="1" applyAlignment="1">
      <alignment horizontal="center" vertical="center" wrapText="1"/>
    </xf>
    <xf numFmtId="0" fontId="29" fillId="0" borderId="12" xfId="45" applyFont="1" applyBorder="1" applyAlignment="1">
      <alignment horizontal="center" vertical="center"/>
    </xf>
    <xf numFmtId="0" fontId="29" fillId="0" borderId="13" xfId="45" applyFont="1" applyBorder="1" applyAlignment="1">
      <alignment horizontal="center" vertical="center"/>
    </xf>
    <xf numFmtId="0" fontId="44" fillId="0" borderId="34" xfId="45" applyFont="1" applyBorder="1" applyAlignment="1">
      <alignment horizontal="center"/>
    </xf>
    <xf numFmtId="0" fontId="44" fillId="0" borderId="0" xfId="45" applyFont="1" applyBorder="1" applyAlignment="1">
      <alignment horizontal="center"/>
    </xf>
    <xf numFmtId="0" fontId="44" fillId="0" borderId="33" xfId="45" applyFont="1" applyBorder="1" applyAlignment="1">
      <alignment horizontal="center"/>
    </xf>
    <xf numFmtId="49" fontId="34" fillId="0" borderId="9" xfId="45" applyNumberFormat="1" applyFont="1" applyFill="1" applyBorder="1" applyAlignment="1">
      <alignment horizontal="center"/>
    </xf>
    <xf numFmtId="0" fontId="34" fillId="0" borderId="10" xfId="45" applyFont="1" applyFill="1" applyBorder="1" applyAlignment="1">
      <alignment horizontal="center"/>
    </xf>
    <xf numFmtId="49" fontId="44" fillId="0" borderId="7" xfId="45" applyNumberFormat="1" applyFont="1" applyFill="1" applyBorder="1" applyAlignment="1">
      <alignment horizontal="center"/>
    </xf>
    <xf numFmtId="0" fontId="44" fillId="0" borderId="43" xfId="45" applyFont="1" applyFill="1" applyBorder="1" applyAlignment="1">
      <alignment horizontal="center"/>
    </xf>
    <xf numFmtId="0" fontId="44" fillId="0" borderId="42" xfId="45" applyFont="1" applyFill="1" applyBorder="1" applyAlignment="1">
      <alignment horizontal="center"/>
    </xf>
    <xf numFmtId="0" fontId="44" fillId="0" borderId="44" xfId="45" applyFont="1" applyFill="1" applyBorder="1" applyAlignment="1">
      <alignment horizontal="center"/>
    </xf>
    <xf numFmtId="0" fontId="29" fillId="0" borderId="5" xfId="47" applyFont="1" applyFill="1" applyBorder="1" applyAlignment="1">
      <alignment horizontal="center" vertical="center"/>
    </xf>
    <xf numFmtId="0" fontId="62" fillId="0" borderId="5" xfId="47" applyFont="1" applyFill="1" applyBorder="1" applyAlignment="1">
      <alignment wrapText="1"/>
    </xf>
    <xf numFmtId="0" fontId="29" fillId="0" borderId="5" xfId="47" applyFont="1" applyFill="1" applyBorder="1" applyAlignment="1">
      <alignment wrapText="1"/>
    </xf>
    <xf numFmtId="3" fontId="27" fillId="0" borderId="5" xfId="1" applyNumberFormat="1" applyFont="1" applyBorder="1" applyAlignment="1">
      <alignment horizontal="center"/>
    </xf>
    <xf numFmtId="0" fontId="27" fillId="0" borderId="5" xfId="1" applyFont="1" applyBorder="1" applyAlignment="1">
      <alignment horizontal="center"/>
    </xf>
    <xf numFmtId="0" fontId="28" fillId="0" borderId="5" xfId="1" applyFont="1" applyBorder="1" applyAlignment="1">
      <alignment horizontal="center" vertical="center" wrapText="1"/>
    </xf>
    <xf numFmtId="3" fontId="25" fillId="0" borderId="5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5" xfId="1" applyFont="1" applyBorder="1" applyAlignment="1">
      <alignment horizontal="center"/>
    </xf>
    <xf numFmtId="0" fontId="27" fillId="0" borderId="5" xfId="1" applyFont="1" applyBorder="1" applyAlignment="1">
      <alignment horizontal="left" vertical="center"/>
    </xf>
    <xf numFmtId="0" fontId="25" fillId="0" borderId="5" xfId="1" applyFont="1" applyBorder="1" applyAlignment="1">
      <alignment horizontal="center" vertical="center"/>
    </xf>
    <xf numFmtId="3" fontId="25" fillId="0" borderId="39" xfId="1" applyNumberFormat="1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5" fillId="0" borderId="17" xfId="1" applyFont="1" applyBorder="1" applyAlignment="1">
      <alignment horizontal="left" vertical="center" wrapText="1"/>
    </xf>
    <xf numFmtId="0" fontId="24" fillId="0" borderId="3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13" xfId="1" applyFont="1" applyBorder="1" applyAlignment="1">
      <alignment horizontal="center" vertical="center"/>
    </xf>
    <xf numFmtId="0" fontId="25" fillId="0" borderId="13" xfId="1" applyFont="1" applyBorder="1" applyAlignment="1">
      <alignment horizontal="left" vertical="center" wrapText="1"/>
    </xf>
    <xf numFmtId="0" fontId="25" fillId="0" borderId="14" xfId="1" applyFont="1" applyBorder="1" applyAlignment="1">
      <alignment horizontal="left" vertical="center" wrapText="1"/>
    </xf>
    <xf numFmtId="3" fontId="25" fillId="0" borderId="13" xfId="1" applyNumberFormat="1" applyFont="1" applyBorder="1" applyAlignment="1">
      <alignment horizontal="center"/>
    </xf>
    <xf numFmtId="0" fontId="25" fillId="0" borderId="13" xfId="1" applyFont="1" applyBorder="1" applyAlignment="1">
      <alignment horizontal="center"/>
    </xf>
    <xf numFmtId="0" fontId="25" fillId="0" borderId="5" xfId="1" applyFont="1" applyBorder="1" applyAlignment="1">
      <alignment horizontal="left" vertical="center" wrapText="1"/>
    </xf>
    <xf numFmtId="0" fontId="23" fillId="0" borderId="39" xfId="1" applyFont="1" applyBorder="1" applyAlignment="1">
      <alignment horizontal="center" vertical="center"/>
    </xf>
    <xf numFmtId="0" fontId="24" fillId="0" borderId="41" xfId="0" applyFont="1" applyBorder="1" applyAlignment="1"/>
    <xf numFmtId="0" fontId="0" fillId="0" borderId="41" xfId="0" applyBorder="1" applyAlignment="1"/>
    <xf numFmtId="0" fontId="0" fillId="0" borderId="40" xfId="0" applyBorder="1" applyAlignment="1"/>
    <xf numFmtId="0" fontId="25" fillId="0" borderId="5" xfId="1" applyFont="1" applyBorder="1" applyAlignment="1">
      <alignment horizontal="left" vertical="center"/>
    </xf>
    <xf numFmtId="0" fontId="25" fillId="0" borderId="39" xfId="1" applyFont="1" applyBorder="1" applyAlignment="1">
      <alignment horizontal="center" vertical="center"/>
    </xf>
    <xf numFmtId="0" fontId="25" fillId="0" borderId="40" xfId="1" applyFont="1" applyBorder="1" applyAlignment="1">
      <alignment horizontal="center" vertical="center"/>
    </xf>
    <xf numFmtId="0" fontId="25" fillId="0" borderId="39" xfId="1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7" fillId="0" borderId="39" xfId="1" applyFont="1" applyBorder="1" applyAlignment="1">
      <alignment horizontal="left" vertical="center"/>
    </xf>
    <xf numFmtId="0" fontId="27" fillId="0" borderId="41" xfId="1" applyFont="1" applyBorder="1" applyAlignment="1">
      <alignment horizontal="left" vertical="center"/>
    </xf>
    <xf numFmtId="0" fontId="27" fillId="0" borderId="40" xfId="1" applyFont="1" applyBorder="1" applyAlignment="1">
      <alignment horizontal="left" vertical="center"/>
    </xf>
    <xf numFmtId="0" fontId="25" fillId="0" borderId="39" xfId="1" applyFont="1" applyBorder="1" applyAlignment="1">
      <alignment horizontal="left" vertical="center"/>
    </xf>
    <xf numFmtId="0" fontId="25" fillId="0" borderId="41" xfId="1" applyFont="1" applyBorder="1" applyAlignment="1">
      <alignment horizontal="left" vertical="center"/>
    </xf>
    <xf numFmtId="0" fontId="25" fillId="0" borderId="40" xfId="1" applyFont="1" applyBorder="1" applyAlignment="1">
      <alignment horizontal="left" vertical="center"/>
    </xf>
    <xf numFmtId="0" fontId="27" fillId="0" borderId="5" xfId="1" applyFont="1" applyBorder="1" applyAlignment="1">
      <alignment horizontal="left"/>
    </xf>
    <xf numFmtId="3" fontId="25" fillId="0" borderId="8" xfId="1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5" fillId="0" borderId="17" xfId="1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24" fillId="0" borderId="41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19" fillId="0" borderId="5" xfId="0" applyFont="1" applyBorder="1" applyAlignment="1">
      <alignment horizontal="center"/>
    </xf>
    <xf numFmtId="0" fontId="27" fillId="0" borderId="13" xfId="1" applyFont="1" applyBorder="1" applyAlignment="1">
      <alignment horizontal="left"/>
    </xf>
    <xf numFmtId="0" fontId="27" fillId="0" borderId="14" xfId="1" applyFont="1" applyBorder="1" applyAlignment="1">
      <alignment horizontal="left"/>
    </xf>
    <xf numFmtId="3" fontId="27" fillId="0" borderId="0" xfId="1" applyNumberFormat="1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3" fontId="27" fillId="0" borderId="13" xfId="1" applyNumberFormat="1" applyFont="1" applyBorder="1" applyAlignment="1">
      <alignment horizontal="center"/>
    </xf>
    <xf numFmtId="3" fontId="27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26" fillId="0" borderId="5" xfId="1" applyFont="1" applyBorder="1" applyAlignment="1">
      <alignment vertical="center"/>
    </xf>
    <xf numFmtId="0" fontId="29" fillId="0" borderId="1" xfId="43" applyFont="1" applyBorder="1" applyAlignment="1">
      <alignment horizontal="center" vertical="center" wrapText="1"/>
    </xf>
    <xf numFmtId="0" fontId="29" fillId="0" borderId="2" xfId="43" applyFont="1" applyBorder="1" applyAlignment="1">
      <alignment horizontal="center" vertical="center"/>
    </xf>
    <xf numFmtId="0" fontId="29" fillId="0" borderId="3" xfId="43" applyFont="1" applyBorder="1" applyAlignment="1">
      <alignment horizontal="center" vertical="center"/>
    </xf>
    <xf numFmtId="0" fontId="30" fillId="0" borderId="32" xfId="43" applyFont="1" applyBorder="1" applyAlignment="1"/>
    <xf numFmtId="0" fontId="30" fillId="0" borderId="5" xfId="43" applyFont="1" applyBorder="1" applyAlignment="1"/>
    <xf numFmtId="0" fontId="30" fillId="0" borderId="22" xfId="43" applyFont="1" applyBorder="1" applyAlignment="1"/>
    <xf numFmtId="0" fontId="29" fillId="0" borderId="4" xfId="43" applyFont="1" applyBorder="1" applyAlignment="1">
      <alignment horizontal="center" vertical="center" wrapText="1"/>
    </xf>
    <xf numFmtId="0" fontId="30" fillId="0" borderId="7" xfId="43" applyFont="1" applyBorder="1" applyAlignment="1">
      <alignment horizontal="center" vertical="center" wrapText="1"/>
    </xf>
    <xf numFmtId="0" fontId="29" fillId="0" borderId="5" xfId="43" applyFont="1" applyBorder="1" applyAlignment="1">
      <alignment horizontal="center" vertical="center" wrapText="1"/>
    </xf>
    <xf numFmtId="0" fontId="29" fillId="0" borderId="8" xfId="43" applyFont="1" applyBorder="1" applyAlignment="1">
      <alignment horizontal="center" vertical="center" wrapText="1"/>
    </xf>
    <xf numFmtId="0" fontId="29" fillId="0" borderId="17" xfId="43" applyFont="1" applyBorder="1" applyAlignment="1">
      <alignment horizontal="center" vertical="center" wrapText="1"/>
    </xf>
    <xf numFmtId="0" fontId="29" fillId="0" borderId="37" xfId="43" applyFont="1" applyBorder="1" applyAlignment="1">
      <alignment horizontal="center" vertical="center" wrapText="1"/>
    </xf>
    <xf numFmtId="0" fontId="29" fillId="0" borderId="38" xfId="43" applyFont="1" applyBorder="1" applyAlignment="1">
      <alignment horizontal="center" vertical="center" wrapText="1"/>
    </xf>
    <xf numFmtId="0" fontId="29" fillId="0" borderId="42" xfId="43" applyFont="1" applyBorder="1" applyAlignment="1">
      <alignment horizontal="center" vertical="center" wrapText="1"/>
    </xf>
    <xf numFmtId="0" fontId="29" fillId="0" borderId="0" xfId="43" applyFont="1" applyBorder="1" applyAlignment="1">
      <alignment horizontal="center" vertical="center" wrapText="1"/>
    </xf>
    <xf numFmtId="0" fontId="29" fillId="0" borderId="33" xfId="43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/>
    </xf>
    <xf numFmtId="0" fontId="35" fillId="0" borderId="5" xfId="44" applyFont="1" applyBorder="1" applyAlignment="1">
      <alignment horizontal="center"/>
    </xf>
    <xf numFmtId="0" fontId="34" fillId="0" borderId="5" xfId="44" applyFont="1" applyBorder="1" applyAlignment="1">
      <alignment horizontal="center" vertical="center"/>
    </xf>
    <xf numFmtId="0" fontId="21" fillId="0" borderId="39" xfId="44" applyFont="1" applyBorder="1" applyAlignment="1">
      <alignment horizontal="center" vertical="center"/>
    </xf>
    <xf numFmtId="0" fontId="21" fillId="0" borderId="41" xfId="44" applyFont="1" applyBorder="1" applyAlignment="1">
      <alignment horizontal="center" vertical="center"/>
    </xf>
    <xf numFmtId="0" fontId="21" fillId="0" borderId="40" xfId="44" applyFont="1" applyBorder="1" applyAlignment="1">
      <alignment horizontal="center" vertical="center"/>
    </xf>
    <xf numFmtId="0" fontId="20" fillId="0" borderId="0" xfId="44" applyFont="1" applyBorder="1" applyAlignment="1">
      <alignment horizontal="center" vertical="center" wrapText="1"/>
    </xf>
    <xf numFmtId="0" fontId="21" fillId="0" borderId="5" xfId="44" applyFont="1" applyBorder="1" applyAlignment="1">
      <alignment horizontal="center" vertical="center"/>
    </xf>
    <xf numFmtId="0" fontId="41" fillId="0" borderId="5" xfId="45" applyFont="1" applyBorder="1" applyAlignment="1">
      <alignment horizontal="center" vertical="center"/>
    </xf>
    <xf numFmtId="0" fontId="21" fillId="0" borderId="5" xfId="44" applyFont="1" applyBorder="1" applyAlignment="1">
      <alignment horizontal="center" vertical="center" wrapText="1"/>
    </xf>
    <xf numFmtId="3" fontId="21" fillId="0" borderId="5" xfId="44" applyNumberFormat="1" applyFont="1" applyBorder="1" applyAlignment="1">
      <alignment horizontal="center"/>
    </xf>
    <xf numFmtId="3" fontId="20" fillId="0" borderId="5" xfId="44" applyNumberFormat="1" applyFont="1" applyBorder="1" applyAlignment="1">
      <alignment horizontal="center"/>
    </xf>
    <xf numFmtId="0" fontId="27" fillId="0" borderId="5" xfId="44" applyFont="1" applyBorder="1" applyAlignment="1">
      <alignment horizontal="center" vertical="center"/>
    </xf>
    <xf numFmtId="0" fontId="29" fillId="0" borderId="5" xfId="46" applyFont="1" applyBorder="1" applyAlignment="1">
      <alignment horizontal="center" vertical="center" wrapText="1"/>
    </xf>
    <xf numFmtId="0" fontId="29" fillId="0" borderId="39" xfId="46" applyFont="1" applyBorder="1" applyAlignment="1">
      <alignment horizontal="center" vertical="center" wrapText="1"/>
    </xf>
    <xf numFmtId="0" fontId="29" fillId="0" borderId="41" xfId="46" applyFont="1" applyBorder="1" applyAlignment="1">
      <alignment horizontal="center" vertical="center" wrapText="1"/>
    </xf>
    <xf numFmtId="0" fontId="29" fillId="0" borderId="40" xfId="46" applyFont="1" applyBorder="1" applyAlignment="1">
      <alignment horizontal="center" vertical="center" wrapText="1"/>
    </xf>
    <xf numFmtId="0" fontId="29" fillId="0" borderId="39" xfId="46" applyFont="1" applyBorder="1" applyAlignment="1">
      <alignment horizontal="center" vertical="center"/>
    </xf>
    <xf numFmtId="0" fontId="29" fillId="0" borderId="40" xfId="46" applyFont="1" applyBorder="1" applyAlignment="1">
      <alignment horizontal="center" vertical="center"/>
    </xf>
    <xf numFmtId="49" fontId="36" fillId="0" borderId="39" xfId="1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34" fillId="0" borderId="5" xfId="1" applyFont="1" applyBorder="1" applyAlignment="1">
      <alignment horizontal="center"/>
    </xf>
    <xf numFmtId="0" fontId="35" fillId="0" borderId="5" xfId="1" applyFont="1" applyBorder="1" applyAlignment="1">
      <alignment horizontal="center" wrapText="1"/>
    </xf>
    <xf numFmtId="0" fontId="34" fillId="0" borderId="39" xfId="1" applyFont="1" applyBorder="1" applyAlignment="1">
      <alignment horizontal="center" vertical="center" wrapText="1"/>
    </xf>
    <xf numFmtId="0" fontId="26" fillId="0" borderId="41" xfId="1" applyFont="1" applyBorder="1" applyAlignment="1">
      <alignment horizontal="center" vertical="center" wrapText="1"/>
    </xf>
    <xf numFmtId="0" fontId="26" fillId="0" borderId="40" xfId="1" applyFont="1" applyBorder="1" applyAlignment="1">
      <alignment horizontal="center" vertical="center" wrapText="1"/>
    </xf>
    <xf numFmtId="0" fontId="65" fillId="0" borderId="5" xfId="45" applyFont="1" applyFill="1" applyBorder="1" applyAlignment="1">
      <alignment horizontal="center" vertical="center"/>
    </xf>
    <xf numFmtId="0" fontId="65" fillId="0" borderId="5" xfId="45" applyFont="1" applyFill="1" applyBorder="1" applyAlignment="1">
      <alignment horizontal="center"/>
    </xf>
    <xf numFmtId="0" fontId="32" fillId="0" borderId="5" xfId="1" applyFont="1" applyBorder="1" applyAlignment="1">
      <alignment horizontal="center" wrapText="1"/>
    </xf>
    <xf numFmtId="0" fontId="45" fillId="0" borderId="5" xfId="1" applyFont="1" applyBorder="1" applyAlignment="1">
      <alignment horizontal="center" wrapText="1"/>
    </xf>
    <xf numFmtId="0" fontId="33" fillId="0" borderId="5" xfId="1" applyFont="1" applyFill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/>
    </xf>
    <xf numFmtId="0" fontId="45" fillId="0" borderId="5" xfId="1" applyFont="1" applyBorder="1" applyAlignment="1">
      <alignment horizontal="center" vertical="center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1"/>
    <cellStyle name="Normál 2 2" xfId="48"/>
    <cellStyle name="Normál 3" xfId="45"/>
    <cellStyle name="Normál_7. sz. m." xfId="47"/>
    <cellStyle name="Normál_8. sz.m." xfId="43"/>
    <cellStyle name="Normál_Táblák Kispáli" xfId="44"/>
    <cellStyle name="Normál_Táblák Nagypáli Zárszámadás 2012." xfId="46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40" zoomScaleNormal="40" zoomScaleSheetLayoutView="46" zoomScalePageLayoutView="50" workbookViewId="0">
      <selection activeCell="A162" sqref="A162:A163"/>
    </sheetView>
  </sheetViews>
  <sheetFormatPr defaultRowHeight="12.75"/>
  <cols>
    <col min="1" max="1" width="91.85546875" style="12" customWidth="1"/>
    <col min="2" max="2" width="17.7109375" style="12" customWidth="1"/>
    <col min="3" max="3" width="27.140625" style="12" customWidth="1"/>
    <col min="4" max="5" width="30.5703125" style="12" customWidth="1"/>
    <col min="6" max="6" width="27.7109375" style="12" customWidth="1"/>
    <col min="7" max="8" width="29" style="12" customWidth="1"/>
    <col min="9" max="9" width="31.5703125" style="12" customWidth="1"/>
    <col min="10" max="11" width="31.7109375" style="207" customWidth="1"/>
    <col min="12" max="12" width="11.140625" style="12" customWidth="1"/>
    <col min="13" max="14" width="10.140625" style="12" customWidth="1"/>
    <col min="15" max="15" width="8.5703125" style="12" customWidth="1"/>
    <col min="16" max="18" width="30.42578125" style="12" customWidth="1"/>
    <col min="19" max="256" width="9.140625" style="12"/>
    <col min="257" max="257" width="91.85546875" style="12" customWidth="1"/>
    <col min="258" max="258" width="17.7109375" style="12" customWidth="1"/>
    <col min="259" max="259" width="27.140625" style="12" customWidth="1"/>
    <col min="260" max="261" width="30.5703125" style="12" customWidth="1"/>
    <col min="262" max="262" width="27.7109375" style="12" customWidth="1"/>
    <col min="263" max="264" width="29" style="12" customWidth="1"/>
    <col min="265" max="265" width="31.5703125" style="12" customWidth="1"/>
    <col min="266" max="267" width="31.7109375" style="12" customWidth="1"/>
    <col min="268" max="268" width="11.140625" style="12" customWidth="1"/>
    <col min="269" max="270" width="10.140625" style="12" customWidth="1"/>
    <col min="271" max="271" width="8.5703125" style="12" customWidth="1"/>
    <col min="272" max="274" width="30.42578125" style="12" customWidth="1"/>
    <col min="275" max="512" width="9.140625" style="12"/>
    <col min="513" max="513" width="91.85546875" style="12" customWidth="1"/>
    <col min="514" max="514" width="17.7109375" style="12" customWidth="1"/>
    <col min="515" max="515" width="27.140625" style="12" customWidth="1"/>
    <col min="516" max="517" width="30.5703125" style="12" customWidth="1"/>
    <col min="518" max="518" width="27.7109375" style="12" customWidth="1"/>
    <col min="519" max="520" width="29" style="12" customWidth="1"/>
    <col min="521" max="521" width="31.5703125" style="12" customWidth="1"/>
    <col min="522" max="523" width="31.7109375" style="12" customWidth="1"/>
    <col min="524" max="524" width="11.140625" style="12" customWidth="1"/>
    <col min="525" max="526" width="10.140625" style="12" customWidth="1"/>
    <col min="527" max="527" width="8.5703125" style="12" customWidth="1"/>
    <col min="528" max="530" width="30.42578125" style="12" customWidth="1"/>
    <col min="531" max="768" width="9.140625" style="12"/>
    <col min="769" max="769" width="91.85546875" style="12" customWidth="1"/>
    <col min="770" max="770" width="17.7109375" style="12" customWidth="1"/>
    <col min="771" max="771" width="27.140625" style="12" customWidth="1"/>
    <col min="772" max="773" width="30.5703125" style="12" customWidth="1"/>
    <col min="774" max="774" width="27.7109375" style="12" customWidth="1"/>
    <col min="775" max="776" width="29" style="12" customWidth="1"/>
    <col min="777" max="777" width="31.5703125" style="12" customWidth="1"/>
    <col min="778" max="779" width="31.7109375" style="12" customWidth="1"/>
    <col min="780" max="780" width="11.140625" style="12" customWidth="1"/>
    <col min="781" max="782" width="10.140625" style="12" customWidth="1"/>
    <col min="783" max="783" width="8.5703125" style="12" customWidth="1"/>
    <col min="784" max="786" width="30.42578125" style="12" customWidth="1"/>
    <col min="787" max="1024" width="9.140625" style="12"/>
    <col min="1025" max="1025" width="91.85546875" style="12" customWidth="1"/>
    <col min="1026" max="1026" width="17.7109375" style="12" customWidth="1"/>
    <col min="1027" max="1027" width="27.140625" style="12" customWidth="1"/>
    <col min="1028" max="1029" width="30.5703125" style="12" customWidth="1"/>
    <col min="1030" max="1030" width="27.7109375" style="12" customWidth="1"/>
    <col min="1031" max="1032" width="29" style="12" customWidth="1"/>
    <col min="1033" max="1033" width="31.5703125" style="12" customWidth="1"/>
    <col min="1034" max="1035" width="31.7109375" style="12" customWidth="1"/>
    <col min="1036" max="1036" width="11.140625" style="12" customWidth="1"/>
    <col min="1037" max="1038" width="10.140625" style="12" customWidth="1"/>
    <col min="1039" max="1039" width="8.5703125" style="12" customWidth="1"/>
    <col min="1040" max="1042" width="30.42578125" style="12" customWidth="1"/>
    <col min="1043" max="1280" width="9.140625" style="12"/>
    <col min="1281" max="1281" width="91.85546875" style="12" customWidth="1"/>
    <col min="1282" max="1282" width="17.7109375" style="12" customWidth="1"/>
    <col min="1283" max="1283" width="27.140625" style="12" customWidth="1"/>
    <col min="1284" max="1285" width="30.5703125" style="12" customWidth="1"/>
    <col min="1286" max="1286" width="27.7109375" style="12" customWidth="1"/>
    <col min="1287" max="1288" width="29" style="12" customWidth="1"/>
    <col min="1289" max="1289" width="31.5703125" style="12" customWidth="1"/>
    <col min="1290" max="1291" width="31.7109375" style="12" customWidth="1"/>
    <col min="1292" max="1292" width="11.140625" style="12" customWidth="1"/>
    <col min="1293" max="1294" width="10.140625" style="12" customWidth="1"/>
    <col min="1295" max="1295" width="8.5703125" style="12" customWidth="1"/>
    <col min="1296" max="1298" width="30.42578125" style="12" customWidth="1"/>
    <col min="1299" max="1536" width="9.140625" style="12"/>
    <col min="1537" max="1537" width="91.85546875" style="12" customWidth="1"/>
    <col min="1538" max="1538" width="17.7109375" style="12" customWidth="1"/>
    <col min="1539" max="1539" width="27.140625" style="12" customWidth="1"/>
    <col min="1540" max="1541" width="30.5703125" style="12" customWidth="1"/>
    <col min="1542" max="1542" width="27.7109375" style="12" customWidth="1"/>
    <col min="1543" max="1544" width="29" style="12" customWidth="1"/>
    <col min="1545" max="1545" width="31.5703125" style="12" customWidth="1"/>
    <col min="1546" max="1547" width="31.7109375" style="12" customWidth="1"/>
    <col min="1548" max="1548" width="11.140625" style="12" customWidth="1"/>
    <col min="1549" max="1550" width="10.140625" style="12" customWidth="1"/>
    <col min="1551" max="1551" width="8.5703125" style="12" customWidth="1"/>
    <col min="1552" max="1554" width="30.42578125" style="12" customWidth="1"/>
    <col min="1555" max="1792" width="9.140625" style="12"/>
    <col min="1793" max="1793" width="91.85546875" style="12" customWidth="1"/>
    <col min="1794" max="1794" width="17.7109375" style="12" customWidth="1"/>
    <col min="1795" max="1795" width="27.140625" style="12" customWidth="1"/>
    <col min="1796" max="1797" width="30.5703125" style="12" customWidth="1"/>
    <col min="1798" max="1798" width="27.7109375" style="12" customWidth="1"/>
    <col min="1799" max="1800" width="29" style="12" customWidth="1"/>
    <col min="1801" max="1801" width="31.5703125" style="12" customWidth="1"/>
    <col min="1802" max="1803" width="31.7109375" style="12" customWidth="1"/>
    <col min="1804" max="1804" width="11.140625" style="12" customWidth="1"/>
    <col min="1805" max="1806" width="10.140625" style="12" customWidth="1"/>
    <col min="1807" max="1807" width="8.5703125" style="12" customWidth="1"/>
    <col min="1808" max="1810" width="30.42578125" style="12" customWidth="1"/>
    <col min="1811" max="2048" width="9.140625" style="12"/>
    <col min="2049" max="2049" width="91.85546875" style="12" customWidth="1"/>
    <col min="2050" max="2050" width="17.7109375" style="12" customWidth="1"/>
    <col min="2051" max="2051" width="27.140625" style="12" customWidth="1"/>
    <col min="2052" max="2053" width="30.5703125" style="12" customWidth="1"/>
    <col min="2054" max="2054" width="27.7109375" style="12" customWidth="1"/>
    <col min="2055" max="2056" width="29" style="12" customWidth="1"/>
    <col min="2057" max="2057" width="31.5703125" style="12" customWidth="1"/>
    <col min="2058" max="2059" width="31.7109375" style="12" customWidth="1"/>
    <col min="2060" max="2060" width="11.140625" style="12" customWidth="1"/>
    <col min="2061" max="2062" width="10.140625" style="12" customWidth="1"/>
    <col min="2063" max="2063" width="8.5703125" style="12" customWidth="1"/>
    <col min="2064" max="2066" width="30.42578125" style="12" customWidth="1"/>
    <col min="2067" max="2304" width="9.140625" style="12"/>
    <col min="2305" max="2305" width="91.85546875" style="12" customWidth="1"/>
    <col min="2306" max="2306" width="17.7109375" style="12" customWidth="1"/>
    <col min="2307" max="2307" width="27.140625" style="12" customWidth="1"/>
    <col min="2308" max="2309" width="30.5703125" style="12" customWidth="1"/>
    <col min="2310" max="2310" width="27.7109375" style="12" customWidth="1"/>
    <col min="2311" max="2312" width="29" style="12" customWidth="1"/>
    <col min="2313" max="2313" width="31.5703125" style="12" customWidth="1"/>
    <col min="2314" max="2315" width="31.7109375" style="12" customWidth="1"/>
    <col min="2316" max="2316" width="11.140625" style="12" customWidth="1"/>
    <col min="2317" max="2318" width="10.140625" style="12" customWidth="1"/>
    <col min="2319" max="2319" width="8.5703125" style="12" customWidth="1"/>
    <col min="2320" max="2322" width="30.42578125" style="12" customWidth="1"/>
    <col min="2323" max="2560" width="9.140625" style="12"/>
    <col min="2561" max="2561" width="91.85546875" style="12" customWidth="1"/>
    <col min="2562" max="2562" width="17.7109375" style="12" customWidth="1"/>
    <col min="2563" max="2563" width="27.140625" style="12" customWidth="1"/>
    <col min="2564" max="2565" width="30.5703125" style="12" customWidth="1"/>
    <col min="2566" max="2566" width="27.7109375" style="12" customWidth="1"/>
    <col min="2567" max="2568" width="29" style="12" customWidth="1"/>
    <col min="2569" max="2569" width="31.5703125" style="12" customWidth="1"/>
    <col min="2570" max="2571" width="31.7109375" style="12" customWidth="1"/>
    <col min="2572" max="2572" width="11.140625" style="12" customWidth="1"/>
    <col min="2573" max="2574" width="10.140625" style="12" customWidth="1"/>
    <col min="2575" max="2575" width="8.5703125" style="12" customWidth="1"/>
    <col min="2576" max="2578" width="30.42578125" style="12" customWidth="1"/>
    <col min="2579" max="2816" width="9.140625" style="12"/>
    <col min="2817" max="2817" width="91.85546875" style="12" customWidth="1"/>
    <col min="2818" max="2818" width="17.7109375" style="12" customWidth="1"/>
    <col min="2819" max="2819" width="27.140625" style="12" customWidth="1"/>
    <col min="2820" max="2821" width="30.5703125" style="12" customWidth="1"/>
    <col min="2822" max="2822" width="27.7109375" style="12" customWidth="1"/>
    <col min="2823" max="2824" width="29" style="12" customWidth="1"/>
    <col min="2825" max="2825" width="31.5703125" style="12" customWidth="1"/>
    <col min="2826" max="2827" width="31.7109375" style="12" customWidth="1"/>
    <col min="2828" max="2828" width="11.140625" style="12" customWidth="1"/>
    <col min="2829" max="2830" width="10.140625" style="12" customWidth="1"/>
    <col min="2831" max="2831" width="8.5703125" style="12" customWidth="1"/>
    <col min="2832" max="2834" width="30.42578125" style="12" customWidth="1"/>
    <col min="2835" max="3072" width="9.140625" style="12"/>
    <col min="3073" max="3073" width="91.85546875" style="12" customWidth="1"/>
    <col min="3074" max="3074" width="17.7109375" style="12" customWidth="1"/>
    <col min="3075" max="3075" width="27.140625" style="12" customWidth="1"/>
    <col min="3076" max="3077" width="30.5703125" style="12" customWidth="1"/>
    <col min="3078" max="3078" width="27.7109375" style="12" customWidth="1"/>
    <col min="3079" max="3080" width="29" style="12" customWidth="1"/>
    <col min="3081" max="3081" width="31.5703125" style="12" customWidth="1"/>
    <col min="3082" max="3083" width="31.7109375" style="12" customWidth="1"/>
    <col min="3084" max="3084" width="11.140625" style="12" customWidth="1"/>
    <col min="3085" max="3086" width="10.140625" style="12" customWidth="1"/>
    <col min="3087" max="3087" width="8.5703125" style="12" customWidth="1"/>
    <col min="3088" max="3090" width="30.42578125" style="12" customWidth="1"/>
    <col min="3091" max="3328" width="9.140625" style="12"/>
    <col min="3329" max="3329" width="91.85546875" style="12" customWidth="1"/>
    <col min="3330" max="3330" width="17.7109375" style="12" customWidth="1"/>
    <col min="3331" max="3331" width="27.140625" style="12" customWidth="1"/>
    <col min="3332" max="3333" width="30.5703125" style="12" customWidth="1"/>
    <col min="3334" max="3334" width="27.7109375" style="12" customWidth="1"/>
    <col min="3335" max="3336" width="29" style="12" customWidth="1"/>
    <col min="3337" max="3337" width="31.5703125" style="12" customWidth="1"/>
    <col min="3338" max="3339" width="31.7109375" style="12" customWidth="1"/>
    <col min="3340" max="3340" width="11.140625" style="12" customWidth="1"/>
    <col min="3341" max="3342" width="10.140625" style="12" customWidth="1"/>
    <col min="3343" max="3343" width="8.5703125" style="12" customWidth="1"/>
    <col min="3344" max="3346" width="30.42578125" style="12" customWidth="1"/>
    <col min="3347" max="3584" width="9.140625" style="12"/>
    <col min="3585" max="3585" width="91.85546875" style="12" customWidth="1"/>
    <col min="3586" max="3586" width="17.7109375" style="12" customWidth="1"/>
    <col min="3587" max="3587" width="27.140625" style="12" customWidth="1"/>
    <col min="3588" max="3589" width="30.5703125" style="12" customWidth="1"/>
    <col min="3590" max="3590" width="27.7109375" style="12" customWidth="1"/>
    <col min="3591" max="3592" width="29" style="12" customWidth="1"/>
    <col min="3593" max="3593" width="31.5703125" style="12" customWidth="1"/>
    <col min="3594" max="3595" width="31.7109375" style="12" customWidth="1"/>
    <col min="3596" max="3596" width="11.140625" style="12" customWidth="1"/>
    <col min="3597" max="3598" width="10.140625" style="12" customWidth="1"/>
    <col min="3599" max="3599" width="8.5703125" style="12" customWidth="1"/>
    <col min="3600" max="3602" width="30.42578125" style="12" customWidth="1"/>
    <col min="3603" max="3840" width="9.140625" style="12"/>
    <col min="3841" max="3841" width="91.85546875" style="12" customWidth="1"/>
    <col min="3842" max="3842" width="17.7109375" style="12" customWidth="1"/>
    <col min="3843" max="3843" width="27.140625" style="12" customWidth="1"/>
    <col min="3844" max="3845" width="30.5703125" style="12" customWidth="1"/>
    <col min="3846" max="3846" width="27.7109375" style="12" customWidth="1"/>
    <col min="3847" max="3848" width="29" style="12" customWidth="1"/>
    <col min="3849" max="3849" width="31.5703125" style="12" customWidth="1"/>
    <col min="3850" max="3851" width="31.7109375" style="12" customWidth="1"/>
    <col min="3852" max="3852" width="11.140625" style="12" customWidth="1"/>
    <col min="3853" max="3854" width="10.140625" style="12" customWidth="1"/>
    <col min="3855" max="3855" width="8.5703125" style="12" customWidth="1"/>
    <col min="3856" max="3858" width="30.42578125" style="12" customWidth="1"/>
    <col min="3859" max="4096" width="9.140625" style="12"/>
    <col min="4097" max="4097" width="91.85546875" style="12" customWidth="1"/>
    <col min="4098" max="4098" width="17.7109375" style="12" customWidth="1"/>
    <col min="4099" max="4099" width="27.140625" style="12" customWidth="1"/>
    <col min="4100" max="4101" width="30.5703125" style="12" customWidth="1"/>
    <col min="4102" max="4102" width="27.7109375" style="12" customWidth="1"/>
    <col min="4103" max="4104" width="29" style="12" customWidth="1"/>
    <col min="4105" max="4105" width="31.5703125" style="12" customWidth="1"/>
    <col min="4106" max="4107" width="31.7109375" style="12" customWidth="1"/>
    <col min="4108" max="4108" width="11.140625" style="12" customWidth="1"/>
    <col min="4109" max="4110" width="10.140625" style="12" customWidth="1"/>
    <col min="4111" max="4111" width="8.5703125" style="12" customWidth="1"/>
    <col min="4112" max="4114" width="30.42578125" style="12" customWidth="1"/>
    <col min="4115" max="4352" width="9.140625" style="12"/>
    <col min="4353" max="4353" width="91.85546875" style="12" customWidth="1"/>
    <col min="4354" max="4354" width="17.7109375" style="12" customWidth="1"/>
    <col min="4355" max="4355" width="27.140625" style="12" customWidth="1"/>
    <col min="4356" max="4357" width="30.5703125" style="12" customWidth="1"/>
    <col min="4358" max="4358" width="27.7109375" style="12" customWidth="1"/>
    <col min="4359" max="4360" width="29" style="12" customWidth="1"/>
    <col min="4361" max="4361" width="31.5703125" style="12" customWidth="1"/>
    <col min="4362" max="4363" width="31.7109375" style="12" customWidth="1"/>
    <col min="4364" max="4364" width="11.140625" style="12" customWidth="1"/>
    <col min="4365" max="4366" width="10.140625" style="12" customWidth="1"/>
    <col min="4367" max="4367" width="8.5703125" style="12" customWidth="1"/>
    <col min="4368" max="4370" width="30.42578125" style="12" customWidth="1"/>
    <col min="4371" max="4608" width="9.140625" style="12"/>
    <col min="4609" max="4609" width="91.85546875" style="12" customWidth="1"/>
    <col min="4610" max="4610" width="17.7109375" style="12" customWidth="1"/>
    <col min="4611" max="4611" width="27.140625" style="12" customWidth="1"/>
    <col min="4612" max="4613" width="30.5703125" style="12" customWidth="1"/>
    <col min="4614" max="4614" width="27.7109375" style="12" customWidth="1"/>
    <col min="4615" max="4616" width="29" style="12" customWidth="1"/>
    <col min="4617" max="4617" width="31.5703125" style="12" customWidth="1"/>
    <col min="4618" max="4619" width="31.7109375" style="12" customWidth="1"/>
    <col min="4620" max="4620" width="11.140625" style="12" customWidth="1"/>
    <col min="4621" max="4622" width="10.140625" style="12" customWidth="1"/>
    <col min="4623" max="4623" width="8.5703125" style="12" customWidth="1"/>
    <col min="4624" max="4626" width="30.42578125" style="12" customWidth="1"/>
    <col min="4627" max="4864" width="9.140625" style="12"/>
    <col min="4865" max="4865" width="91.85546875" style="12" customWidth="1"/>
    <col min="4866" max="4866" width="17.7109375" style="12" customWidth="1"/>
    <col min="4867" max="4867" width="27.140625" style="12" customWidth="1"/>
    <col min="4868" max="4869" width="30.5703125" style="12" customWidth="1"/>
    <col min="4870" max="4870" width="27.7109375" style="12" customWidth="1"/>
    <col min="4871" max="4872" width="29" style="12" customWidth="1"/>
    <col min="4873" max="4873" width="31.5703125" style="12" customWidth="1"/>
    <col min="4874" max="4875" width="31.7109375" style="12" customWidth="1"/>
    <col min="4876" max="4876" width="11.140625" style="12" customWidth="1"/>
    <col min="4877" max="4878" width="10.140625" style="12" customWidth="1"/>
    <col min="4879" max="4879" width="8.5703125" style="12" customWidth="1"/>
    <col min="4880" max="4882" width="30.42578125" style="12" customWidth="1"/>
    <col min="4883" max="5120" width="9.140625" style="12"/>
    <col min="5121" max="5121" width="91.85546875" style="12" customWidth="1"/>
    <col min="5122" max="5122" width="17.7109375" style="12" customWidth="1"/>
    <col min="5123" max="5123" width="27.140625" style="12" customWidth="1"/>
    <col min="5124" max="5125" width="30.5703125" style="12" customWidth="1"/>
    <col min="5126" max="5126" width="27.7109375" style="12" customWidth="1"/>
    <col min="5127" max="5128" width="29" style="12" customWidth="1"/>
    <col min="5129" max="5129" width="31.5703125" style="12" customWidth="1"/>
    <col min="5130" max="5131" width="31.7109375" style="12" customWidth="1"/>
    <col min="5132" max="5132" width="11.140625" style="12" customWidth="1"/>
    <col min="5133" max="5134" width="10.140625" style="12" customWidth="1"/>
    <col min="5135" max="5135" width="8.5703125" style="12" customWidth="1"/>
    <col min="5136" max="5138" width="30.42578125" style="12" customWidth="1"/>
    <col min="5139" max="5376" width="9.140625" style="12"/>
    <col min="5377" max="5377" width="91.85546875" style="12" customWidth="1"/>
    <col min="5378" max="5378" width="17.7109375" style="12" customWidth="1"/>
    <col min="5379" max="5379" width="27.140625" style="12" customWidth="1"/>
    <col min="5380" max="5381" width="30.5703125" style="12" customWidth="1"/>
    <col min="5382" max="5382" width="27.7109375" style="12" customWidth="1"/>
    <col min="5383" max="5384" width="29" style="12" customWidth="1"/>
    <col min="5385" max="5385" width="31.5703125" style="12" customWidth="1"/>
    <col min="5386" max="5387" width="31.7109375" style="12" customWidth="1"/>
    <col min="5388" max="5388" width="11.140625" style="12" customWidth="1"/>
    <col min="5389" max="5390" width="10.140625" style="12" customWidth="1"/>
    <col min="5391" max="5391" width="8.5703125" style="12" customWidth="1"/>
    <col min="5392" max="5394" width="30.42578125" style="12" customWidth="1"/>
    <col min="5395" max="5632" width="9.140625" style="12"/>
    <col min="5633" max="5633" width="91.85546875" style="12" customWidth="1"/>
    <col min="5634" max="5634" width="17.7109375" style="12" customWidth="1"/>
    <col min="5635" max="5635" width="27.140625" style="12" customWidth="1"/>
    <col min="5636" max="5637" width="30.5703125" style="12" customWidth="1"/>
    <col min="5638" max="5638" width="27.7109375" style="12" customWidth="1"/>
    <col min="5639" max="5640" width="29" style="12" customWidth="1"/>
    <col min="5641" max="5641" width="31.5703125" style="12" customWidth="1"/>
    <col min="5642" max="5643" width="31.7109375" style="12" customWidth="1"/>
    <col min="5644" max="5644" width="11.140625" style="12" customWidth="1"/>
    <col min="5645" max="5646" width="10.140625" style="12" customWidth="1"/>
    <col min="5647" max="5647" width="8.5703125" style="12" customWidth="1"/>
    <col min="5648" max="5650" width="30.42578125" style="12" customWidth="1"/>
    <col min="5651" max="5888" width="9.140625" style="12"/>
    <col min="5889" max="5889" width="91.85546875" style="12" customWidth="1"/>
    <col min="5890" max="5890" width="17.7109375" style="12" customWidth="1"/>
    <col min="5891" max="5891" width="27.140625" style="12" customWidth="1"/>
    <col min="5892" max="5893" width="30.5703125" style="12" customWidth="1"/>
    <col min="5894" max="5894" width="27.7109375" style="12" customWidth="1"/>
    <col min="5895" max="5896" width="29" style="12" customWidth="1"/>
    <col min="5897" max="5897" width="31.5703125" style="12" customWidth="1"/>
    <col min="5898" max="5899" width="31.7109375" style="12" customWidth="1"/>
    <col min="5900" max="5900" width="11.140625" style="12" customWidth="1"/>
    <col min="5901" max="5902" width="10.140625" style="12" customWidth="1"/>
    <col min="5903" max="5903" width="8.5703125" style="12" customWidth="1"/>
    <col min="5904" max="5906" width="30.42578125" style="12" customWidth="1"/>
    <col min="5907" max="6144" width="9.140625" style="12"/>
    <col min="6145" max="6145" width="91.85546875" style="12" customWidth="1"/>
    <col min="6146" max="6146" width="17.7109375" style="12" customWidth="1"/>
    <col min="6147" max="6147" width="27.140625" style="12" customWidth="1"/>
    <col min="6148" max="6149" width="30.5703125" style="12" customWidth="1"/>
    <col min="6150" max="6150" width="27.7109375" style="12" customWidth="1"/>
    <col min="6151" max="6152" width="29" style="12" customWidth="1"/>
    <col min="6153" max="6153" width="31.5703125" style="12" customWidth="1"/>
    <col min="6154" max="6155" width="31.7109375" style="12" customWidth="1"/>
    <col min="6156" max="6156" width="11.140625" style="12" customWidth="1"/>
    <col min="6157" max="6158" width="10.140625" style="12" customWidth="1"/>
    <col min="6159" max="6159" width="8.5703125" style="12" customWidth="1"/>
    <col min="6160" max="6162" width="30.42578125" style="12" customWidth="1"/>
    <col min="6163" max="6400" width="9.140625" style="12"/>
    <col min="6401" max="6401" width="91.85546875" style="12" customWidth="1"/>
    <col min="6402" max="6402" width="17.7109375" style="12" customWidth="1"/>
    <col min="6403" max="6403" width="27.140625" style="12" customWidth="1"/>
    <col min="6404" max="6405" width="30.5703125" style="12" customWidth="1"/>
    <col min="6406" max="6406" width="27.7109375" style="12" customWidth="1"/>
    <col min="6407" max="6408" width="29" style="12" customWidth="1"/>
    <col min="6409" max="6409" width="31.5703125" style="12" customWidth="1"/>
    <col min="6410" max="6411" width="31.7109375" style="12" customWidth="1"/>
    <col min="6412" max="6412" width="11.140625" style="12" customWidth="1"/>
    <col min="6413" max="6414" width="10.140625" style="12" customWidth="1"/>
    <col min="6415" max="6415" width="8.5703125" style="12" customWidth="1"/>
    <col min="6416" max="6418" width="30.42578125" style="12" customWidth="1"/>
    <col min="6419" max="6656" width="9.140625" style="12"/>
    <col min="6657" max="6657" width="91.85546875" style="12" customWidth="1"/>
    <col min="6658" max="6658" width="17.7109375" style="12" customWidth="1"/>
    <col min="6659" max="6659" width="27.140625" style="12" customWidth="1"/>
    <col min="6660" max="6661" width="30.5703125" style="12" customWidth="1"/>
    <col min="6662" max="6662" width="27.7109375" style="12" customWidth="1"/>
    <col min="6663" max="6664" width="29" style="12" customWidth="1"/>
    <col min="6665" max="6665" width="31.5703125" style="12" customWidth="1"/>
    <col min="6666" max="6667" width="31.7109375" style="12" customWidth="1"/>
    <col min="6668" max="6668" width="11.140625" style="12" customWidth="1"/>
    <col min="6669" max="6670" width="10.140625" style="12" customWidth="1"/>
    <col min="6671" max="6671" width="8.5703125" style="12" customWidth="1"/>
    <col min="6672" max="6674" width="30.42578125" style="12" customWidth="1"/>
    <col min="6675" max="6912" width="9.140625" style="12"/>
    <col min="6913" max="6913" width="91.85546875" style="12" customWidth="1"/>
    <col min="6914" max="6914" width="17.7109375" style="12" customWidth="1"/>
    <col min="6915" max="6915" width="27.140625" style="12" customWidth="1"/>
    <col min="6916" max="6917" width="30.5703125" style="12" customWidth="1"/>
    <col min="6918" max="6918" width="27.7109375" style="12" customWidth="1"/>
    <col min="6919" max="6920" width="29" style="12" customWidth="1"/>
    <col min="6921" max="6921" width="31.5703125" style="12" customWidth="1"/>
    <col min="6922" max="6923" width="31.7109375" style="12" customWidth="1"/>
    <col min="6924" max="6924" width="11.140625" style="12" customWidth="1"/>
    <col min="6925" max="6926" width="10.140625" style="12" customWidth="1"/>
    <col min="6927" max="6927" width="8.5703125" style="12" customWidth="1"/>
    <col min="6928" max="6930" width="30.42578125" style="12" customWidth="1"/>
    <col min="6931" max="7168" width="9.140625" style="12"/>
    <col min="7169" max="7169" width="91.85546875" style="12" customWidth="1"/>
    <col min="7170" max="7170" width="17.7109375" style="12" customWidth="1"/>
    <col min="7171" max="7171" width="27.140625" style="12" customWidth="1"/>
    <col min="7172" max="7173" width="30.5703125" style="12" customWidth="1"/>
    <col min="7174" max="7174" width="27.7109375" style="12" customWidth="1"/>
    <col min="7175" max="7176" width="29" style="12" customWidth="1"/>
    <col min="7177" max="7177" width="31.5703125" style="12" customWidth="1"/>
    <col min="7178" max="7179" width="31.7109375" style="12" customWidth="1"/>
    <col min="7180" max="7180" width="11.140625" style="12" customWidth="1"/>
    <col min="7181" max="7182" width="10.140625" style="12" customWidth="1"/>
    <col min="7183" max="7183" width="8.5703125" style="12" customWidth="1"/>
    <col min="7184" max="7186" width="30.42578125" style="12" customWidth="1"/>
    <col min="7187" max="7424" width="9.140625" style="12"/>
    <col min="7425" max="7425" width="91.85546875" style="12" customWidth="1"/>
    <col min="7426" max="7426" width="17.7109375" style="12" customWidth="1"/>
    <col min="7427" max="7427" width="27.140625" style="12" customWidth="1"/>
    <col min="7428" max="7429" width="30.5703125" style="12" customWidth="1"/>
    <col min="7430" max="7430" width="27.7109375" style="12" customWidth="1"/>
    <col min="7431" max="7432" width="29" style="12" customWidth="1"/>
    <col min="7433" max="7433" width="31.5703125" style="12" customWidth="1"/>
    <col min="7434" max="7435" width="31.7109375" style="12" customWidth="1"/>
    <col min="7436" max="7436" width="11.140625" style="12" customWidth="1"/>
    <col min="7437" max="7438" width="10.140625" style="12" customWidth="1"/>
    <col min="7439" max="7439" width="8.5703125" style="12" customWidth="1"/>
    <col min="7440" max="7442" width="30.42578125" style="12" customWidth="1"/>
    <col min="7443" max="7680" width="9.140625" style="12"/>
    <col min="7681" max="7681" width="91.85546875" style="12" customWidth="1"/>
    <col min="7682" max="7682" width="17.7109375" style="12" customWidth="1"/>
    <col min="7683" max="7683" width="27.140625" style="12" customWidth="1"/>
    <col min="7684" max="7685" width="30.5703125" style="12" customWidth="1"/>
    <col min="7686" max="7686" width="27.7109375" style="12" customWidth="1"/>
    <col min="7687" max="7688" width="29" style="12" customWidth="1"/>
    <col min="7689" max="7689" width="31.5703125" style="12" customWidth="1"/>
    <col min="7690" max="7691" width="31.7109375" style="12" customWidth="1"/>
    <col min="7692" max="7692" width="11.140625" style="12" customWidth="1"/>
    <col min="7693" max="7694" width="10.140625" style="12" customWidth="1"/>
    <col min="7695" max="7695" width="8.5703125" style="12" customWidth="1"/>
    <col min="7696" max="7698" width="30.42578125" style="12" customWidth="1"/>
    <col min="7699" max="7936" width="9.140625" style="12"/>
    <col min="7937" max="7937" width="91.85546875" style="12" customWidth="1"/>
    <col min="7938" max="7938" width="17.7109375" style="12" customWidth="1"/>
    <col min="7939" max="7939" width="27.140625" style="12" customWidth="1"/>
    <col min="7940" max="7941" width="30.5703125" style="12" customWidth="1"/>
    <col min="7942" max="7942" width="27.7109375" style="12" customWidth="1"/>
    <col min="7943" max="7944" width="29" style="12" customWidth="1"/>
    <col min="7945" max="7945" width="31.5703125" style="12" customWidth="1"/>
    <col min="7946" max="7947" width="31.7109375" style="12" customWidth="1"/>
    <col min="7948" max="7948" width="11.140625" style="12" customWidth="1"/>
    <col min="7949" max="7950" width="10.140625" style="12" customWidth="1"/>
    <col min="7951" max="7951" width="8.5703125" style="12" customWidth="1"/>
    <col min="7952" max="7954" width="30.42578125" style="12" customWidth="1"/>
    <col min="7955" max="8192" width="9.140625" style="12"/>
    <col min="8193" max="8193" width="91.85546875" style="12" customWidth="1"/>
    <col min="8194" max="8194" width="17.7109375" style="12" customWidth="1"/>
    <col min="8195" max="8195" width="27.140625" style="12" customWidth="1"/>
    <col min="8196" max="8197" width="30.5703125" style="12" customWidth="1"/>
    <col min="8198" max="8198" width="27.7109375" style="12" customWidth="1"/>
    <col min="8199" max="8200" width="29" style="12" customWidth="1"/>
    <col min="8201" max="8201" width="31.5703125" style="12" customWidth="1"/>
    <col min="8202" max="8203" width="31.7109375" style="12" customWidth="1"/>
    <col min="8204" max="8204" width="11.140625" style="12" customWidth="1"/>
    <col min="8205" max="8206" width="10.140625" style="12" customWidth="1"/>
    <col min="8207" max="8207" width="8.5703125" style="12" customWidth="1"/>
    <col min="8208" max="8210" width="30.42578125" style="12" customWidth="1"/>
    <col min="8211" max="8448" width="9.140625" style="12"/>
    <col min="8449" max="8449" width="91.85546875" style="12" customWidth="1"/>
    <col min="8450" max="8450" width="17.7109375" style="12" customWidth="1"/>
    <col min="8451" max="8451" width="27.140625" style="12" customWidth="1"/>
    <col min="8452" max="8453" width="30.5703125" style="12" customWidth="1"/>
    <col min="8454" max="8454" width="27.7109375" style="12" customWidth="1"/>
    <col min="8455" max="8456" width="29" style="12" customWidth="1"/>
    <col min="8457" max="8457" width="31.5703125" style="12" customWidth="1"/>
    <col min="8458" max="8459" width="31.7109375" style="12" customWidth="1"/>
    <col min="8460" max="8460" width="11.140625" style="12" customWidth="1"/>
    <col min="8461" max="8462" width="10.140625" style="12" customWidth="1"/>
    <col min="8463" max="8463" width="8.5703125" style="12" customWidth="1"/>
    <col min="8464" max="8466" width="30.42578125" style="12" customWidth="1"/>
    <col min="8467" max="8704" width="9.140625" style="12"/>
    <col min="8705" max="8705" width="91.85546875" style="12" customWidth="1"/>
    <col min="8706" max="8706" width="17.7109375" style="12" customWidth="1"/>
    <col min="8707" max="8707" width="27.140625" style="12" customWidth="1"/>
    <col min="8708" max="8709" width="30.5703125" style="12" customWidth="1"/>
    <col min="8710" max="8710" width="27.7109375" style="12" customWidth="1"/>
    <col min="8711" max="8712" width="29" style="12" customWidth="1"/>
    <col min="8713" max="8713" width="31.5703125" style="12" customWidth="1"/>
    <col min="8714" max="8715" width="31.7109375" style="12" customWidth="1"/>
    <col min="8716" max="8716" width="11.140625" style="12" customWidth="1"/>
    <col min="8717" max="8718" width="10.140625" style="12" customWidth="1"/>
    <col min="8719" max="8719" width="8.5703125" style="12" customWidth="1"/>
    <col min="8720" max="8722" width="30.42578125" style="12" customWidth="1"/>
    <col min="8723" max="8960" width="9.140625" style="12"/>
    <col min="8961" max="8961" width="91.85546875" style="12" customWidth="1"/>
    <col min="8962" max="8962" width="17.7109375" style="12" customWidth="1"/>
    <col min="8963" max="8963" width="27.140625" style="12" customWidth="1"/>
    <col min="8964" max="8965" width="30.5703125" style="12" customWidth="1"/>
    <col min="8966" max="8966" width="27.7109375" style="12" customWidth="1"/>
    <col min="8967" max="8968" width="29" style="12" customWidth="1"/>
    <col min="8969" max="8969" width="31.5703125" style="12" customWidth="1"/>
    <col min="8970" max="8971" width="31.7109375" style="12" customWidth="1"/>
    <col min="8972" max="8972" width="11.140625" style="12" customWidth="1"/>
    <col min="8973" max="8974" width="10.140625" style="12" customWidth="1"/>
    <col min="8975" max="8975" width="8.5703125" style="12" customWidth="1"/>
    <col min="8976" max="8978" width="30.42578125" style="12" customWidth="1"/>
    <col min="8979" max="9216" width="9.140625" style="12"/>
    <col min="9217" max="9217" width="91.85546875" style="12" customWidth="1"/>
    <col min="9218" max="9218" width="17.7109375" style="12" customWidth="1"/>
    <col min="9219" max="9219" width="27.140625" style="12" customWidth="1"/>
    <col min="9220" max="9221" width="30.5703125" style="12" customWidth="1"/>
    <col min="9222" max="9222" width="27.7109375" style="12" customWidth="1"/>
    <col min="9223" max="9224" width="29" style="12" customWidth="1"/>
    <col min="9225" max="9225" width="31.5703125" style="12" customWidth="1"/>
    <col min="9226" max="9227" width="31.7109375" style="12" customWidth="1"/>
    <col min="9228" max="9228" width="11.140625" style="12" customWidth="1"/>
    <col min="9229" max="9230" width="10.140625" style="12" customWidth="1"/>
    <col min="9231" max="9231" width="8.5703125" style="12" customWidth="1"/>
    <col min="9232" max="9234" width="30.42578125" style="12" customWidth="1"/>
    <col min="9235" max="9472" width="9.140625" style="12"/>
    <col min="9473" max="9473" width="91.85546875" style="12" customWidth="1"/>
    <col min="9474" max="9474" width="17.7109375" style="12" customWidth="1"/>
    <col min="9475" max="9475" width="27.140625" style="12" customWidth="1"/>
    <col min="9476" max="9477" width="30.5703125" style="12" customWidth="1"/>
    <col min="9478" max="9478" width="27.7109375" style="12" customWidth="1"/>
    <col min="9479" max="9480" width="29" style="12" customWidth="1"/>
    <col min="9481" max="9481" width="31.5703125" style="12" customWidth="1"/>
    <col min="9482" max="9483" width="31.7109375" style="12" customWidth="1"/>
    <col min="9484" max="9484" width="11.140625" style="12" customWidth="1"/>
    <col min="9485" max="9486" width="10.140625" style="12" customWidth="1"/>
    <col min="9487" max="9487" width="8.5703125" style="12" customWidth="1"/>
    <col min="9488" max="9490" width="30.42578125" style="12" customWidth="1"/>
    <col min="9491" max="9728" width="9.140625" style="12"/>
    <col min="9729" max="9729" width="91.85546875" style="12" customWidth="1"/>
    <col min="9730" max="9730" width="17.7109375" style="12" customWidth="1"/>
    <col min="9731" max="9731" width="27.140625" style="12" customWidth="1"/>
    <col min="9732" max="9733" width="30.5703125" style="12" customWidth="1"/>
    <col min="9734" max="9734" width="27.7109375" style="12" customWidth="1"/>
    <col min="9735" max="9736" width="29" style="12" customWidth="1"/>
    <col min="9737" max="9737" width="31.5703125" style="12" customWidth="1"/>
    <col min="9738" max="9739" width="31.7109375" style="12" customWidth="1"/>
    <col min="9740" max="9740" width="11.140625" style="12" customWidth="1"/>
    <col min="9741" max="9742" width="10.140625" style="12" customWidth="1"/>
    <col min="9743" max="9743" width="8.5703125" style="12" customWidth="1"/>
    <col min="9744" max="9746" width="30.42578125" style="12" customWidth="1"/>
    <col min="9747" max="9984" width="9.140625" style="12"/>
    <col min="9985" max="9985" width="91.85546875" style="12" customWidth="1"/>
    <col min="9986" max="9986" width="17.7109375" style="12" customWidth="1"/>
    <col min="9987" max="9987" width="27.140625" style="12" customWidth="1"/>
    <col min="9988" max="9989" width="30.5703125" style="12" customWidth="1"/>
    <col min="9990" max="9990" width="27.7109375" style="12" customWidth="1"/>
    <col min="9991" max="9992" width="29" style="12" customWidth="1"/>
    <col min="9993" max="9993" width="31.5703125" style="12" customWidth="1"/>
    <col min="9994" max="9995" width="31.7109375" style="12" customWidth="1"/>
    <col min="9996" max="9996" width="11.140625" style="12" customWidth="1"/>
    <col min="9997" max="9998" width="10.140625" style="12" customWidth="1"/>
    <col min="9999" max="9999" width="8.5703125" style="12" customWidth="1"/>
    <col min="10000" max="10002" width="30.42578125" style="12" customWidth="1"/>
    <col min="10003" max="10240" width="9.140625" style="12"/>
    <col min="10241" max="10241" width="91.85546875" style="12" customWidth="1"/>
    <col min="10242" max="10242" width="17.7109375" style="12" customWidth="1"/>
    <col min="10243" max="10243" width="27.140625" style="12" customWidth="1"/>
    <col min="10244" max="10245" width="30.5703125" style="12" customWidth="1"/>
    <col min="10246" max="10246" width="27.7109375" style="12" customWidth="1"/>
    <col min="10247" max="10248" width="29" style="12" customWidth="1"/>
    <col min="10249" max="10249" width="31.5703125" style="12" customWidth="1"/>
    <col min="10250" max="10251" width="31.7109375" style="12" customWidth="1"/>
    <col min="10252" max="10252" width="11.140625" style="12" customWidth="1"/>
    <col min="10253" max="10254" width="10.140625" style="12" customWidth="1"/>
    <col min="10255" max="10255" width="8.5703125" style="12" customWidth="1"/>
    <col min="10256" max="10258" width="30.42578125" style="12" customWidth="1"/>
    <col min="10259" max="10496" width="9.140625" style="12"/>
    <col min="10497" max="10497" width="91.85546875" style="12" customWidth="1"/>
    <col min="10498" max="10498" width="17.7109375" style="12" customWidth="1"/>
    <col min="10499" max="10499" width="27.140625" style="12" customWidth="1"/>
    <col min="10500" max="10501" width="30.5703125" style="12" customWidth="1"/>
    <col min="10502" max="10502" width="27.7109375" style="12" customWidth="1"/>
    <col min="10503" max="10504" width="29" style="12" customWidth="1"/>
    <col min="10505" max="10505" width="31.5703125" style="12" customWidth="1"/>
    <col min="10506" max="10507" width="31.7109375" style="12" customWidth="1"/>
    <col min="10508" max="10508" width="11.140625" style="12" customWidth="1"/>
    <col min="10509" max="10510" width="10.140625" style="12" customWidth="1"/>
    <col min="10511" max="10511" width="8.5703125" style="12" customWidth="1"/>
    <col min="10512" max="10514" width="30.42578125" style="12" customWidth="1"/>
    <col min="10515" max="10752" width="9.140625" style="12"/>
    <col min="10753" max="10753" width="91.85546875" style="12" customWidth="1"/>
    <col min="10754" max="10754" width="17.7109375" style="12" customWidth="1"/>
    <col min="10755" max="10755" width="27.140625" style="12" customWidth="1"/>
    <col min="10756" max="10757" width="30.5703125" style="12" customWidth="1"/>
    <col min="10758" max="10758" width="27.7109375" style="12" customWidth="1"/>
    <col min="10759" max="10760" width="29" style="12" customWidth="1"/>
    <col min="10761" max="10761" width="31.5703125" style="12" customWidth="1"/>
    <col min="10762" max="10763" width="31.7109375" style="12" customWidth="1"/>
    <col min="10764" max="10764" width="11.140625" style="12" customWidth="1"/>
    <col min="10765" max="10766" width="10.140625" style="12" customWidth="1"/>
    <col min="10767" max="10767" width="8.5703125" style="12" customWidth="1"/>
    <col min="10768" max="10770" width="30.42578125" style="12" customWidth="1"/>
    <col min="10771" max="11008" width="9.140625" style="12"/>
    <col min="11009" max="11009" width="91.85546875" style="12" customWidth="1"/>
    <col min="11010" max="11010" width="17.7109375" style="12" customWidth="1"/>
    <col min="11011" max="11011" width="27.140625" style="12" customWidth="1"/>
    <col min="11012" max="11013" width="30.5703125" style="12" customWidth="1"/>
    <col min="11014" max="11014" width="27.7109375" style="12" customWidth="1"/>
    <col min="11015" max="11016" width="29" style="12" customWidth="1"/>
    <col min="11017" max="11017" width="31.5703125" style="12" customWidth="1"/>
    <col min="11018" max="11019" width="31.7109375" style="12" customWidth="1"/>
    <col min="11020" max="11020" width="11.140625" style="12" customWidth="1"/>
    <col min="11021" max="11022" width="10.140625" style="12" customWidth="1"/>
    <col min="11023" max="11023" width="8.5703125" style="12" customWidth="1"/>
    <col min="11024" max="11026" width="30.42578125" style="12" customWidth="1"/>
    <col min="11027" max="11264" width="9.140625" style="12"/>
    <col min="11265" max="11265" width="91.85546875" style="12" customWidth="1"/>
    <col min="11266" max="11266" width="17.7109375" style="12" customWidth="1"/>
    <col min="11267" max="11267" width="27.140625" style="12" customWidth="1"/>
    <col min="11268" max="11269" width="30.5703125" style="12" customWidth="1"/>
    <col min="11270" max="11270" width="27.7109375" style="12" customWidth="1"/>
    <col min="11271" max="11272" width="29" style="12" customWidth="1"/>
    <col min="11273" max="11273" width="31.5703125" style="12" customWidth="1"/>
    <col min="11274" max="11275" width="31.7109375" style="12" customWidth="1"/>
    <col min="11276" max="11276" width="11.140625" style="12" customWidth="1"/>
    <col min="11277" max="11278" width="10.140625" style="12" customWidth="1"/>
    <col min="11279" max="11279" width="8.5703125" style="12" customWidth="1"/>
    <col min="11280" max="11282" width="30.42578125" style="12" customWidth="1"/>
    <col min="11283" max="11520" width="9.140625" style="12"/>
    <col min="11521" max="11521" width="91.85546875" style="12" customWidth="1"/>
    <col min="11522" max="11522" width="17.7109375" style="12" customWidth="1"/>
    <col min="11523" max="11523" width="27.140625" style="12" customWidth="1"/>
    <col min="11524" max="11525" width="30.5703125" style="12" customWidth="1"/>
    <col min="11526" max="11526" width="27.7109375" style="12" customWidth="1"/>
    <col min="11527" max="11528" width="29" style="12" customWidth="1"/>
    <col min="11529" max="11529" width="31.5703125" style="12" customWidth="1"/>
    <col min="11530" max="11531" width="31.7109375" style="12" customWidth="1"/>
    <col min="11532" max="11532" width="11.140625" style="12" customWidth="1"/>
    <col min="11533" max="11534" width="10.140625" style="12" customWidth="1"/>
    <col min="11535" max="11535" width="8.5703125" style="12" customWidth="1"/>
    <col min="11536" max="11538" width="30.42578125" style="12" customWidth="1"/>
    <col min="11539" max="11776" width="9.140625" style="12"/>
    <col min="11777" max="11777" width="91.85546875" style="12" customWidth="1"/>
    <col min="11778" max="11778" width="17.7109375" style="12" customWidth="1"/>
    <col min="11779" max="11779" width="27.140625" style="12" customWidth="1"/>
    <col min="11780" max="11781" width="30.5703125" style="12" customWidth="1"/>
    <col min="11782" max="11782" width="27.7109375" style="12" customWidth="1"/>
    <col min="11783" max="11784" width="29" style="12" customWidth="1"/>
    <col min="11785" max="11785" width="31.5703125" style="12" customWidth="1"/>
    <col min="11786" max="11787" width="31.7109375" style="12" customWidth="1"/>
    <col min="11788" max="11788" width="11.140625" style="12" customWidth="1"/>
    <col min="11789" max="11790" width="10.140625" style="12" customWidth="1"/>
    <col min="11791" max="11791" width="8.5703125" style="12" customWidth="1"/>
    <col min="11792" max="11794" width="30.42578125" style="12" customWidth="1"/>
    <col min="11795" max="12032" width="9.140625" style="12"/>
    <col min="12033" max="12033" width="91.85546875" style="12" customWidth="1"/>
    <col min="12034" max="12034" width="17.7109375" style="12" customWidth="1"/>
    <col min="12035" max="12035" width="27.140625" style="12" customWidth="1"/>
    <col min="12036" max="12037" width="30.5703125" style="12" customWidth="1"/>
    <col min="12038" max="12038" width="27.7109375" style="12" customWidth="1"/>
    <col min="12039" max="12040" width="29" style="12" customWidth="1"/>
    <col min="12041" max="12041" width="31.5703125" style="12" customWidth="1"/>
    <col min="12042" max="12043" width="31.7109375" style="12" customWidth="1"/>
    <col min="12044" max="12044" width="11.140625" style="12" customWidth="1"/>
    <col min="12045" max="12046" width="10.140625" style="12" customWidth="1"/>
    <col min="12047" max="12047" width="8.5703125" style="12" customWidth="1"/>
    <col min="12048" max="12050" width="30.42578125" style="12" customWidth="1"/>
    <col min="12051" max="12288" width="9.140625" style="12"/>
    <col min="12289" max="12289" width="91.85546875" style="12" customWidth="1"/>
    <col min="12290" max="12290" width="17.7109375" style="12" customWidth="1"/>
    <col min="12291" max="12291" width="27.140625" style="12" customWidth="1"/>
    <col min="12292" max="12293" width="30.5703125" style="12" customWidth="1"/>
    <col min="12294" max="12294" width="27.7109375" style="12" customWidth="1"/>
    <col min="12295" max="12296" width="29" style="12" customWidth="1"/>
    <col min="12297" max="12297" width="31.5703125" style="12" customWidth="1"/>
    <col min="12298" max="12299" width="31.7109375" style="12" customWidth="1"/>
    <col min="12300" max="12300" width="11.140625" style="12" customWidth="1"/>
    <col min="12301" max="12302" width="10.140625" style="12" customWidth="1"/>
    <col min="12303" max="12303" width="8.5703125" style="12" customWidth="1"/>
    <col min="12304" max="12306" width="30.42578125" style="12" customWidth="1"/>
    <col min="12307" max="12544" width="9.140625" style="12"/>
    <col min="12545" max="12545" width="91.85546875" style="12" customWidth="1"/>
    <col min="12546" max="12546" width="17.7109375" style="12" customWidth="1"/>
    <col min="12547" max="12547" width="27.140625" style="12" customWidth="1"/>
    <col min="12548" max="12549" width="30.5703125" style="12" customWidth="1"/>
    <col min="12550" max="12550" width="27.7109375" style="12" customWidth="1"/>
    <col min="12551" max="12552" width="29" style="12" customWidth="1"/>
    <col min="12553" max="12553" width="31.5703125" style="12" customWidth="1"/>
    <col min="12554" max="12555" width="31.7109375" style="12" customWidth="1"/>
    <col min="12556" max="12556" width="11.140625" style="12" customWidth="1"/>
    <col min="12557" max="12558" width="10.140625" style="12" customWidth="1"/>
    <col min="12559" max="12559" width="8.5703125" style="12" customWidth="1"/>
    <col min="12560" max="12562" width="30.42578125" style="12" customWidth="1"/>
    <col min="12563" max="12800" width="9.140625" style="12"/>
    <col min="12801" max="12801" width="91.85546875" style="12" customWidth="1"/>
    <col min="12802" max="12802" width="17.7109375" style="12" customWidth="1"/>
    <col min="12803" max="12803" width="27.140625" style="12" customWidth="1"/>
    <col min="12804" max="12805" width="30.5703125" style="12" customWidth="1"/>
    <col min="12806" max="12806" width="27.7109375" style="12" customWidth="1"/>
    <col min="12807" max="12808" width="29" style="12" customWidth="1"/>
    <col min="12809" max="12809" width="31.5703125" style="12" customWidth="1"/>
    <col min="12810" max="12811" width="31.7109375" style="12" customWidth="1"/>
    <col min="12812" max="12812" width="11.140625" style="12" customWidth="1"/>
    <col min="12813" max="12814" width="10.140625" style="12" customWidth="1"/>
    <col min="12815" max="12815" width="8.5703125" style="12" customWidth="1"/>
    <col min="12816" max="12818" width="30.42578125" style="12" customWidth="1"/>
    <col min="12819" max="13056" width="9.140625" style="12"/>
    <col min="13057" max="13057" width="91.85546875" style="12" customWidth="1"/>
    <col min="13058" max="13058" width="17.7109375" style="12" customWidth="1"/>
    <col min="13059" max="13059" width="27.140625" style="12" customWidth="1"/>
    <col min="13060" max="13061" width="30.5703125" style="12" customWidth="1"/>
    <col min="13062" max="13062" width="27.7109375" style="12" customWidth="1"/>
    <col min="13063" max="13064" width="29" style="12" customWidth="1"/>
    <col min="13065" max="13065" width="31.5703125" style="12" customWidth="1"/>
    <col min="13066" max="13067" width="31.7109375" style="12" customWidth="1"/>
    <col min="13068" max="13068" width="11.140625" style="12" customWidth="1"/>
    <col min="13069" max="13070" width="10.140625" style="12" customWidth="1"/>
    <col min="13071" max="13071" width="8.5703125" style="12" customWidth="1"/>
    <col min="13072" max="13074" width="30.42578125" style="12" customWidth="1"/>
    <col min="13075" max="13312" width="9.140625" style="12"/>
    <col min="13313" max="13313" width="91.85546875" style="12" customWidth="1"/>
    <col min="13314" max="13314" width="17.7109375" style="12" customWidth="1"/>
    <col min="13315" max="13315" width="27.140625" style="12" customWidth="1"/>
    <col min="13316" max="13317" width="30.5703125" style="12" customWidth="1"/>
    <col min="13318" max="13318" width="27.7109375" style="12" customWidth="1"/>
    <col min="13319" max="13320" width="29" style="12" customWidth="1"/>
    <col min="13321" max="13321" width="31.5703125" style="12" customWidth="1"/>
    <col min="13322" max="13323" width="31.7109375" style="12" customWidth="1"/>
    <col min="13324" max="13324" width="11.140625" style="12" customWidth="1"/>
    <col min="13325" max="13326" width="10.140625" style="12" customWidth="1"/>
    <col min="13327" max="13327" width="8.5703125" style="12" customWidth="1"/>
    <col min="13328" max="13330" width="30.42578125" style="12" customWidth="1"/>
    <col min="13331" max="13568" width="9.140625" style="12"/>
    <col min="13569" max="13569" width="91.85546875" style="12" customWidth="1"/>
    <col min="13570" max="13570" width="17.7109375" style="12" customWidth="1"/>
    <col min="13571" max="13571" width="27.140625" style="12" customWidth="1"/>
    <col min="13572" max="13573" width="30.5703125" style="12" customWidth="1"/>
    <col min="13574" max="13574" width="27.7109375" style="12" customWidth="1"/>
    <col min="13575" max="13576" width="29" style="12" customWidth="1"/>
    <col min="13577" max="13577" width="31.5703125" style="12" customWidth="1"/>
    <col min="13578" max="13579" width="31.7109375" style="12" customWidth="1"/>
    <col min="13580" max="13580" width="11.140625" style="12" customWidth="1"/>
    <col min="13581" max="13582" width="10.140625" style="12" customWidth="1"/>
    <col min="13583" max="13583" width="8.5703125" style="12" customWidth="1"/>
    <col min="13584" max="13586" width="30.42578125" style="12" customWidth="1"/>
    <col min="13587" max="13824" width="9.140625" style="12"/>
    <col min="13825" max="13825" width="91.85546875" style="12" customWidth="1"/>
    <col min="13826" max="13826" width="17.7109375" style="12" customWidth="1"/>
    <col min="13827" max="13827" width="27.140625" style="12" customWidth="1"/>
    <col min="13828" max="13829" width="30.5703125" style="12" customWidth="1"/>
    <col min="13830" max="13830" width="27.7109375" style="12" customWidth="1"/>
    <col min="13831" max="13832" width="29" style="12" customWidth="1"/>
    <col min="13833" max="13833" width="31.5703125" style="12" customWidth="1"/>
    <col min="13834" max="13835" width="31.7109375" style="12" customWidth="1"/>
    <col min="13836" max="13836" width="11.140625" style="12" customWidth="1"/>
    <col min="13837" max="13838" width="10.140625" style="12" customWidth="1"/>
    <col min="13839" max="13839" width="8.5703125" style="12" customWidth="1"/>
    <col min="13840" max="13842" width="30.42578125" style="12" customWidth="1"/>
    <col min="13843" max="14080" width="9.140625" style="12"/>
    <col min="14081" max="14081" width="91.85546875" style="12" customWidth="1"/>
    <col min="14082" max="14082" width="17.7109375" style="12" customWidth="1"/>
    <col min="14083" max="14083" width="27.140625" style="12" customWidth="1"/>
    <col min="14084" max="14085" width="30.5703125" style="12" customWidth="1"/>
    <col min="14086" max="14086" width="27.7109375" style="12" customWidth="1"/>
    <col min="14087" max="14088" width="29" style="12" customWidth="1"/>
    <col min="14089" max="14089" width="31.5703125" style="12" customWidth="1"/>
    <col min="14090" max="14091" width="31.7109375" style="12" customWidth="1"/>
    <col min="14092" max="14092" width="11.140625" style="12" customWidth="1"/>
    <col min="14093" max="14094" width="10.140625" style="12" customWidth="1"/>
    <col min="14095" max="14095" width="8.5703125" style="12" customWidth="1"/>
    <col min="14096" max="14098" width="30.42578125" style="12" customWidth="1"/>
    <col min="14099" max="14336" width="9.140625" style="12"/>
    <col min="14337" max="14337" width="91.85546875" style="12" customWidth="1"/>
    <col min="14338" max="14338" width="17.7109375" style="12" customWidth="1"/>
    <col min="14339" max="14339" width="27.140625" style="12" customWidth="1"/>
    <col min="14340" max="14341" width="30.5703125" style="12" customWidth="1"/>
    <col min="14342" max="14342" width="27.7109375" style="12" customWidth="1"/>
    <col min="14343" max="14344" width="29" style="12" customWidth="1"/>
    <col min="14345" max="14345" width="31.5703125" style="12" customWidth="1"/>
    <col min="14346" max="14347" width="31.7109375" style="12" customWidth="1"/>
    <col min="14348" max="14348" width="11.140625" style="12" customWidth="1"/>
    <col min="14349" max="14350" width="10.140625" style="12" customWidth="1"/>
    <col min="14351" max="14351" width="8.5703125" style="12" customWidth="1"/>
    <col min="14352" max="14354" width="30.42578125" style="12" customWidth="1"/>
    <col min="14355" max="14592" width="9.140625" style="12"/>
    <col min="14593" max="14593" width="91.85546875" style="12" customWidth="1"/>
    <col min="14594" max="14594" width="17.7109375" style="12" customWidth="1"/>
    <col min="14595" max="14595" width="27.140625" style="12" customWidth="1"/>
    <col min="14596" max="14597" width="30.5703125" style="12" customWidth="1"/>
    <col min="14598" max="14598" width="27.7109375" style="12" customWidth="1"/>
    <col min="14599" max="14600" width="29" style="12" customWidth="1"/>
    <col min="14601" max="14601" width="31.5703125" style="12" customWidth="1"/>
    <col min="14602" max="14603" width="31.7109375" style="12" customWidth="1"/>
    <col min="14604" max="14604" width="11.140625" style="12" customWidth="1"/>
    <col min="14605" max="14606" width="10.140625" style="12" customWidth="1"/>
    <col min="14607" max="14607" width="8.5703125" style="12" customWidth="1"/>
    <col min="14608" max="14610" width="30.42578125" style="12" customWidth="1"/>
    <col min="14611" max="14848" width="9.140625" style="12"/>
    <col min="14849" max="14849" width="91.85546875" style="12" customWidth="1"/>
    <col min="14850" max="14850" width="17.7109375" style="12" customWidth="1"/>
    <col min="14851" max="14851" width="27.140625" style="12" customWidth="1"/>
    <col min="14852" max="14853" width="30.5703125" style="12" customWidth="1"/>
    <col min="14854" max="14854" width="27.7109375" style="12" customWidth="1"/>
    <col min="14855" max="14856" width="29" style="12" customWidth="1"/>
    <col min="14857" max="14857" width="31.5703125" style="12" customWidth="1"/>
    <col min="14858" max="14859" width="31.7109375" style="12" customWidth="1"/>
    <col min="14860" max="14860" width="11.140625" style="12" customWidth="1"/>
    <col min="14861" max="14862" width="10.140625" style="12" customWidth="1"/>
    <col min="14863" max="14863" width="8.5703125" style="12" customWidth="1"/>
    <col min="14864" max="14866" width="30.42578125" style="12" customWidth="1"/>
    <col min="14867" max="15104" width="9.140625" style="12"/>
    <col min="15105" max="15105" width="91.85546875" style="12" customWidth="1"/>
    <col min="15106" max="15106" width="17.7109375" style="12" customWidth="1"/>
    <col min="15107" max="15107" width="27.140625" style="12" customWidth="1"/>
    <col min="15108" max="15109" width="30.5703125" style="12" customWidth="1"/>
    <col min="15110" max="15110" width="27.7109375" style="12" customWidth="1"/>
    <col min="15111" max="15112" width="29" style="12" customWidth="1"/>
    <col min="15113" max="15113" width="31.5703125" style="12" customWidth="1"/>
    <col min="15114" max="15115" width="31.7109375" style="12" customWidth="1"/>
    <col min="15116" max="15116" width="11.140625" style="12" customWidth="1"/>
    <col min="15117" max="15118" width="10.140625" style="12" customWidth="1"/>
    <col min="15119" max="15119" width="8.5703125" style="12" customWidth="1"/>
    <col min="15120" max="15122" width="30.42578125" style="12" customWidth="1"/>
    <col min="15123" max="15360" width="9.140625" style="12"/>
    <col min="15361" max="15361" width="91.85546875" style="12" customWidth="1"/>
    <col min="15362" max="15362" width="17.7109375" style="12" customWidth="1"/>
    <col min="15363" max="15363" width="27.140625" style="12" customWidth="1"/>
    <col min="15364" max="15365" width="30.5703125" style="12" customWidth="1"/>
    <col min="15366" max="15366" width="27.7109375" style="12" customWidth="1"/>
    <col min="15367" max="15368" width="29" style="12" customWidth="1"/>
    <col min="15369" max="15369" width="31.5703125" style="12" customWidth="1"/>
    <col min="15370" max="15371" width="31.7109375" style="12" customWidth="1"/>
    <col min="15372" max="15372" width="11.140625" style="12" customWidth="1"/>
    <col min="15373" max="15374" width="10.140625" style="12" customWidth="1"/>
    <col min="15375" max="15375" width="8.5703125" style="12" customWidth="1"/>
    <col min="15376" max="15378" width="30.42578125" style="12" customWidth="1"/>
    <col min="15379" max="15616" width="9.140625" style="12"/>
    <col min="15617" max="15617" width="91.85546875" style="12" customWidth="1"/>
    <col min="15618" max="15618" width="17.7109375" style="12" customWidth="1"/>
    <col min="15619" max="15619" width="27.140625" style="12" customWidth="1"/>
    <col min="15620" max="15621" width="30.5703125" style="12" customWidth="1"/>
    <col min="15622" max="15622" width="27.7109375" style="12" customWidth="1"/>
    <col min="15623" max="15624" width="29" style="12" customWidth="1"/>
    <col min="15625" max="15625" width="31.5703125" style="12" customWidth="1"/>
    <col min="15626" max="15627" width="31.7109375" style="12" customWidth="1"/>
    <col min="15628" max="15628" width="11.140625" style="12" customWidth="1"/>
    <col min="15629" max="15630" width="10.140625" style="12" customWidth="1"/>
    <col min="15631" max="15631" width="8.5703125" style="12" customWidth="1"/>
    <col min="15632" max="15634" width="30.42578125" style="12" customWidth="1"/>
    <col min="15635" max="15872" width="9.140625" style="12"/>
    <col min="15873" max="15873" width="91.85546875" style="12" customWidth="1"/>
    <col min="15874" max="15874" width="17.7109375" style="12" customWidth="1"/>
    <col min="15875" max="15875" width="27.140625" style="12" customWidth="1"/>
    <col min="15876" max="15877" width="30.5703125" style="12" customWidth="1"/>
    <col min="15878" max="15878" width="27.7109375" style="12" customWidth="1"/>
    <col min="15879" max="15880" width="29" style="12" customWidth="1"/>
    <col min="15881" max="15881" width="31.5703125" style="12" customWidth="1"/>
    <col min="15882" max="15883" width="31.7109375" style="12" customWidth="1"/>
    <col min="15884" max="15884" width="11.140625" style="12" customWidth="1"/>
    <col min="15885" max="15886" width="10.140625" style="12" customWidth="1"/>
    <col min="15887" max="15887" width="8.5703125" style="12" customWidth="1"/>
    <col min="15888" max="15890" width="30.42578125" style="12" customWidth="1"/>
    <col min="15891" max="16128" width="9.140625" style="12"/>
    <col min="16129" max="16129" width="91.85546875" style="12" customWidth="1"/>
    <col min="16130" max="16130" width="17.7109375" style="12" customWidth="1"/>
    <col min="16131" max="16131" width="27.140625" style="12" customWidth="1"/>
    <col min="16132" max="16133" width="30.5703125" style="12" customWidth="1"/>
    <col min="16134" max="16134" width="27.7109375" style="12" customWidth="1"/>
    <col min="16135" max="16136" width="29" style="12" customWidth="1"/>
    <col min="16137" max="16137" width="31.5703125" style="12" customWidth="1"/>
    <col min="16138" max="16139" width="31.7109375" style="12" customWidth="1"/>
    <col min="16140" max="16140" width="11.140625" style="12" customWidth="1"/>
    <col min="16141" max="16142" width="10.140625" style="12" customWidth="1"/>
    <col min="16143" max="16143" width="8.5703125" style="12" customWidth="1"/>
    <col min="16144" max="16146" width="30.42578125" style="12" customWidth="1"/>
    <col min="16147" max="16384" width="9.140625" style="12"/>
  </cols>
  <sheetData>
    <row r="1" spans="1:18" s="156" customFormat="1" ht="60.75" customHeight="1">
      <c r="A1" s="344" t="s">
        <v>545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154"/>
      <c r="M1" s="155"/>
      <c r="N1" s="155"/>
      <c r="O1" s="155"/>
      <c r="P1" s="155"/>
      <c r="Q1" s="155"/>
      <c r="R1" s="155"/>
    </row>
    <row r="2" spans="1:18" s="156" customFormat="1" ht="30.75">
      <c r="A2" s="157" t="s">
        <v>177</v>
      </c>
      <c r="B2" s="157"/>
      <c r="C2" s="345" t="s">
        <v>531</v>
      </c>
      <c r="D2" s="345"/>
      <c r="E2" s="345"/>
      <c r="F2" s="345"/>
      <c r="G2" s="345"/>
      <c r="H2" s="345"/>
      <c r="I2" s="345"/>
      <c r="J2" s="345"/>
      <c r="K2" s="345"/>
      <c r="L2" s="155"/>
      <c r="M2" s="158"/>
      <c r="N2" s="159"/>
      <c r="O2" s="158"/>
      <c r="P2" s="160"/>
      <c r="Q2" s="158"/>
      <c r="R2" s="158"/>
    </row>
    <row r="3" spans="1:18" s="156" customFormat="1" ht="92.25">
      <c r="A3" s="157" t="s">
        <v>178</v>
      </c>
      <c r="B3" s="161" t="s">
        <v>179</v>
      </c>
      <c r="C3" s="161" t="s">
        <v>524</v>
      </c>
      <c r="D3" s="161" t="s">
        <v>180</v>
      </c>
      <c r="E3" s="161" t="s">
        <v>527</v>
      </c>
      <c r="F3" s="161" t="s">
        <v>525</v>
      </c>
      <c r="G3" s="161" t="s">
        <v>182</v>
      </c>
      <c r="H3" s="161" t="s">
        <v>528</v>
      </c>
      <c r="I3" s="161" t="s">
        <v>526</v>
      </c>
      <c r="J3" s="161" t="s">
        <v>184</v>
      </c>
      <c r="K3" s="161" t="s">
        <v>529</v>
      </c>
      <c r="L3" s="158"/>
      <c r="M3" s="158"/>
      <c r="N3" s="158"/>
      <c r="O3" s="160"/>
      <c r="P3" s="158"/>
      <c r="Q3" s="158"/>
    </row>
    <row r="4" spans="1:18" s="156" customFormat="1" ht="61.5">
      <c r="A4" s="163" t="s">
        <v>187</v>
      </c>
      <c r="B4" s="191"/>
      <c r="C4" s="209"/>
      <c r="D4" s="164">
        <v>60754</v>
      </c>
      <c r="E4" s="164">
        <v>60754</v>
      </c>
      <c r="F4" s="164"/>
      <c r="G4" s="164">
        <v>60754</v>
      </c>
      <c r="H4" s="164">
        <v>60754</v>
      </c>
      <c r="I4" s="209"/>
      <c r="J4" s="209"/>
      <c r="K4" s="210"/>
      <c r="L4" s="158"/>
      <c r="M4" s="158"/>
      <c r="N4" s="158"/>
      <c r="O4" s="160"/>
      <c r="P4" s="158"/>
      <c r="Q4" s="158"/>
    </row>
    <row r="5" spans="1:18" s="156" customFormat="1" ht="92.25">
      <c r="A5" s="163" t="s">
        <v>188</v>
      </c>
      <c r="B5" s="191"/>
      <c r="C5" s="209"/>
      <c r="D5" s="164">
        <v>3691</v>
      </c>
      <c r="E5" s="164">
        <v>3691</v>
      </c>
      <c r="F5" s="164"/>
      <c r="G5" s="164">
        <v>3691</v>
      </c>
      <c r="H5" s="164">
        <v>3691</v>
      </c>
      <c r="I5" s="209"/>
      <c r="J5" s="209"/>
      <c r="K5" s="210"/>
      <c r="L5" s="158"/>
      <c r="M5" s="158"/>
      <c r="N5" s="158"/>
      <c r="O5" s="160"/>
      <c r="P5" s="158"/>
      <c r="Q5" s="158"/>
    </row>
    <row r="6" spans="1:18" s="156" customFormat="1" ht="61.5">
      <c r="A6" s="163" t="s">
        <v>189</v>
      </c>
      <c r="B6" s="191"/>
      <c r="C6" s="209"/>
      <c r="D6" s="164">
        <v>538</v>
      </c>
      <c r="E6" s="164">
        <v>538</v>
      </c>
      <c r="F6" s="164"/>
      <c r="G6" s="164">
        <v>538</v>
      </c>
      <c r="H6" s="164">
        <v>538</v>
      </c>
      <c r="I6" s="209"/>
      <c r="J6" s="209"/>
      <c r="K6" s="210"/>
      <c r="L6" s="158"/>
      <c r="M6" s="158"/>
      <c r="N6" s="158"/>
      <c r="O6" s="160"/>
      <c r="P6" s="158"/>
      <c r="Q6" s="158"/>
    </row>
    <row r="7" spans="1:18" s="156" customFormat="1" ht="91.5" customHeight="1">
      <c r="A7" s="163" t="s">
        <v>190</v>
      </c>
      <c r="B7" s="191"/>
      <c r="C7" s="209"/>
      <c r="D7" s="164">
        <v>16179</v>
      </c>
      <c r="E7" s="164">
        <v>16179</v>
      </c>
      <c r="F7" s="164"/>
      <c r="G7" s="164">
        <v>16179</v>
      </c>
      <c r="H7" s="164">
        <v>16179</v>
      </c>
      <c r="I7" s="209"/>
      <c r="J7" s="209"/>
      <c r="K7" s="210"/>
      <c r="L7" s="158"/>
      <c r="M7" s="158"/>
      <c r="N7" s="158"/>
      <c r="O7" s="160"/>
      <c r="P7" s="158"/>
      <c r="Q7" s="158"/>
    </row>
    <row r="8" spans="1:18" s="156" customFormat="1" ht="30.75">
      <c r="A8" s="163" t="s">
        <v>191</v>
      </c>
      <c r="B8" s="191"/>
      <c r="C8" s="209"/>
      <c r="D8" s="164">
        <v>1176</v>
      </c>
      <c r="E8" s="164">
        <v>1176</v>
      </c>
      <c r="F8" s="164"/>
      <c r="G8" s="164">
        <v>1176</v>
      </c>
      <c r="H8" s="164">
        <v>1176</v>
      </c>
      <c r="I8" s="209"/>
      <c r="J8" s="209"/>
      <c r="K8" s="210"/>
      <c r="L8" s="158"/>
      <c r="M8" s="158"/>
      <c r="N8" s="158"/>
      <c r="O8" s="160"/>
      <c r="P8" s="158"/>
      <c r="Q8" s="158"/>
    </row>
    <row r="9" spans="1:18" s="156" customFormat="1" ht="61.5">
      <c r="A9" s="165" t="s">
        <v>192</v>
      </c>
      <c r="B9" s="166"/>
      <c r="C9" s="167">
        <v>60432</v>
      </c>
      <c r="D9" s="167"/>
      <c r="E9" s="167"/>
      <c r="F9" s="167">
        <v>60432</v>
      </c>
      <c r="G9" s="167"/>
      <c r="H9" s="167"/>
      <c r="I9" s="162"/>
      <c r="J9" s="162"/>
      <c r="K9" s="162"/>
      <c r="L9" s="158"/>
      <c r="M9" s="158"/>
      <c r="N9" s="158"/>
      <c r="O9" s="160"/>
      <c r="P9" s="158"/>
      <c r="Q9" s="158"/>
    </row>
    <row r="10" spans="1:18" s="156" customFormat="1" ht="61.5">
      <c r="A10" s="168" t="s">
        <v>193</v>
      </c>
      <c r="B10" s="169"/>
      <c r="C10" s="164">
        <v>51525</v>
      </c>
      <c r="D10" s="164"/>
      <c r="E10" s="164"/>
      <c r="F10" s="164">
        <v>51525</v>
      </c>
      <c r="G10" s="164"/>
      <c r="H10" s="164"/>
      <c r="I10" s="162"/>
      <c r="J10" s="162"/>
      <c r="K10" s="162"/>
      <c r="L10" s="158"/>
      <c r="M10" s="158"/>
      <c r="N10" s="158"/>
      <c r="O10" s="160"/>
      <c r="P10" s="158"/>
      <c r="Q10" s="158"/>
    </row>
    <row r="11" spans="1:18" s="156" customFormat="1" ht="92.25">
      <c r="A11" s="168" t="s">
        <v>194</v>
      </c>
      <c r="B11" s="169"/>
      <c r="C11" s="164">
        <v>4907</v>
      </c>
      <c r="D11" s="164"/>
      <c r="E11" s="164"/>
      <c r="F11" s="164">
        <v>4907</v>
      </c>
      <c r="G11" s="164"/>
      <c r="H11" s="164"/>
      <c r="I11" s="162"/>
      <c r="J11" s="162"/>
      <c r="K11" s="162"/>
      <c r="L11" s="158"/>
      <c r="M11" s="158"/>
      <c r="N11" s="158"/>
      <c r="O11" s="160"/>
      <c r="P11" s="158"/>
      <c r="Q11" s="158"/>
    </row>
    <row r="12" spans="1:18" s="156" customFormat="1" ht="30.75">
      <c r="A12" s="168" t="s">
        <v>195</v>
      </c>
      <c r="B12" s="169"/>
      <c r="C12" s="164">
        <v>4000</v>
      </c>
      <c r="D12" s="164"/>
      <c r="E12" s="164"/>
      <c r="F12" s="164">
        <v>4000</v>
      </c>
      <c r="G12" s="164"/>
      <c r="H12" s="164"/>
      <c r="I12" s="162"/>
      <c r="J12" s="162"/>
      <c r="K12" s="162"/>
      <c r="L12" s="158"/>
      <c r="M12" s="158"/>
      <c r="N12" s="158"/>
      <c r="O12" s="160"/>
      <c r="P12" s="158"/>
      <c r="Q12" s="158"/>
    </row>
    <row r="13" spans="1:18" s="156" customFormat="1" ht="61.5">
      <c r="A13" s="170" t="s">
        <v>196</v>
      </c>
      <c r="B13" s="166"/>
      <c r="C13" s="167">
        <v>3422</v>
      </c>
      <c r="D13" s="167"/>
      <c r="E13" s="167"/>
      <c r="F13" s="167">
        <v>3422</v>
      </c>
      <c r="G13" s="167"/>
      <c r="H13" s="167"/>
      <c r="I13" s="210"/>
      <c r="J13" s="210"/>
      <c r="K13" s="210"/>
      <c r="L13" s="158"/>
      <c r="M13" s="158"/>
      <c r="N13" s="158"/>
      <c r="O13" s="160"/>
      <c r="P13" s="158"/>
      <c r="Q13" s="158"/>
    </row>
    <row r="14" spans="1:18" s="156" customFormat="1" ht="30.75">
      <c r="A14" s="170" t="s">
        <v>197</v>
      </c>
      <c r="B14" s="166"/>
      <c r="C14" s="164">
        <v>2500</v>
      </c>
      <c r="D14" s="164"/>
      <c r="E14" s="164"/>
      <c r="F14" s="164">
        <v>2500</v>
      </c>
      <c r="G14" s="164"/>
      <c r="H14" s="164"/>
      <c r="I14" s="210"/>
      <c r="J14" s="210"/>
      <c r="K14" s="210"/>
      <c r="L14" s="158"/>
      <c r="M14" s="158"/>
      <c r="N14" s="158"/>
      <c r="O14" s="160"/>
      <c r="P14" s="158"/>
      <c r="Q14" s="158"/>
    </row>
    <row r="15" spans="1:18" s="156" customFormat="1" ht="30.75">
      <c r="A15" s="170" t="s">
        <v>198</v>
      </c>
      <c r="B15" s="166"/>
      <c r="C15" s="164">
        <v>600</v>
      </c>
      <c r="D15" s="164"/>
      <c r="E15" s="164"/>
      <c r="F15" s="164">
        <v>600</v>
      </c>
      <c r="G15" s="164"/>
      <c r="H15" s="164"/>
      <c r="I15" s="210"/>
      <c r="J15" s="210"/>
      <c r="K15" s="210"/>
      <c r="L15" s="158"/>
      <c r="M15" s="158"/>
      <c r="N15" s="158"/>
      <c r="O15" s="160"/>
      <c r="P15" s="158"/>
      <c r="Q15" s="158"/>
    </row>
    <row r="16" spans="1:18" s="156" customFormat="1" ht="30.75">
      <c r="A16" s="170" t="s">
        <v>199</v>
      </c>
      <c r="B16" s="166"/>
      <c r="C16" s="164">
        <v>322</v>
      </c>
      <c r="D16" s="164"/>
      <c r="E16" s="164"/>
      <c r="F16" s="164">
        <v>322</v>
      </c>
      <c r="G16" s="164"/>
      <c r="H16" s="164"/>
      <c r="I16" s="210"/>
      <c r="J16" s="210"/>
      <c r="K16" s="210"/>
      <c r="L16" s="158"/>
      <c r="M16" s="158"/>
      <c r="N16" s="158"/>
      <c r="O16" s="160"/>
      <c r="P16" s="158"/>
      <c r="Q16" s="158"/>
    </row>
    <row r="17" spans="1:17" s="156" customFormat="1" ht="61.5">
      <c r="A17" s="165" t="s">
        <v>200</v>
      </c>
      <c r="B17" s="166"/>
      <c r="C17" s="167">
        <v>538</v>
      </c>
      <c r="D17" s="167"/>
      <c r="E17" s="167"/>
      <c r="F17" s="167">
        <v>538</v>
      </c>
      <c r="G17" s="167"/>
      <c r="H17" s="167"/>
      <c r="I17" s="209"/>
      <c r="J17" s="209"/>
      <c r="K17" s="209"/>
      <c r="L17" s="158"/>
      <c r="M17" s="159"/>
      <c r="N17" s="158"/>
      <c r="O17" s="160"/>
      <c r="P17" s="158"/>
      <c r="Q17" s="158"/>
    </row>
    <row r="18" spans="1:17" s="156" customFormat="1" ht="61.5">
      <c r="A18" s="165" t="s">
        <v>201</v>
      </c>
      <c r="B18" s="166"/>
      <c r="C18" s="171">
        <v>3</v>
      </c>
      <c r="D18" s="171"/>
      <c r="E18" s="171"/>
      <c r="F18" s="171">
        <v>3</v>
      </c>
      <c r="G18" s="171"/>
      <c r="H18" s="171"/>
      <c r="I18" s="171"/>
      <c r="J18" s="171"/>
      <c r="K18" s="171"/>
      <c r="L18" s="172"/>
      <c r="M18" s="172"/>
      <c r="N18" s="172"/>
      <c r="O18" s="172"/>
      <c r="P18" s="172"/>
      <c r="Q18" s="172"/>
    </row>
    <row r="19" spans="1:17" s="156" customFormat="1" ht="61.5">
      <c r="A19" s="173" t="s">
        <v>202</v>
      </c>
      <c r="B19" s="174"/>
      <c r="C19" s="171">
        <v>570</v>
      </c>
      <c r="D19" s="171"/>
      <c r="E19" s="171"/>
      <c r="F19" s="171">
        <v>570</v>
      </c>
      <c r="G19" s="171"/>
      <c r="H19" s="171"/>
      <c r="I19" s="171"/>
      <c r="J19" s="171"/>
      <c r="K19" s="171"/>
      <c r="L19" s="172"/>
      <c r="M19" s="172"/>
      <c r="N19" s="172"/>
      <c r="O19" s="172"/>
      <c r="P19" s="172"/>
      <c r="Q19" s="172"/>
    </row>
    <row r="20" spans="1:17" s="156" customFormat="1" ht="30.75">
      <c r="A20" s="175" t="s">
        <v>186</v>
      </c>
      <c r="B20" s="176"/>
      <c r="C20" s="177">
        <f>SUM(C9+C13+C17+C18+C19)</f>
        <v>64965</v>
      </c>
      <c r="D20" s="177">
        <v>82338</v>
      </c>
      <c r="E20" s="177">
        <v>82338</v>
      </c>
      <c r="F20" s="177">
        <f>SUM(F9+F13+F17+F18+F19)</f>
        <v>64965</v>
      </c>
      <c r="G20" s="177">
        <v>82338</v>
      </c>
      <c r="H20" s="177">
        <v>82338</v>
      </c>
      <c r="I20" s="178"/>
      <c r="J20" s="178"/>
      <c r="K20" s="178"/>
      <c r="L20" s="172"/>
      <c r="M20" s="172"/>
      <c r="N20" s="172"/>
      <c r="O20" s="172"/>
      <c r="P20" s="172"/>
      <c r="Q20" s="172"/>
    </row>
    <row r="21" spans="1:17" s="156" customFormat="1" ht="92.25">
      <c r="A21" s="165" t="s">
        <v>203</v>
      </c>
      <c r="B21" s="166"/>
      <c r="C21" s="171">
        <v>20</v>
      </c>
      <c r="D21" s="171"/>
      <c r="E21" s="171"/>
      <c r="F21" s="171">
        <v>20</v>
      </c>
      <c r="G21" s="171"/>
      <c r="H21" s="171"/>
      <c r="I21" s="171"/>
      <c r="J21" s="171"/>
      <c r="K21" s="171"/>
      <c r="L21" s="172"/>
      <c r="M21" s="172"/>
      <c r="N21" s="172"/>
      <c r="O21" s="172"/>
      <c r="P21" s="172"/>
      <c r="Q21" s="172"/>
    </row>
    <row r="22" spans="1:17" s="156" customFormat="1" ht="92.25">
      <c r="A22" s="165" t="s">
        <v>204</v>
      </c>
      <c r="B22" s="166"/>
      <c r="C22" s="171">
        <v>1035</v>
      </c>
      <c r="D22" s="171">
        <v>4437</v>
      </c>
      <c r="E22" s="171">
        <v>4437</v>
      </c>
      <c r="F22" s="171">
        <v>1035</v>
      </c>
      <c r="G22" s="171">
        <v>4437</v>
      </c>
      <c r="H22" s="171">
        <v>4437</v>
      </c>
      <c r="I22" s="171"/>
      <c r="J22" s="171"/>
      <c r="K22" s="171"/>
      <c r="L22" s="172"/>
      <c r="M22" s="172"/>
      <c r="N22" s="172"/>
      <c r="O22" s="172"/>
      <c r="P22" s="172"/>
      <c r="Q22" s="172"/>
    </row>
    <row r="23" spans="1:17" s="156" customFormat="1" ht="92.25">
      <c r="A23" s="165" t="s">
        <v>205</v>
      </c>
      <c r="B23" s="166"/>
      <c r="C23" s="171"/>
      <c r="D23" s="171">
        <v>2910</v>
      </c>
      <c r="E23" s="171">
        <v>2910</v>
      </c>
      <c r="F23" s="171"/>
      <c r="G23" s="171">
        <v>2910</v>
      </c>
      <c r="H23" s="171">
        <v>2910</v>
      </c>
      <c r="I23" s="171"/>
      <c r="J23" s="171"/>
      <c r="K23" s="171"/>
      <c r="L23" s="172"/>
      <c r="M23" s="172"/>
      <c r="N23" s="172"/>
      <c r="O23" s="172"/>
      <c r="P23" s="172"/>
      <c r="Q23" s="172"/>
    </row>
    <row r="24" spans="1:17" s="156" customFormat="1" ht="61.5">
      <c r="A24" s="179" t="s">
        <v>206</v>
      </c>
      <c r="B24" s="166"/>
      <c r="C24" s="171"/>
      <c r="D24" s="171">
        <v>81</v>
      </c>
      <c r="E24" s="171">
        <v>81</v>
      </c>
      <c r="F24" s="171"/>
      <c r="G24" s="171">
        <v>81</v>
      </c>
      <c r="H24" s="171">
        <v>81</v>
      </c>
      <c r="I24" s="171"/>
      <c r="J24" s="171"/>
      <c r="K24" s="171"/>
      <c r="L24" s="172"/>
      <c r="M24" s="172"/>
      <c r="N24" s="172"/>
      <c r="O24" s="172"/>
      <c r="P24" s="172"/>
      <c r="Q24" s="172"/>
    </row>
    <row r="25" spans="1:17" s="156" customFormat="1" ht="61.5">
      <c r="A25" s="180" t="s">
        <v>25</v>
      </c>
      <c r="B25" s="161" t="s">
        <v>3</v>
      </c>
      <c r="C25" s="181">
        <f>SUM(C20:C22)</f>
        <v>66020</v>
      </c>
      <c r="D25" s="181">
        <v>89766</v>
      </c>
      <c r="E25" s="181">
        <v>89766</v>
      </c>
      <c r="F25" s="181">
        <f>F20+F21+F22</f>
        <v>66020</v>
      </c>
      <c r="G25" s="181">
        <v>89766</v>
      </c>
      <c r="H25" s="181">
        <v>89766</v>
      </c>
      <c r="I25" s="171"/>
      <c r="J25" s="171"/>
      <c r="K25" s="171"/>
      <c r="L25" s="172"/>
      <c r="M25" s="172"/>
      <c r="N25" s="172"/>
      <c r="O25" s="172"/>
      <c r="P25" s="172"/>
      <c r="Q25" s="172"/>
    </row>
    <row r="26" spans="1:17" s="156" customFormat="1" ht="30.75">
      <c r="A26" s="165" t="s">
        <v>207</v>
      </c>
      <c r="B26" s="161"/>
      <c r="C26" s="181"/>
      <c r="D26" s="167">
        <v>4149</v>
      </c>
      <c r="E26" s="167">
        <v>4149</v>
      </c>
      <c r="F26" s="181"/>
      <c r="G26" s="181"/>
      <c r="H26" s="181"/>
      <c r="I26" s="171"/>
      <c r="J26" s="164">
        <v>4149</v>
      </c>
      <c r="K26" s="164">
        <v>4149</v>
      </c>
      <c r="L26" s="172"/>
      <c r="M26" s="172"/>
      <c r="N26" s="172"/>
      <c r="O26" s="172"/>
      <c r="P26" s="172"/>
      <c r="Q26" s="172"/>
    </row>
    <row r="27" spans="1:17" s="156" customFormat="1" ht="61.5">
      <c r="A27" s="165" t="s">
        <v>208</v>
      </c>
      <c r="B27" s="161"/>
      <c r="C27" s="181"/>
      <c r="D27" s="167">
        <v>140</v>
      </c>
      <c r="E27" s="167">
        <v>140</v>
      </c>
      <c r="F27" s="181"/>
      <c r="G27" s="181"/>
      <c r="H27" s="181"/>
      <c r="I27" s="171"/>
      <c r="J27" s="164">
        <v>140</v>
      </c>
      <c r="K27" s="164">
        <v>140</v>
      </c>
      <c r="L27" s="172"/>
      <c r="M27" s="172"/>
      <c r="N27" s="172"/>
      <c r="O27" s="172"/>
      <c r="P27" s="172"/>
      <c r="Q27" s="172"/>
    </row>
    <row r="28" spans="1:17" s="156" customFormat="1" ht="61.5">
      <c r="A28" s="165" t="s">
        <v>209</v>
      </c>
      <c r="B28" s="161"/>
      <c r="C28" s="181"/>
      <c r="D28" s="167">
        <v>3282</v>
      </c>
      <c r="E28" s="167">
        <v>3282</v>
      </c>
      <c r="F28" s="181"/>
      <c r="G28" s="181"/>
      <c r="H28" s="181"/>
      <c r="I28" s="171"/>
      <c r="J28" s="164">
        <v>3282</v>
      </c>
      <c r="K28" s="164">
        <v>3282</v>
      </c>
      <c r="L28" s="172"/>
      <c r="M28" s="172"/>
      <c r="N28" s="172"/>
      <c r="O28" s="172"/>
      <c r="P28" s="172"/>
      <c r="Q28" s="172"/>
    </row>
    <row r="29" spans="1:17" s="156" customFormat="1" ht="61.5">
      <c r="A29" s="165" t="s">
        <v>210</v>
      </c>
      <c r="B29" s="161"/>
      <c r="C29" s="181"/>
      <c r="D29" s="167">
        <v>1336</v>
      </c>
      <c r="E29" s="167">
        <v>1336</v>
      </c>
      <c r="F29" s="181"/>
      <c r="G29" s="181"/>
      <c r="H29" s="181"/>
      <c r="I29" s="171"/>
      <c r="J29" s="164">
        <v>1336</v>
      </c>
      <c r="K29" s="164">
        <v>1336</v>
      </c>
      <c r="L29" s="172"/>
      <c r="M29" s="172"/>
      <c r="N29" s="172"/>
      <c r="O29" s="172"/>
      <c r="P29" s="172"/>
      <c r="Q29" s="172"/>
    </row>
    <row r="30" spans="1:17" s="156" customFormat="1" ht="61.5">
      <c r="A30" s="180" t="s">
        <v>87</v>
      </c>
      <c r="B30" s="161" t="s">
        <v>88</v>
      </c>
      <c r="C30" s="181"/>
      <c r="D30" s="181">
        <v>8907</v>
      </c>
      <c r="E30" s="181">
        <v>8907</v>
      </c>
      <c r="F30" s="181"/>
      <c r="G30" s="181"/>
      <c r="H30" s="181"/>
      <c r="I30" s="171"/>
      <c r="J30" s="181">
        <v>8907</v>
      </c>
      <c r="K30" s="181">
        <v>8907</v>
      </c>
      <c r="L30" s="172"/>
      <c r="M30" s="172"/>
      <c r="N30" s="172"/>
      <c r="O30" s="172"/>
      <c r="P30" s="172"/>
      <c r="Q30" s="172"/>
    </row>
    <row r="31" spans="1:17" s="156" customFormat="1" ht="30.75">
      <c r="A31" s="170" t="s">
        <v>211</v>
      </c>
      <c r="B31" s="166"/>
      <c r="C31" s="164">
        <v>2250</v>
      </c>
      <c r="D31" s="164">
        <v>2084</v>
      </c>
      <c r="E31" s="164">
        <v>2114</v>
      </c>
      <c r="F31" s="164">
        <v>2250</v>
      </c>
      <c r="G31" s="164">
        <v>2084</v>
      </c>
      <c r="H31" s="164">
        <v>2114</v>
      </c>
      <c r="I31" s="181"/>
      <c r="J31" s="181"/>
      <c r="K31" s="181"/>
      <c r="L31" s="182"/>
      <c r="M31" s="182"/>
      <c r="N31" s="182"/>
      <c r="O31" s="172"/>
      <c r="P31" s="172"/>
      <c r="Q31" s="172"/>
    </row>
    <row r="32" spans="1:17" s="156" customFormat="1" ht="30.75">
      <c r="A32" s="170" t="s">
        <v>212</v>
      </c>
      <c r="B32" s="166"/>
      <c r="C32" s="164">
        <v>10</v>
      </c>
      <c r="D32" s="164">
        <v>30</v>
      </c>
      <c r="E32" s="164">
        <v>32</v>
      </c>
      <c r="F32" s="164">
        <v>10</v>
      </c>
      <c r="G32" s="164">
        <v>30</v>
      </c>
      <c r="H32" s="164">
        <v>32</v>
      </c>
      <c r="I32" s="181"/>
      <c r="J32" s="181"/>
      <c r="K32" s="181"/>
      <c r="L32" s="182"/>
      <c r="M32" s="182"/>
      <c r="N32" s="182"/>
      <c r="O32" s="172"/>
      <c r="P32" s="172"/>
      <c r="Q32" s="172"/>
    </row>
    <row r="33" spans="1:17" s="156" customFormat="1" ht="30.75">
      <c r="A33" s="180" t="s">
        <v>213</v>
      </c>
      <c r="B33" s="183"/>
      <c r="C33" s="181">
        <v>2260</v>
      </c>
      <c r="D33" s="181">
        <v>2144</v>
      </c>
      <c r="E33" s="181">
        <v>2146</v>
      </c>
      <c r="F33" s="181">
        <v>2260</v>
      </c>
      <c r="G33" s="181">
        <v>2144</v>
      </c>
      <c r="H33" s="181">
        <v>2146</v>
      </c>
      <c r="I33" s="181"/>
      <c r="J33" s="181"/>
      <c r="K33" s="181"/>
      <c r="L33" s="182"/>
      <c r="M33" s="182"/>
      <c r="N33" s="182"/>
      <c r="O33" s="172"/>
      <c r="P33" s="172"/>
      <c r="Q33" s="172"/>
    </row>
    <row r="34" spans="1:17" s="156" customFormat="1" ht="30.75">
      <c r="A34" s="165" t="s">
        <v>4</v>
      </c>
      <c r="B34" s="166"/>
      <c r="C34" s="164">
        <v>69900</v>
      </c>
      <c r="D34" s="164">
        <v>99343</v>
      </c>
      <c r="E34" s="164">
        <v>99343</v>
      </c>
      <c r="F34" s="164">
        <v>69900</v>
      </c>
      <c r="G34" s="164">
        <v>99343</v>
      </c>
      <c r="H34" s="164">
        <v>99343</v>
      </c>
      <c r="I34" s="171"/>
      <c r="J34" s="171"/>
      <c r="K34" s="171"/>
      <c r="L34" s="182"/>
      <c r="M34" s="182"/>
      <c r="N34" s="182"/>
      <c r="O34" s="172"/>
      <c r="P34" s="172"/>
      <c r="Q34" s="172"/>
    </row>
    <row r="35" spans="1:17" s="156" customFormat="1" ht="61.5">
      <c r="A35" s="184" t="s">
        <v>214</v>
      </c>
      <c r="B35" s="185"/>
      <c r="C35" s="186">
        <v>170</v>
      </c>
      <c r="D35" s="164">
        <v>59</v>
      </c>
      <c r="E35" s="164">
        <v>59</v>
      </c>
      <c r="F35" s="164">
        <v>170</v>
      </c>
      <c r="G35" s="164">
        <v>59</v>
      </c>
      <c r="H35" s="164">
        <v>59</v>
      </c>
      <c r="I35" s="187"/>
      <c r="J35" s="187"/>
      <c r="K35" s="187"/>
      <c r="L35" s="172"/>
      <c r="M35" s="172"/>
      <c r="N35" s="172"/>
      <c r="O35" s="172"/>
      <c r="P35" s="172"/>
      <c r="Q35" s="172"/>
    </row>
    <row r="36" spans="1:17" s="156" customFormat="1" ht="30.75">
      <c r="A36" s="188" t="s">
        <v>215</v>
      </c>
      <c r="B36" s="157"/>
      <c r="C36" s="181">
        <v>70070</v>
      </c>
      <c r="D36" s="181">
        <v>99402</v>
      </c>
      <c r="E36" s="181">
        <v>99402</v>
      </c>
      <c r="F36" s="181">
        <v>70070</v>
      </c>
      <c r="G36" s="181">
        <v>99402</v>
      </c>
      <c r="H36" s="181">
        <v>99402</v>
      </c>
      <c r="I36" s="171"/>
      <c r="J36" s="171"/>
      <c r="K36" s="171"/>
      <c r="L36" s="172"/>
      <c r="M36" s="172"/>
      <c r="N36" s="172"/>
      <c r="O36" s="172"/>
      <c r="P36" s="172"/>
      <c r="Q36" s="172"/>
    </row>
    <row r="37" spans="1:17" s="156" customFormat="1" ht="30.75">
      <c r="A37" s="188" t="s">
        <v>216</v>
      </c>
      <c r="B37" s="157"/>
      <c r="C37" s="181">
        <v>210</v>
      </c>
      <c r="D37" s="181">
        <v>109</v>
      </c>
      <c r="E37" s="181">
        <v>109</v>
      </c>
      <c r="F37" s="181">
        <v>210</v>
      </c>
      <c r="G37" s="181">
        <v>109</v>
      </c>
      <c r="H37" s="181">
        <v>109</v>
      </c>
      <c r="I37" s="181"/>
      <c r="J37" s="181"/>
      <c r="K37" s="181"/>
      <c r="L37" s="172"/>
      <c r="M37" s="172"/>
      <c r="N37" s="172"/>
      <c r="O37" s="172"/>
      <c r="P37" s="172"/>
      <c r="Q37" s="172"/>
    </row>
    <row r="38" spans="1:17" s="156" customFormat="1" ht="30.75">
      <c r="A38" s="189" t="s">
        <v>217</v>
      </c>
      <c r="B38" s="190"/>
      <c r="C38" s="164">
        <v>18</v>
      </c>
      <c r="D38" s="164"/>
      <c r="E38" s="164"/>
      <c r="F38" s="164">
        <v>18</v>
      </c>
      <c r="G38" s="164"/>
      <c r="H38" s="164"/>
      <c r="I38" s="171"/>
      <c r="J38" s="171"/>
      <c r="K38" s="171"/>
      <c r="L38" s="172"/>
      <c r="M38" s="172"/>
      <c r="N38" s="172"/>
      <c r="O38" s="172"/>
      <c r="P38" s="172"/>
      <c r="Q38" s="172"/>
    </row>
    <row r="39" spans="1:17" s="156" customFormat="1" ht="30.75">
      <c r="A39" s="189" t="s">
        <v>218</v>
      </c>
      <c r="B39" s="190"/>
      <c r="C39" s="164">
        <v>180</v>
      </c>
      <c r="D39" s="164">
        <v>97</v>
      </c>
      <c r="E39" s="164">
        <v>48</v>
      </c>
      <c r="F39" s="164">
        <v>180</v>
      </c>
      <c r="G39" s="164">
        <v>97</v>
      </c>
      <c r="H39" s="164">
        <v>48</v>
      </c>
      <c r="I39" s="171"/>
      <c r="J39" s="171"/>
      <c r="K39" s="171"/>
      <c r="L39" s="172"/>
      <c r="M39" s="172"/>
      <c r="N39" s="172"/>
      <c r="O39" s="172"/>
      <c r="P39" s="172"/>
      <c r="Q39" s="172"/>
    </row>
    <row r="40" spans="1:17" s="156" customFormat="1" ht="30.75">
      <c r="A40" s="189" t="s">
        <v>219</v>
      </c>
      <c r="B40" s="190"/>
      <c r="C40" s="164">
        <v>12</v>
      </c>
      <c r="D40" s="164">
        <v>12</v>
      </c>
      <c r="E40" s="164">
        <v>12</v>
      </c>
      <c r="F40" s="164">
        <v>12</v>
      </c>
      <c r="G40" s="164">
        <v>12</v>
      </c>
      <c r="H40" s="164">
        <v>12</v>
      </c>
      <c r="I40" s="171"/>
      <c r="J40" s="171"/>
      <c r="K40" s="171"/>
      <c r="L40" s="172"/>
      <c r="M40" s="172"/>
      <c r="N40" s="172"/>
      <c r="O40" s="172"/>
      <c r="P40" s="172"/>
      <c r="Q40" s="172"/>
    </row>
    <row r="41" spans="1:17" s="156" customFormat="1" ht="30.75">
      <c r="A41" s="180" t="s">
        <v>26</v>
      </c>
      <c r="B41" s="161" t="s">
        <v>5</v>
      </c>
      <c r="C41" s="181">
        <v>72540</v>
      </c>
      <c r="D41" s="181">
        <v>101625</v>
      </c>
      <c r="E41" s="181">
        <v>101625</v>
      </c>
      <c r="F41" s="181">
        <v>72540</v>
      </c>
      <c r="G41" s="181">
        <v>101625</v>
      </c>
      <c r="H41" s="181">
        <v>101625</v>
      </c>
      <c r="I41" s="171"/>
      <c r="J41" s="171"/>
      <c r="K41" s="171"/>
      <c r="L41" s="172"/>
      <c r="M41" s="172"/>
      <c r="N41" s="172"/>
      <c r="O41" s="172"/>
      <c r="P41" s="172"/>
      <c r="Q41" s="172"/>
    </row>
    <row r="42" spans="1:17" s="156" customFormat="1" ht="30.75">
      <c r="A42" s="165" t="s">
        <v>220</v>
      </c>
      <c r="B42" s="166"/>
      <c r="C42" s="171">
        <v>45</v>
      </c>
      <c r="D42" s="171">
        <v>1120</v>
      </c>
      <c r="E42" s="171">
        <v>1120</v>
      </c>
      <c r="F42" s="171">
        <v>45</v>
      </c>
      <c r="G42" s="171">
        <v>1120</v>
      </c>
      <c r="H42" s="171">
        <v>1120</v>
      </c>
      <c r="I42" s="181"/>
      <c r="J42" s="181"/>
      <c r="K42" s="181"/>
      <c r="L42" s="172"/>
      <c r="M42" s="172"/>
      <c r="N42" s="172"/>
      <c r="O42" s="172"/>
      <c r="P42" s="172"/>
      <c r="Q42" s="172"/>
    </row>
    <row r="43" spans="1:17" s="156" customFormat="1" ht="30.75">
      <c r="A43" s="165" t="s">
        <v>221</v>
      </c>
      <c r="B43" s="166"/>
      <c r="C43" s="171">
        <v>4000</v>
      </c>
      <c r="D43" s="171">
        <v>7491</v>
      </c>
      <c r="E43" s="171">
        <v>7491</v>
      </c>
      <c r="F43" s="171">
        <v>4000</v>
      </c>
      <c r="G43" s="171">
        <v>7896</v>
      </c>
      <c r="H43" s="171">
        <v>7491</v>
      </c>
      <c r="I43" s="171"/>
      <c r="J43" s="171"/>
      <c r="K43" s="171"/>
      <c r="L43" s="172"/>
      <c r="M43" s="172"/>
      <c r="N43" s="172"/>
      <c r="O43" s="172"/>
      <c r="P43" s="172"/>
      <c r="Q43" s="172"/>
    </row>
    <row r="44" spans="1:17" s="156" customFormat="1" ht="61.5">
      <c r="A44" s="165" t="s">
        <v>222</v>
      </c>
      <c r="B44" s="166"/>
      <c r="C44" s="171"/>
      <c r="D44" s="171">
        <v>405</v>
      </c>
      <c r="E44" s="171">
        <v>405</v>
      </c>
      <c r="F44" s="171"/>
      <c r="G44" s="171"/>
      <c r="H44" s="171">
        <v>405</v>
      </c>
      <c r="I44" s="171"/>
      <c r="J44" s="171"/>
      <c r="K44" s="171"/>
      <c r="L44" s="172"/>
      <c r="M44" s="172"/>
      <c r="N44" s="172"/>
      <c r="O44" s="172"/>
      <c r="P44" s="172"/>
      <c r="Q44" s="172"/>
    </row>
    <row r="45" spans="1:17" s="156" customFormat="1" ht="30.75">
      <c r="A45" s="165" t="s">
        <v>223</v>
      </c>
      <c r="B45" s="166"/>
      <c r="C45" s="171">
        <v>4260</v>
      </c>
      <c r="D45" s="171">
        <v>2691</v>
      </c>
      <c r="E45" s="171">
        <v>2691</v>
      </c>
      <c r="F45" s="171">
        <v>4260</v>
      </c>
      <c r="G45" s="171">
        <v>2691</v>
      </c>
      <c r="H45" s="171">
        <v>2691</v>
      </c>
      <c r="I45" s="171"/>
      <c r="J45" s="171"/>
      <c r="K45" s="171"/>
      <c r="L45" s="172"/>
      <c r="M45" s="172"/>
      <c r="N45" s="172"/>
      <c r="O45" s="172"/>
      <c r="P45" s="172"/>
      <c r="Q45" s="172"/>
    </row>
    <row r="46" spans="1:17" s="156" customFormat="1" ht="30.75">
      <c r="A46" s="165" t="s">
        <v>224</v>
      </c>
      <c r="B46" s="166"/>
      <c r="C46" s="171">
        <v>6360</v>
      </c>
      <c r="D46" s="171">
        <v>4668</v>
      </c>
      <c r="E46" s="171">
        <v>4668</v>
      </c>
      <c r="F46" s="171">
        <v>6360</v>
      </c>
      <c r="G46" s="171">
        <v>4668</v>
      </c>
      <c r="H46" s="171">
        <v>4668</v>
      </c>
      <c r="I46" s="171"/>
      <c r="J46" s="171"/>
      <c r="K46" s="171"/>
      <c r="L46" s="172"/>
      <c r="M46" s="172"/>
      <c r="N46" s="172"/>
      <c r="O46" s="172"/>
      <c r="P46" s="172"/>
      <c r="Q46" s="172"/>
    </row>
    <row r="47" spans="1:17" s="156" customFormat="1" ht="30.75">
      <c r="A47" s="165" t="s">
        <v>225</v>
      </c>
      <c r="B47" s="166"/>
      <c r="C47" s="171">
        <v>430</v>
      </c>
      <c r="D47" s="171">
        <v>838</v>
      </c>
      <c r="E47" s="171">
        <v>838</v>
      </c>
      <c r="F47" s="171">
        <v>430</v>
      </c>
      <c r="G47" s="171">
        <v>838</v>
      </c>
      <c r="H47" s="171">
        <v>838</v>
      </c>
      <c r="I47" s="171"/>
      <c r="J47" s="171"/>
      <c r="K47" s="171"/>
      <c r="L47" s="172"/>
      <c r="M47" s="172"/>
      <c r="N47" s="172"/>
      <c r="O47" s="172"/>
      <c r="P47" s="172"/>
      <c r="Q47" s="172"/>
    </row>
    <row r="48" spans="1:17" s="156" customFormat="1" ht="30.75">
      <c r="A48" s="165" t="s">
        <v>226</v>
      </c>
      <c r="B48" s="166"/>
      <c r="C48" s="171">
        <v>4260</v>
      </c>
      <c r="D48" s="171">
        <v>5949</v>
      </c>
      <c r="E48" s="171">
        <v>5949</v>
      </c>
      <c r="F48" s="171">
        <v>4260</v>
      </c>
      <c r="G48" s="171">
        <v>5949</v>
      </c>
      <c r="H48" s="171">
        <v>5949</v>
      </c>
      <c r="I48" s="171"/>
      <c r="J48" s="171"/>
      <c r="K48" s="171"/>
      <c r="L48" s="172"/>
      <c r="M48" s="172"/>
      <c r="N48" s="172"/>
      <c r="O48" s="172"/>
      <c r="P48" s="172"/>
      <c r="Q48" s="172"/>
    </row>
    <row r="49" spans="1:17" s="156" customFormat="1" ht="30.75">
      <c r="A49" s="165" t="s">
        <v>227</v>
      </c>
      <c r="B49" s="166"/>
      <c r="C49" s="171"/>
      <c r="D49" s="171">
        <v>960</v>
      </c>
      <c r="E49" s="171">
        <v>960</v>
      </c>
      <c r="F49" s="171"/>
      <c r="G49" s="171">
        <v>960</v>
      </c>
      <c r="H49" s="171">
        <v>960</v>
      </c>
      <c r="I49" s="171"/>
      <c r="J49" s="171"/>
      <c r="K49" s="171"/>
      <c r="L49" s="172"/>
      <c r="M49" s="172"/>
      <c r="N49" s="172"/>
      <c r="O49" s="172"/>
      <c r="P49" s="172"/>
      <c r="Q49" s="172"/>
    </row>
    <row r="50" spans="1:17" s="156" customFormat="1" ht="30.75">
      <c r="A50" s="165" t="s">
        <v>228</v>
      </c>
      <c r="B50" s="166"/>
      <c r="C50" s="171">
        <v>45</v>
      </c>
      <c r="D50" s="171">
        <v>44</v>
      </c>
      <c r="E50" s="171">
        <v>44</v>
      </c>
      <c r="F50" s="171">
        <v>45</v>
      </c>
      <c r="G50" s="171">
        <v>44</v>
      </c>
      <c r="H50" s="171">
        <v>44</v>
      </c>
      <c r="I50" s="171"/>
      <c r="J50" s="171"/>
      <c r="K50" s="171"/>
      <c r="L50" s="172"/>
      <c r="M50" s="172"/>
      <c r="N50" s="172"/>
      <c r="O50" s="172"/>
      <c r="P50" s="172"/>
      <c r="Q50" s="172"/>
    </row>
    <row r="51" spans="1:17" s="156" customFormat="1" ht="30.75">
      <c r="A51" s="180" t="s">
        <v>229</v>
      </c>
      <c r="B51" s="161" t="s">
        <v>6</v>
      </c>
      <c r="C51" s="181">
        <f>SUM(C42:C50)</f>
        <v>19400</v>
      </c>
      <c r="D51" s="181">
        <v>24166</v>
      </c>
      <c r="E51" s="181">
        <v>24166</v>
      </c>
      <c r="F51" s="181">
        <f>SUM(F42:F50)</f>
        <v>19400</v>
      </c>
      <c r="G51" s="181">
        <v>24166</v>
      </c>
      <c r="H51" s="181">
        <v>24166</v>
      </c>
      <c r="I51" s="171"/>
      <c r="J51" s="171"/>
      <c r="K51" s="171"/>
      <c r="L51" s="172"/>
      <c r="M51" s="172"/>
      <c r="N51" s="172"/>
      <c r="O51" s="172"/>
      <c r="P51" s="172"/>
      <c r="Q51" s="172"/>
    </row>
    <row r="52" spans="1:17" s="156" customFormat="1" ht="61.5">
      <c r="A52" s="165" t="s">
        <v>230</v>
      </c>
      <c r="B52" s="161"/>
      <c r="C52" s="181"/>
      <c r="D52" s="171">
        <v>2652</v>
      </c>
      <c r="E52" s="171">
        <v>2652</v>
      </c>
      <c r="F52" s="171"/>
      <c r="G52" s="171">
        <v>2652</v>
      </c>
      <c r="H52" s="171">
        <v>2652</v>
      </c>
      <c r="I52" s="171"/>
      <c r="J52" s="171"/>
      <c r="K52" s="171"/>
      <c r="L52" s="172"/>
      <c r="M52" s="172"/>
      <c r="N52" s="172"/>
      <c r="O52" s="172"/>
      <c r="P52" s="172"/>
      <c r="Q52" s="172"/>
    </row>
    <row r="53" spans="1:17" s="156" customFormat="1" ht="61.5">
      <c r="A53" s="170" t="s">
        <v>231</v>
      </c>
      <c r="B53" s="161"/>
      <c r="C53" s="181"/>
      <c r="D53" s="164">
        <v>2330</v>
      </c>
      <c r="E53" s="164">
        <v>2330</v>
      </c>
      <c r="F53" s="164"/>
      <c r="G53" s="164">
        <v>2330</v>
      </c>
      <c r="H53" s="164">
        <v>2330</v>
      </c>
      <c r="I53" s="171"/>
      <c r="J53" s="171"/>
      <c r="K53" s="171"/>
      <c r="L53" s="172"/>
      <c r="M53" s="172"/>
      <c r="N53" s="172"/>
      <c r="O53" s="172"/>
      <c r="P53" s="172"/>
      <c r="Q53" s="172"/>
    </row>
    <row r="54" spans="1:17" s="156" customFormat="1" ht="30.75">
      <c r="A54" s="170" t="s">
        <v>232</v>
      </c>
      <c r="B54" s="161"/>
      <c r="C54" s="181"/>
      <c r="D54" s="164">
        <v>105</v>
      </c>
      <c r="E54" s="164">
        <v>105</v>
      </c>
      <c r="F54" s="164"/>
      <c r="G54" s="164">
        <v>105</v>
      </c>
      <c r="H54" s="164">
        <v>105</v>
      </c>
      <c r="I54" s="171"/>
      <c r="J54" s="171"/>
      <c r="K54" s="171"/>
      <c r="L54" s="172"/>
      <c r="M54" s="172"/>
      <c r="N54" s="172"/>
      <c r="O54" s="172"/>
      <c r="P54" s="172"/>
      <c r="Q54" s="172"/>
    </row>
    <row r="55" spans="1:17" s="156" customFormat="1" ht="61.5">
      <c r="A55" s="170" t="s">
        <v>233</v>
      </c>
      <c r="B55" s="161"/>
      <c r="C55" s="181"/>
      <c r="D55" s="164">
        <v>217</v>
      </c>
      <c r="E55" s="164">
        <v>217</v>
      </c>
      <c r="F55" s="164"/>
      <c r="G55" s="164">
        <v>217</v>
      </c>
      <c r="H55" s="164">
        <v>217</v>
      </c>
      <c r="I55" s="171"/>
      <c r="J55" s="171"/>
      <c r="K55" s="171"/>
      <c r="L55" s="172"/>
      <c r="M55" s="172"/>
      <c r="N55" s="172"/>
      <c r="O55" s="172"/>
      <c r="P55" s="172"/>
      <c r="Q55" s="172"/>
    </row>
    <row r="56" spans="1:17" s="156" customFormat="1" ht="93.75" customHeight="1">
      <c r="A56" s="165" t="s">
        <v>234</v>
      </c>
      <c r="B56" s="161"/>
      <c r="C56" s="181"/>
      <c r="D56" s="167">
        <v>2880</v>
      </c>
      <c r="E56" s="167">
        <v>2880</v>
      </c>
      <c r="F56" s="167"/>
      <c r="G56" s="167">
        <v>2880</v>
      </c>
      <c r="H56" s="167">
        <v>2880</v>
      </c>
      <c r="I56" s="171"/>
      <c r="J56" s="171"/>
      <c r="K56" s="171"/>
      <c r="L56" s="172"/>
      <c r="M56" s="172"/>
      <c r="N56" s="172"/>
      <c r="O56" s="172"/>
      <c r="P56" s="172"/>
      <c r="Q56" s="172"/>
    </row>
    <row r="57" spans="1:17" s="156" customFormat="1" ht="87" customHeight="1">
      <c r="A57" s="170" t="s">
        <v>235</v>
      </c>
      <c r="B57" s="161"/>
      <c r="C57" s="181"/>
      <c r="D57" s="164">
        <v>2720</v>
      </c>
      <c r="E57" s="164">
        <v>2720</v>
      </c>
      <c r="F57" s="171"/>
      <c r="G57" s="164">
        <v>2720</v>
      </c>
      <c r="H57" s="164">
        <v>2720</v>
      </c>
      <c r="I57" s="171"/>
      <c r="J57" s="171"/>
      <c r="K57" s="171"/>
      <c r="L57" s="172"/>
      <c r="M57" s="172"/>
      <c r="N57" s="172"/>
      <c r="O57" s="172"/>
      <c r="P57" s="172"/>
      <c r="Q57" s="172"/>
    </row>
    <row r="58" spans="1:17" s="156" customFormat="1" ht="34.5" customHeight="1">
      <c r="A58" s="170" t="s">
        <v>236</v>
      </c>
      <c r="B58" s="161"/>
      <c r="C58" s="181"/>
      <c r="D58" s="164">
        <v>160</v>
      </c>
      <c r="E58" s="164">
        <v>160</v>
      </c>
      <c r="F58" s="171"/>
      <c r="G58" s="164">
        <v>160</v>
      </c>
      <c r="H58" s="164">
        <v>160</v>
      </c>
      <c r="I58" s="171"/>
      <c r="J58" s="171"/>
      <c r="K58" s="171"/>
      <c r="L58" s="172"/>
      <c r="M58" s="172"/>
      <c r="N58" s="172"/>
      <c r="O58" s="172"/>
      <c r="P58" s="172"/>
      <c r="Q58" s="172"/>
    </row>
    <row r="59" spans="1:17" s="156" customFormat="1" ht="30.75">
      <c r="A59" s="180" t="s">
        <v>90</v>
      </c>
      <c r="B59" s="161" t="s">
        <v>89</v>
      </c>
      <c r="C59" s="181"/>
      <c r="D59" s="181">
        <v>5532</v>
      </c>
      <c r="E59" s="181">
        <v>5532</v>
      </c>
      <c r="F59" s="181"/>
      <c r="G59" s="181">
        <v>5532</v>
      </c>
      <c r="H59" s="181">
        <v>5532</v>
      </c>
      <c r="I59" s="171"/>
      <c r="J59" s="171"/>
      <c r="K59" s="171"/>
      <c r="L59" s="172"/>
      <c r="M59" s="172"/>
      <c r="N59" s="172"/>
      <c r="O59" s="172"/>
      <c r="P59" s="172"/>
      <c r="Q59" s="172"/>
    </row>
    <row r="60" spans="1:17" s="156" customFormat="1" ht="30.75">
      <c r="A60" s="165" t="s">
        <v>237</v>
      </c>
      <c r="B60" s="191"/>
      <c r="C60" s="171">
        <f>SUM(C61:C71)</f>
        <v>39176</v>
      </c>
      <c r="D60" s="171"/>
      <c r="E60" s="171">
        <v>6325</v>
      </c>
      <c r="F60" s="171"/>
      <c r="G60" s="171"/>
      <c r="H60" s="171"/>
      <c r="I60" s="171">
        <f>SUM(I61:I71)</f>
        <v>39176</v>
      </c>
      <c r="J60" s="187"/>
      <c r="K60" s="192">
        <v>6325</v>
      </c>
      <c r="L60" s="172"/>
      <c r="M60" s="172"/>
      <c r="N60" s="172"/>
      <c r="O60" s="172"/>
      <c r="P60" s="172"/>
      <c r="Q60" s="172"/>
    </row>
    <row r="61" spans="1:17" s="156" customFormat="1" ht="92.25">
      <c r="A61" s="170" t="s">
        <v>513</v>
      </c>
      <c r="B61" s="166"/>
      <c r="C61" s="193">
        <v>2917</v>
      </c>
      <c r="D61" s="193">
        <v>2917</v>
      </c>
      <c r="E61" s="193">
        <v>2917</v>
      </c>
      <c r="F61" s="171"/>
      <c r="G61" s="171"/>
      <c r="H61" s="171"/>
      <c r="I61" s="193">
        <v>2917</v>
      </c>
      <c r="J61" s="193">
        <v>2917</v>
      </c>
      <c r="K61" s="193">
        <v>2917</v>
      </c>
      <c r="L61" s="172"/>
      <c r="M61" s="172"/>
      <c r="N61" s="172"/>
      <c r="O61" s="172"/>
      <c r="P61" s="172"/>
      <c r="Q61" s="172"/>
    </row>
    <row r="62" spans="1:17" s="156" customFormat="1" ht="61.5">
      <c r="A62" s="194" t="s">
        <v>514</v>
      </c>
      <c r="B62" s="166"/>
      <c r="C62" s="193">
        <v>2269</v>
      </c>
      <c r="D62" s="193"/>
      <c r="E62" s="193"/>
      <c r="F62" s="171"/>
      <c r="G62" s="171"/>
      <c r="H62" s="171"/>
      <c r="I62" s="193">
        <v>2269</v>
      </c>
      <c r="J62" s="195"/>
      <c r="K62" s="195"/>
      <c r="L62" s="172"/>
      <c r="M62" s="172"/>
      <c r="N62" s="172"/>
      <c r="O62" s="172"/>
      <c r="P62" s="172"/>
      <c r="Q62" s="172"/>
    </row>
    <row r="63" spans="1:17" s="156" customFormat="1" ht="61.5">
      <c r="A63" s="170" t="s">
        <v>515</v>
      </c>
      <c r="B63" s="166"/>
      <c r="C63" s="164">
        <v>2160</v>
      </c>
      <c r="D63" s="164"/>
      <c r="E63" s="164"/>
      <c r="F63" s="171"/>
      <c r="G63" s="171"/>
      <c r="H63" s="171"/>
      <c r="I63" s="164">
        <v>2160</v>
      </c>
      <c r="J63" s="196"/>
      <c r="K63" s="196"/>
      <c r="L63" s="172"/>
      <c r="M63" s="172"/>
      <c r="N63" s="172"/>
      <c r="O63" s="172"/>
      <c r="P63" s="172"/>
      <c r="Q63" s="172"/>
    </row>
    <row r="64" spans="1:17" s="156" customFormat="1" ht="92.25">
      <c r="A64" s="170" t="s">
        <v>516</v>
      </c>
      <c r="B64" s="166"/>
      <c r="C64" s="164">
        <v>2063</v>
      </c>
      <c r="D64" s="164"/>
      <c r="E64" s="164"/>
      <c r="F64" s="171"/>
      <c r="G64" s="171"/>
      <c r="H64" s="171"/>
      <c r="I64" s="164">
        <v>2063</v>
      </c>
      <c r="J64" s="196"/>
      <c r="K64" s="196"/>
      <c r="L64" s="172"/>
      <c r="M64" s="172"/>
      <c r="N64" s="172"/>
      <c r="O64" s="172"/>
      <c r="P64" s="172"/>
      <c r="Q64" s="172"/>
    </row>
    <row r="65" spans="1:17" s="156" customFormat="1" ht="92.25">
      <c r="A65" s="170" t="s">
        <v>517</v>
      </c>
      <c r="B65" s="166"/>
      <c r="C65" s="164">
        <v>1220</v>
      </c>
      <c r="D65" s="164"/>
      <c r="E65" s="164"/>
      <c r="F65" s="171"/>
      <c r="G65" s="171"/>
      <c r="H65" s="171"/>
      <c r="I65" s="164">
        <v>1220</v>
      </c>
      <c r="J65" s="196"/>
      <c r="K65" s="196"/>
      <c r="L65" s="172"/>
      <c r="M65" s="172"/>
      <c r="N65" s="172"/>
      <c r="O65" s="172"/>
      <c r="P65" s="172"/>
      <c r="Q65" s="172"/>
    </row>
    <row r="66" spans="1:17" s="156" customFormat="1" ht="61.5">
      <c r="A66" s="170" t="s">
        <v>518</v>
      </c>
      <c r="B66" s="166"/>
      <c r="C66" s="164">
        <v>2942</v>
      </c>
      <c r="D66" s="164"/>
      <c r="E66" s="164"/>
      <c r="F66" s="171"/>
      <c r="G66" s="171"/>
      <c r="H66" s="171"/>
      <c r="I66" s="164">
        <v>2942</v>
      </c>
      <c r="J66" s="196"/>
      <c r="K66" s="196"/>
      <c r="L66" s="172"/>
      <c r="M66" s="172"/>
      <c r="N66" s="172"/>
      <c r="O66" s="172"/>
      <c r="P66" s="172"/>
      <c r="Q66" s="172"/>
    </row>
    <row r="67" spans="1:17" s="156" customFormat="1" ht="61.5">
      <c r="A67" s="170" t="s">
        <v>519</v>
      </c>
      <c r="B67" s="166"/>
      <c r="C67" s="164">
        <v>2015</v>
      </c>
      <c r="D67" s="164">
        <v>3408</v>
      </c>
      <c r="E67" s="164">
        <v>3408</v>
      </c>
      <c r="F67" s="171"/>
      <c r="G67" s="171"/>
      <c r="H67" s="171"/>
      <c r="I67" s="164">
        <v>2015</v>
      </c>
      <c r="J67" s="197">
        <v>3408</v>
      </c>
      <c r="K67" s="197">
        <v>3408</v>
      </c>
      <c r="L67" s="172"/>
      <c r="M67" s="172"/>
      <c r="N67" s="172"/>
      <c r="O67" s="172"/>
      <c r="P67" s="172"/>
      <c r="Q67" s="172"/>
    </row>
    <row r="68" spans="1:17" s="156" customFormat="1" ht="61.5">
      <c r="A68" s="170" t="s">
        <v>520</v>
      </c>
      <c r="B68" s="166"/>
      <c r="C68" s="164">
        <v>14830</v>
      </c>
      <c r="D68" s="164"/>
      <c r="E68" s="164"/>
      <c r="F68" s="171"/>
      <c r="G68" s="171"/>
      <c r="H68" s="171"/>
      <c r="I68" s="164">
        <v>14830</v>
      </c>
      <c r="J68" s="196"/>
      <c r="K68" s="196"/>
      <c r="L68" s="172"/>
      <c r="M68" s="172"/>
      <c r="N68" s="172"/>
      <c r="O68" s="172"/>
      <c r="P68" s="172"/>
      <c r="Q68" s="172"/>
    </row>
    <row r="69" spans="1:17" s="156" customFormat="1" ht="92.25">
      <c r="A69" s="170" t="s">
        <v>521</v>
      </c>
      <c r="B69" s="166"/>
      <c r="C69" s="164">
        <v>1730</v>
      </c>
      <c r="D69" s="164"/>
      <c r="E69" s="164"/>
      <c r="F69" s="171"/>
      <c r="G69" s="171"/>
      <c r="H69" s="171"/>
      <c r="I69" s="164">
        <v>1730</v>
      </c>
      <c r="J69" s="196"/>
      <c r="K69" s="196"/>
      <c r="L69" s="172"/>
      <c r="M69" s="172"/>
      <c r="N69" s="172"/>
      <c r="O69" s="172"/>
      <c r="P69" s="172"/>
      <c r="Q69" s="172"/>
    </row>
    <row r="70" spans="1:17" s="156" customFormat="1" ht="84.75" customHeight="1">
      <c r="A70" s="170" t="s">
        <v>522</v>
      </c>
      <c r="B70" s="166"/>
      <c r="C70" s="164">
        <v>3830</v>
      </c>
      <c r="D70" s="164"/>
      <c r="E70" s="164"/>
      <c r="F70" s="171"/>
      <c r="G70" s="171"/>
      <c r="H70" s="171"/>
      <c r="I70" s="164">
        <v>3830</v>
      </c>
      <c r="J70" s="196"/>
      <c r="K70" s="196"/>
      <c r="L70" s="172"/>
      <c r="M70" s="172"/>
      <c r="N70" s="172"/>
      <c r="O70" s="172"/>
      <c r="P70" s="172"/>
      <c r="Q70" s="172"/>
    </row>
    <row r="71" spans="1:17" s="156" customFormat="1" ht="92.25">
      <c r="A71" s="170" t="s">
        <v>523</v>
      </c>
      <c r="B71" s="166"/>
      <c r="C71" s="164">
        <v>3200</v>
      </c>
      <c r="D71" s="164"/>
      <c r="E71" s="164"/>
      <c r="F71" s="171"/>
      <c r="G71" s="171"/>
      <c r="H71" s="171"/>
      <c r="I71" s="164">
        <v>3200</v>
      </c>
      <c r="J71" s="196"/>
      <c r="K71" s="196"/>
      <c r="L71" s="172"/>
      <c r="M71" s="172"/>
      <c r="N71" s="172"/>
      <c r="O71" s="172"/>
      <c r="P71" s="172"/>
      <c r="Q71" s="172"/>
    </row>
    <row r="72" spans="1:17" s="156" customFormat="1" ht="30.75">
      <c r="A72" s="180" t="s">
        <v>238</v>
      </c>
      <c r="B72" s="161" t="s">
        <v>7</v>
      </c>
      <c r="C72" s="181">
        <f>SUM(C61:C71)</f>
        <v>39176</v>
      </c>
      <c r="D72" s="181">
        <v>6325</v>
      </c>
      <c r="E72" s="181">
        <v>6325</v>
      </c>
      <c r="F72" s="181"/>
      <c r="G72" s="181"/>
      <c r="H72" s="181"/>
      <c r="I72" s="181">
        <f>SUM(I61:I71)</f>
        <v>39176</v>
      </c>
      <c r="J72" s="198">
        <v>6325</v>
      </c>
      <c r="K72" s="198">
        <v>6325</v>
      </c>
      <c r="L72" s="172"/>
      <c r="M72" s="172"/>
      <c r="N72" s="172"/>
      <c r="O72" s="172"/>
      <c r="P72" s="172"/>
      <c r="Q72" s="172"/>
    </row>
    <row r="73" spans="1:17" s="156" customFormat="1" ht="30.75">
      <c r="A73" s="180" t="s">
        <v>239</v>
      </c>
      <c r="B73" s="161" t="s">
        <v>240</v>
      </c>
      <c r="C73" s="162">
        <f>C25+C41+C51+C72</f>
        <v>197136</v>
      </c>
      <c r="D73" s="162">
        <v>236321</v>
      </c>
      <c r="E73" s="162">
        <v>236321</v>
      </c>
      <c r="F73" s="162">
        <f>F25+F41+F51</f>
        <v>157960</v>
      </c>
      <c r="G73" s="162">
        <v>221089</v>
      </c>
      <c r="H73" s="162">
        <v>221089</v>
      </c>
      <c r="I73" s="181">
        <f>I72</f>
        <v>39176</v>
      </c>
      <c r="J73" s="198">
        <v>15232</v>
      </c>
      <c r="K73" s="198">
        <v>15232</v>
      </c>
      <c r="L73" s="172"/>
      <c r="M73" s="172"/>
      <c r="N73" s="172"/>
      <c r="O73" s="172"/>
      <c r="P73" s="172"/>
      <c r="Q73" s="172"/>
    </row>
    <row r="74" spans="1:17" s="156" customFormat="1" ht="30.75">
      <c r="A74" s="165" t="s">
        <v>241</v>
      </c>
      <c r="B74" s="191"/>
      <c r="C74" s="164">
        <v>596</v>
      </c>
      <c r="D74" s="164">
        <v>190</v>
      </c>
      <c r="E74" s="164">
        <v>190</v>
      </c>
      <c r="F74" s="167"/>
      <c r="G74" s="167"/>
      <c r="H74" s="167"/>
      <c r="I74" s="164">
        <v>596</v>
      </c>
      <c r="J74" s="197">
        <v>190</v>
      </c>
      <c r="K74" s="197">
        <v>190</v>
      </c>
      <c r="L74" s="172"/>
      <c r="M74" s="172"/>
      <c r="N74" s="172"/>
      <c r="O74" s="172"/>
      <c r="P74" s="172"/>
      <c r="Q74" s="172"/>
    </row>
    <row r="75" spans="1:17" s="156" customFormat="1" ht="61.5">
      <c r="A75" s="180" t="s">
        <v>242</v>
      </c>
      <c r="B75" s="183"/>
      <c r="C75" s="162">
        <v>596</v>
      </c>
      <c r="D75" s="162">
        <v>190</v>
      </c>
      <c r="E75" s="162">
        <v>190</v>
      </c>
      <c r="F75" s="167"/>
      <c r="G75" s="167"/>
      <c r="H75" s="167"/>
      <c r="I75" s="181">
        <v>596</v>
      </c>
      <c r="J75" s="198">
        <v>190</v>
      </c>
      <c r="K75" s="198">
        <v>190</v>
      </c>
      <c r="L75" s="172"/>
      <c r="M75" s="172"/>
      <c r="N75" s="172"/>
      <c r="O75" s="172"/>
      <c r="P75" s="172"/>
      <c r="Q75" s="172"/>
    </row>
    <row r="76" spans="1:17" s="156" customFormat="1" ht="30.75">
      <c r="A76" s="165" t="s">
        <v>159</v>
      </c>
      <c r="B76" s="183"/>
      <c r="C76" s="162"/>
      <c r="D76" s="162">
        <v>2630</v>
      </c>
      <c r="E76" s="162">
        <v>2630</v>
      </c>
      <c r="F76" s="167"/>
      <c r="G76" s="162">
        <v>2630</v>
      </c>
      <c r="H76" s="162">
        <v>2630</v>
      </c>
      <c r="I76" s="181"/>
      <c r="J76" s="199"/>
      <c r="K76" s="199"/>
      <c r="L76" s="172"/>
      <c r="M76" s="172"/>
      <c r="N76" s="172"/>
      <c r="O76" s="172"/>
      <c r="P76" s="172"/>
      <c r="Q76" s="172"/>
    </row>
    <row r="77" spans="1:17" s="156" customFormat="1" ht="61.5">
      <c r="A77" s="165" t="s">
        <v>243</v>
      </c>
      <c r="B77" s="200"/>
      <c r="C77" s="164">
        <v>9461</v>
      </c>
      <c r="D77" s="164">
        <v>4252</v>
      </c>
      <c r="E77" s="164">
        <v>4252</v>
      </c>
      <c r="F77" s="164">
        <v>2721</v>
      </c>
      <c r="G77" s="164">
        <v>4252</v>
      </c>
      <c r="H77" s="164">
        <v>4252</v>
      </c>
      <c r="I77" s="164">
        <v>6740</v>
      </c>
      <c r="J77" s="196"/>
      <c r="K77" s="196"/>
      <c r="L77" s="172"/>
      <c r="M77" s="172"/>
      <c r="N77" s="172"/>
      <c r="O77" s="172"/>
      <c r="P77" s="172"/>
      <c r="Q77" s="172"/>
    </row>
    <row r="78" spans="1:17" s="156" customFormat="1" ht="30.75">
      <c r="A78" s="180" t="s">
        <v>244</v>
      </c>
      <c r="B78" s="183"/>
      <c r="C78" s="181">
        <v>9461</v>
      </c>
      <c r="D78" s="181">
        <v>4252</v>
      </c>
      <c r="E78" s="181">
        <v>4252</v>
      </c>
      <c r="F78" s="181">
        <v>2721</v>
      </c>
      <c r="G78" s="181">
        <v>4252</v>
      </c>
      <c r="H78" s="181">
        <v>4252</v>
      </c>
      <c r="I78" s="181">
        <v>6740</v>
      </c>
      <c r="J78" s="198"/>
      <c r="K78" s="198"/>
      <c r="L78" s="172"/>
      <c r="M78" s="172"/>
      <c r="N78" s="172"/>
      <c r="O78" s="172"/>
      <c r="P78" s="172"/>
      <c r="Q78" s="172"/>
    </row>
    <row r="79" spans="1:17" s="156" customFormat="1" ht="30.75">
      <c r="A79" s="180" t="s">
        <v>245</v>
      </c>
      <c r="B79" s="161" t="s">
        <v>8</v>
      </c>
      <c r="C79" s="181">
        <v>10057</v>
      </c>
      <c r="D79" s="181">
        <v>7072</v>
      </c>
      <c r="E79" s="181">
        <v>7072</v>
      </c>
      <c r="F79" s="181">
        <v>2721</v>
      </c>
      <c r="G79" s="181">
        <v>6882</v>
      </c>
      <c r="H79" s="181">
        <v>6882</v>
      </c>
      <c r="I79" s="181">
        <v>7336</v>
      </c>
      <c r="J79" s="198">
        <v>190</v>
      </c>
      <c r="K79" s="198">
        <v>190</v>
      </c>
      <c r="L79" s="172"/>
      <c r="M79" s="172"/>
      <c r="N79" s="172"/>
      <c r="O79" s="172"/>
      <c r="P79" s="172"/>
      <c r="Q79" s="172"/>
    </row>
    <row r="80" spans="1:17" s="205" customFormat="1" ht="95.25" customHeight="1">
      <c r="A80" s="201" t="s">
        <v>246</v>
      </c>
      <c r="B80" s="202"/>
      <c r="C80" s="203">
        <f>C25+C41+C51+C72+C79</f>
        <v>207193</v>
      </c>
      <c r="D80" s="203">
        <v>243393</v>
      </c>
      <c r="E80" s="203">
        <v>243393</v>
      </c>
      <c r="F80" s="203">
        <f>F25+F41+F51+F78</f>
        <v>160681</v>
      </c>
      <c r="G80" s="203">
        <v>227971</v>
      </c>
      <c r="H80" s="203">
        <v>227971</v>
      </c>
      <c r="I80" s="203">
        <f>I72+I79</f>
        <v>46512</v>
      </c>
      <c r="J80" s="204">
        <v>15422</v>
      </c>
      <c r="K80" s="204">
        <v>15422</v>
      </c>
      <c r="M80" s="206"/>
      <c r="N80" s="206"/>
      <c r="O80" s="206"/>
    </row>
    <row r="81" spans="6:16">
      <c r="N81" s="207"/>
      <c r="O81" s="207"/>
      <c r="P81" s="207"/>
    </row>
    <row r="82" spans="6:16">
      <c r="N82" s="207"/>
      <c r="O82" s="208"/>
      <c r="P82" s="207"/>
    </row>
    <row r="83" spans="6:16">
      <c r="N83" s="207"/>
      <c r="O83" s="207"/>
      <c r="P83" s="207"/>
    </row>
    <row r="84" spans="6:16">
      <c r="N84" s="207"/>
      <c r="O84" s="207"/>
      <c r="P84" s="207"/>
    </row>
    <row r="85" spans="6:16">
      <c r="F85" s="93"/>
      <c r="G85" s="93"/>
      <c r="H85" s="93"/>
      <c r="I85" s="93"/>
      <c r="N85" s="207"/>
      <c r="O85" s="207"/>
      <c r="P85" s="207"/>
    </row>
    <row r="86" spans="6:16">
      <c r="N86" s="207"/>
      <c r="O86" s="207"/>
      <c r="P86" s="207"/>
    </row>
    <row r="87" spans="6:16">
      <c r="N87" s="207"/>
      <c r="O87" s="207"/>
      <c r="P87" s="207"/>
    </row>
    <row r="88" spans="6:16">
      <c r="N88" s="207"/>
      <c r="O88" s="207"/>
      <c r="P88" s="207"/>
    </row>
    <row r="89" spans="6:16">
      <c r="N89" s="207"/>
      <c r="O89" s="207"/>
      <c r="P89" s="207"/>
    </row>
  </sheetData>
  <mergeCells count="2">
    <mergeCell ref="A1:K1"/>
    <mergeCell ref="C2:K2"/>
  </mergeCells>
  <printOptions horizontalCentered="1"/>
  <pageMargins left="0.15748031496062992" right="0.15748031496062992" top="0.23622047244094491" bottom="0.15748031496062992" header="0.47244094488188981" footer="0.15748031496062992"/>
  <pageSetup paperSize="9" scale="38" fitToHeight="3" orientation="landscape" r:id="rId1"/>
  <headerFooter scaleWithDoc="0" alignWithMargins="0"/>
  <rowBreaks count="1" manualBreakCount="1">
    <brk id="6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3" sqref="B13"/>
    </sheetView>
  </sheetViews>
  <sheetFormatPr defaultRowHeight="15"/>
  <cols>
    <col min="1" max="1" width="66.42578125" style="57" customWidth="1"/>
    <col min="2" max="2" width="29.28515625" style="57" customWidth="1"/>
    <col min="3" max="256" width="9.140625" style="57"/>
    <col min="257" max="257" width="66.42578125" style="57" customWidth="1"/>
    <col min="258" max="258" width="29.28515625" style="57" customWidth="1"/>
    <col min="259" max="512" width="9.140625" style="57"/>
    <col min="513" max="513" width="66.42578125" style="57" customWidth="1"/>
    <col min="514" max="514" width="29.28515625" style="57" customWidth="1"/>
    <col min="515" max="768" width="9.140625" style="57"/>
    <col min="769" max="769" width="66.42578125" style="57" customWidth="1"/>
    <col min="770" max="770" width="29.28515625" style="57" customWidth="1"/>
    <col min="771" max="1024" width="9.140625" style="57"/>
    <col min="1025" max="1025" width="66.42578125" style="57" customWidth="1"/>
    <col min="1026" max="1026" width="29.28515625" style="57" customWidth="1"/>
    <col min="1027" max="1280" width="9.140625" style="57"/>
    <col min="1281" max="1281" width="66.42578125" style="57" customWidth="1"/>
    <col min="1282" max="1282" width="29.28515625" style="57" customWidth="1"/>
    <col min="1283" max="1536" width="9.140625" style="57"/>
    <col min="1537" max="1537" width="66.42578125" style="57" customWidth="1"/>
    <col min="1538" max="1538" width="29.28515625" style="57" customWidth="1"/>
    <col min="1539" max="1792" width="9.140625" style="57"/>
    <col min="1793" max="1793" width="66.42578125" style="57" customWidth="1"/>
    <col min="1794" max="1794" width="29.28515625" style="57" customWidth="1"/>
    <col min="1795" max="2048" width="9.140625" style="57"/>
    <col min="2049" max="2049" width="66.42578125" style="57" customWidth="1"/>
    <col min="2050" max="2050" width="29.28515625" style="57" customWidth="1"/>
    <col min="2051" max="2304" width="9.140625" style="57"/>
    <col min="2305" max="2305" width="66.42578125" style="57" customWidth="1"/>
    <col min="2306" max="2306" width="29.28515625" style="57" customWidth="1"/>
    <col min="2307" max="2560" width="9.140625" style="57"/>
    <col min="2561" max="2561" width="66.42578125" style="57" customWidth="1"/>
    <col min="2562" max="2562" width="29.28515625" style="57" customWidth="1"/>
    <col min="2563" max="2816" width="9.140625" style="57"/>
    <col min="2817" max="2817" width="66.42578125" style="57" customWidth="1"/>
    <col min="2818" max="2818" width="29.28515625" style="57" customWidth="1"/>
    <col min="2819" max="3072" width="9.140625" style="57"/>
    <col min="3073" max="3073" width="66.42578125" style="57" customWidth="1"/>
    <col min="3074" max="3074" width="29.28515625" style="57" customWidth="1"/>
    <col min="3075" max="3328" width="9.140625" style="57"/>
    <col min="3329" max="3329" width="66.42578125" style="57" customWidth="1"/>
    <col min="3330" max="3330" width="29.28515625" style="57" customWidth="1"/>
    <col min="3331" max="3584" width="9.140625" style="57"/>
    <col min="3585" max="3585" width="66.42578125" style="57" customWidth="1"/>
    <col min="3586" max="3586" width="29.28515625" style="57" customWidth="1"/>
    <col min="3587" max="3840" width="9.140625" style="57"/>
    <col min="3841" max="3841" width="66.42578125" style="57" customWidth="1"/>
    <col min="3842" max="3842" width="29.28515625" style="57" customWidth="1"/>
    <col min="3843" max="4096" width="9.140625" style="57"/>
    <col min="4097" max="4097" width="66.42578125" style="57" customWidth="1"/>
    <col min="4098" max="4098" width="29.28515625" style="57" customWidth="1"/>
    <col min="4099" max="4352" width="9.140625" style="57"/>
    <col min="4353" max="4353" width="66.42578125" style="57" customWidth="1"/>
    <col min="4354" max="4354" width="29.28515625" style="57" customWidth="1"/>
    <col min="4355" max="4608" width="9.140625" style="57"/>
    <col min="4609" max="4609" width="66.42578125" style="57" customWidth="1"/>
    <col min="4610" max="4610" width="29.28515625" style="57" customWidth="1"/>
    <col min="4611" max="4864" width="9.140625" style="57"/>
    <col min="4865" max="4865" width="66.42578125" style="57" customWidth="1"/>
    <col min="4866" max="4866" width="29.28515625" style="57" customWidth="1"/>
    <col min="4867" max="5120" width="9.140625" style="57"/>
    <col min="5121" max="5121" width="66.42578125" style="57" customWidth="1"/>
    <col min="5122" max="5122" width="29.28515625" style="57" customWidth="1"/>
    <col min="5123" max="5376" width="9.140625" style="57"/>
    <col min="5377" max="5377" width="66.42578125" style="57" customWidth="1"/>
    <col min="5378" max="5378" width="29.28515625" style="57" customWidth="1"/>
    <col min="5379" max="5632" width="9.140625" style="57"/>
    <col min="5633" max="5633" width="66.42578125" style="57" customWidth="1"/>
    <col min="5634" max="5634" width="29.28515625" style="57" customWidth="1"/>
    <col min="5635" max="5888" width="9.140625" style="57"/>
    <col min="5889" max="5889" width="66.42578125" style="57" customWidth="1"/>
    <col min="5890" max="5890" width="29.28515625" style="57" customWidth="1"/>
    <col min="5891" max="6144" width="9.140625" style="57"/>
    <col min="6145" max="6145" width="66.42578125" style="57" customWidth="1"/>
    <col min="6146" max="6146" width="29.28515625" style="57" customWidth="1"/>
    <col min="6147" max="6400" width="9.140625" style="57"/>
    <col min="6401" max="6401" width="66.42578125" style="57" customWidth="1"/>
    <col min="6402" max="6402" width="29.28515625" style="57" customWidth="1"/>
    <col min="6403" max="6656" width="9.140625" style="57"/>
    <col min="6657" max="6657" width="66.42578125" style="57" customWidth="1"/>
    <col min="6658" max="6658" width="29.28515625" style="57" customWidth="1"/>
    <col min="6659" max="6912" width="9.140625" style="57"/>
    <col min="6913" max="6913" width="66.42578125" style="57" customWidth="1"/>
    <col min="6914" max="6914" width="29.28515625" style="57" customWidth="1"/>
    <col min="6915" max="7168" width="9.140625" style="57"/>
    <col min="7169" max="7169" width="66.42578125" style="57" customWidth="1"/>
    <col min="7170" max="7170" width="29.28515625" style="57" customWidth="1"/>
    <col min="7171" max="7424" width="9.140625" style="57"/>
    <col min="7425" max="7425" width="66.42578125" style="57" customWidth="1"/>
    <col min="7426" max="7426" width="29.28515625" style="57" customWidth="1"/>
    <col min="7427" max="7680" width="9.140625" style="57"/>
    <col min="7681" max="7681" width="66.42578125" style="57" customWidth="1"/>
    <col min="7682" max="7682" width="29.28515625" style="57" customWidth="1"/>
    <col min="7683" max="7936" width="9.140625" style="57"/>
    <col min="7937" max="7937" width="66.42578125" style="57" customWidth="1"/>
    <col min="7938" max="7938" width="29.28515625" style="57" customWidth="1"/>
    <col min="7939" max="8192" width="9.140625" style="57"/>
    <col min="8193" max="8193" width="66.42578125" style="57" customWidth="1"/>
    <col min="8194" max="8194" width="29.28515625" style="57" customWidth="1"/>
    <col min="8195" max="8448" width="9.140625" style="57"/>
    <col min="8449" max="8449" width="66.42578125" style="57" customWidth="1"/>
    <col min="8450" max="8450" width="29.28515625" style="57" customWidth="1"/>
    <col min="8451" max="8704" width="9.140625" style="57"/>
    <col min="8705" max="8705" width="66.42578125" style="57" customWidth="1"/>
    <col min="8706" max="8706" width="29.28515625" style="57" customWidth="1"/>
    <col min="8707" max="8960" width="9.140625" style="57"/>
    <col min="8961" max="8961" width="66.42578125" style="57" customWidth="1"/>
    <col min="8962" max="8962" width="29.28515625" style="57" customWidth="1"/>
    <col min="8963" max="9216" width="9.140625" style="57"/>
    <col min="9217" max="9217" width="66.42578125" style="57" customWidth="1"/>
    <col min="9218" max="9218" width="29.28515625" style="57" customWidth="1"/>
    <col min="9219" max="9472" width="9.140625" style="57"/>
    <col min="9473" max="9473" width="66.42578125" style="57" customWidth="1"/>
    <col min="9474" max="9474" width="29.28515625" style="57" customWidth="1"/>
    <col min="9475" max="9728" width="9.140625" style="57"/>
    <col min="9729" max="9729" width="66.42578125" style="57" customWidth="1"/>
    <col min="9730" max="9730" width="29.28515625" style="57" customWidth="1"/>
    <col min="9731" max="9984" width="9.140625" style="57"/>
    <col min="9985" max="9985" width="66.42578125" style="57" customWidth="1"/>
    <col min="9986" max="9986" width="29.28515625" style="57" customWidth="1"/>
    <col min="9987" max="10240" width="9.140625" style="57"/>
    <col min="10241" max="10241" width="66.42578125" style="57" customWidth="1"/>
    <col min="10242" max="10242" width="29.28515625" style="57" customWidth="1"/>
    <col min="10243" max="10496" width="9.140625" style="57"/>
    <col min="10497" max="10497" width="66.42578125" style="57" customWidth="1"/>
    <col min="10498" max="10498" width="29.28515625" style="57" customWidth="1"/>
    <col min="10499" max="10752" width="9.140625" style="57"/>
    <col min="10753" max="10753" width="66.42578125" style="57" customWidth="1"/>
    <col min="10754" max="10754" width="29.28515625" style="57" customWidth="1"/>
    <col min="10755" max="11008" width="9.140625" style="57"/>
    <col min="11009" max="11009" width="66.42578125" style="57" customWidth="1"/>
    <col min="11010" max="11010" width="29.28515625" style="57" customWidth="1"/>
    <col min="11011" max="11264" width="9.140625" style="57"/>
    <col min="11265" max="11265" width="66.42578125" style="57" customWidth="1"/>
    <col min="11266" max="11266" width="29.28515625" style="57" customWidth="1"/>
    <col min="11267" max="11520" width="9.140625" style="57"/>
    <col min="11521" max="11521" width="66.42578125" style="57" customWidth="1"/>
    <col min="11522" max="11522" width="29.28515625" style="57" customWidth="1"/>
    <col min="11523" max="11776" width="9.140625" style="57"/>
    <col min="11777" max="11777" width="66.42578125" style="57" customWidth="1"/>
    <col min="11778" max="11778" width="29.28515625" style="57" customWidth="1"/>
    <col min="11779" max="12032" width="9.140625" style="57"/>
    <col min="12033" max="12033" width="66.42578125" style="57" customWidth="1"/>
    <col min="12034" max="12034" width="29.28515625" style="57" customWidth="1"/>
    <col min="12035" max="12288" width="9.140625" style="57"/>
    <col min="12289" max="12289" width="66.42578125" style="57" customWidth="1"/>
    <col min="12290" max="12290" width="29.28515625" style="57" customWidth="1"/>
    <col min="12291" max="12544" width="9.140625" style="57"/>
    <col min="12545" max="12545" width="66.42578125" style="57" customWidth="1"/>
    <col min="12546" max="12546" width="29.28515625" style="57" customWidth="1"/>
    <col min="12547" max="12800" width="9.140625" style="57"/>
    <col min="12801" max="12801" width="66.42578125" style="57" customWidth="1"/>
    <col min="12802" max="12802" width="29.28515625" style="57" customWidth="1"/>
    <col min="12803" max="13056" width="9.140625" style="57"/>
    <col min="13057" max="13057" width="66.42578125" style="57" customWidth="1"/>
    <col min="13058" max="13058" width="29.28515625" style="57" customWidth="1"/>
    <col min="13059" max="13312" width="9.140625" style="57"/>
    <col min="13313" max="13313" width="66.42578125" style="57" customWidth="1"/>
    <col min="13314" max="13314" width="29.28515625" style="57" customWidth="1"/>
    <col min="13315" max="13568" width="9.140625" style="57"/>
    <col min="13569" max="13569" width="66.42578125" style="57" customWidth="1"/>
    <col min="13570" max="13570" width="29.28515625" style="57" customWidth="1"/>
    <col min="13571" max="13824" width="9.140625" style="57"/>
    <col min="13825" max="13825" width="66.42578125" style="57" customWidth="1"/>
    <col min="13826" max="13826" width="29.28515625" style="57" customWidth="1"/>
    <col min="13827" max="14080" width="9.140625" style="57"/>
    <col min="14081" max="14081" width="66.42578125" style="57" customWidth="1"/>
    <col min="14082" max="14082" width="29.28515625" style="57" customWidth="1"/>
    <col min="14083" max="14336" width="9.140625" style="57"/>
    <col min="14337" max="14337" width="66.42578125" style="57" customWidth="1"/>
    <col min="14338" max="14338" width="29.28515625" style="57" customWidth="1"/>
    <col min="14339" max="14592" width="9.140625" style="57"/>
    <col min="14593" max="14593" width="66.42578125" style="57" customWidth="1"/>
    <col min="14594" max="14594" width="29.28515625" style="57" customWidth="1"/>
    <col min="14595" max="14848" width="9.140625" style="57"/>
    <col min="14849" max="14849" width="66.42578125" style="57" customWidth="1"/>
    <col min="14850" max="14850" width="29.28515625" style="57" customWidth="1"/>
    <col min="14851" max="15104" width="9.140625" style="57"/>
    <col min="15105" max="15105" width="66.42578125" style="57" customWidth="1"/>
    <col min="15106" max="15106" width="29.28515625" style="57" customWidth="1"/>
    <col min="15107" max="15360" width="9.140625" style="57"/>
    <col min="15361" max="15361" width="66.42578125" style="57" customWidth="1"/>
    <col min="15362" max="15362" width="29.28515625" style="57" customWidth="1"/>
    <col min="15363" max="15616" width="9.140625" style="57"/>
    <col min="15617" max="15617" width="66.42578125" style="57" customWidth="1"/>
    <col min="15618" max="15618" width="29.28515625" style="57" customWidth="1"/>
    <col min="15619" max="15872" width="9.140625" style="57"/>
    <col min="15873" max="15873" width="66.42578125" style="57" customWidth="1"/>
    <col min="15874" max="15874" width="29.28515625" style="57" customWidth="1"/>
    <col min="15875" max="16128" width="9.140625" style="57"/>
    <col min="16129" max="16129" width="66.42578125" style="57" customWidth="1"/>
    <col min="16130" max="16130" width="29.28515625" style="57" customWidth="1"/>
    <col min="16131" max="16384" width="9.140625" style="57"/>
  </cols>
  <sheetData>
    <row r="1" spans="1:2" ht="34.5" customHeight="1">
      <c r="A1" s="452" t="s">
        <v>566</v>
      </c>
      <c r="B1" s="442"/>
    </row>
    <row r="2" spans="1:2" ht="34.5" customHeight="1">
      <c r="A2" s="323" t="s">
        <v>2</v>
      </c>
      <c r="B2" s="323" t="s">
        <v>46</v>
      </c>
    </row>
    <row r="3" spans="1:2" ht="30" customHeight="1">
      <c r="A3" s="324" t="s">
        <v>76</v>
      </c>
      <c r="B3" s="325">
        <v>9464</v>
      </c>
    </row>
    <row r="4" spans="1:2" ht="30" customHeight="1">
      <c r="A4" s="326" t="s">
        <v>77</v>
      </c>
      <c r="B4" s="327">
        <v>9461</v>
      </c>
    </row>
    <row r="5" spans="1:2" ht="30" customHeight="1">
      <c r="A5" s="326" t="s">
        <v>78</v>
      </c>
      <c r="B5" s="327">
        <v>3</v>
      </c>
    </row>
    <row r="6" spans="1:2" ht="30" customHeight="1">
      <c r="A6" s="326" t="s">
        <v>131</v>
      </c>
      <c r="B6" s="327">
        <v>239146</v>
      </c>
    </row>
    <row r="7" spans="1:2" ht="30" customHeight="1">
      <c r="A7" s="326" t="s">
        <v>130</v>
      </c>
      <c r="B7" s="327">
        <v>224103</v>
      </c>
    </row>
    <row r="8" spans="1:2" ht="30" customHeight="1">
      <c r="A8" s="324" t="s">
        <v>79</v>
      </c>
      <c r="B8" s="325">
        <f>B3+B6-B7</f>
        <v>24507</v>
      </c>
    </row>
    <row r="9" spans="1:2" ht="30" customHeight="1">
      <c r="A9" s="326" t="s">
        <v>77</v>
      </c>
      <c r="B9" s="327">
        <v>24484</v>
      </c>
    </row>
    <row r="10" spans="1:2" ht="30" customHeight="1">
      <c r="A10" s="326" t="s">
        <v>78</v>
      </c>
      <c r="B10" s="327">
        <v>23</v>
      </c>
    </row>
  </sheetData>
  <mergeCells count="1">
    <mergeCell ref="A1:B1"/>
  </mergeCells>
  <pageMargins left="1.49" right="0.27559055118110237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F9" sqref="F9"/>
    </sheetView>
  </sheetViews>
  <sheetFormatPr defaultRowHeight="12.75"/>
  <cols>
    <col min="1" max="1" width="34.85546875" style="75" customWidth="1"/>
    <col min="2" max="2" width="17" style="75" customWidth="1"/>
    <col min="3" max="3" width="21.85546875" style="75" customWidth="1"/>
    <col min="4" max="4" width="17.5703125" style="75" customWidth="1"/>
    <col min="5" max="5" width="25.140625" style="75" customWidth="1"/>
    <col min="6" max="258" width="9.140625" style="75"/>
    <col min="259" max="259" width="45.42578125" style="75" customWidth="1"/>
    <col min="260" max="260" width="28.5703125" style="75" customWidth="1"/>
    <col min="261" max="261" width="28.42578125" style="75" customWidth="1"/>
    <col min="262" max="514" width="9.140625" style="75"/>
    <col min="515" max="515" width="45.42578125" style="75" customWidth="1"/>
    <col min="516" max="516" width="28.5703125" style="75" customWidth="1"/>
    <col min="517" max="517" width="28.42578125" style="75" customWidth="1"/>
    <col min="518" max="770" width="9.140625" style="75"/>
    <col min="771" max="771" width="45.42578125" style="75" customWidth="1"/>
    <col min="772" max="772" width="28.5703125" style="75" customWidth="1"/>
    <col min="773" max="773" width="28.42578125" style="75" customWidth="1"/>
    <col min="774" max="1026" width="9.140625" style="75"/>
    <col min="1027" max="1027" width="45.42578125" style="75" customWidth="1"/>
    <col min="1028" max="1028" width="28.5703125" style="75" customWidth="1"/>
    <col min="1029" max="1029" width="28.42578125" style="75" customWidth="1"/>
    <col min="1030" max="1282" width="9.140625" style="75"/>
    <col min="1283" max="1283" width="45.42578125" style="75" customWidth="1"/>
    <col min="1284" max="1284" width="28.5703125" style="75" customWidth="1"/>
    <col min="1285" max="1285" width="28.42578125" style="75" customWidth="1"/>
    <col min="1286" max="1538" width="9.140625" style="75"/>
    <col min="1539" max="1539" width="45.42578125" style="75" customWidth="1"/>
    <col min="1540" max="1540" width="28.5703125" style="75" customWidth="1"/>
    <col min="1541" max="1541" width="28.42578125" style="75" customWidth="1"/>
    <col min="1542" max="1794" width="9.140625" style="75"/>
    <col min="1795" max="1795" width="45.42578125" style="75" customWidth="1"/>
    <col min="1796" max="1796" width="28.5703125" style="75" customWidth="1"/>
    <col min="1797" max="1797" width="28.42578125" style="75" customWidth="1"/>
    <col min="1798" max="2050" width="9.140625" style="75"/>
    <col min="2051" max="2051" width="45.42578125" style="75" customWidth="1"/>
    <col min="2052" max="2052" width="28.5703125" style="75" customWidth="1"/>
    <col min="2053" max="2053" width="28.42578125" style="75" customWidth="1"/>
    <col min="2054" max="2306" width="9.140625" style="75"/>
    <col min="2307" max="2307" width="45.42578125" style="75" customWidth="1"/>
    <col min="2308" max="2308" width="28.5703125" style="75" customWidth="1"/>
    <col min="2309" max="2309" width="28.42578125" style="75" customWidth="1"/>
    <col min="2310" max="2562" width="9.140625" style="75"/>
    <col min="2563" max="2563" width="45.42578125" style="75" customWidth="1"/>
    <col min="2564" max="2564" width="28.5703125" style="75" customWidth="1"/>
    <col min="2565" max="2565" width="28.42578125" style="75" customWidth="1"/>
    <col min="2566" max="2818" width="9.140625" style="75"/>
    <col min="2819" max="2819" width="45.42578125" style="75" customWidth="1"/>
    <col min="2820" max="2820" width="28.5703125" style="75" customWidth="1"/>
    <col min="2821" max="2821" width="28.42578125" style="75" customWidth="1"/>
    <col min="2822" max="3074" width="9.140625" style="75"/>
    <col min="3075" max="3075" width="45.42578125" style="75" customWidth="1"/>
    <col min="3076" max="3076" width="28.5703125" style="75" customWidth="1"/>
    <col min="3077" max="3077" width="28.42578125" style="75" customWidth="1"/>
    <col min="3078" max="3330" width="9.140625" style="75"/>
    <col min="3331" max="3331" width="45.42578125" style="75" customWidth="1"/>
    <col min="3332" max="3332" width="28.5703125" style="75" customWidth="1"/>
    <col min="3333" max="3333" width="28.42578125" style="75" customWidth="1"/>
    <col min="3334" max="3586" width="9.140625" style="75"/>
    <col min="3587" max="3587" width="45.42578125" style="75" customWidth="1"/>
    <col min="3588" max="3588" width="28.5703125" style="75" customWidth="1"/>
    <col min="3589" max="3589" width="28.42578125" style="75" customWidth="1"/>
    <col min="3590" max="3842" width="9.140625" style="75"/>
    <col min="3843" max="3843" width="45.42578125" style="75" customWidth="1"/>
    <col min="3844" max="3844" width="28.5703125" style="75" customWidth="1"/>
    <col min="3845" max="3845" width="28.42578125" style="75" customWidth="1"/>
    <col min="3846" max="4098" width="9.140625" style="75"/>
    <col min="4099" max="4099" width="45.42578125" style="75" customWidth="1"/>
    <col min="4100" max="4100" width="28.5703125" style="75" customWidth="1"/>
    <col min="4101" max="4101" width="28.42578125" style="75" customWidth="1"/>
    <col min="4102" max="4354" width="9.140625" style="75"/>
    <col min="4355" max="4355" width="45.42578125" style="75" customWidth="1"/>
    <col min="4356" max="4356" width="28.5703125" style="75" customWidth="1"/>
    <col min="4357" max="4357" width="28.42578125" style="75" customWidth="1"/>
    <col min="4358" max="4610" width="9.140625" style="75"/>
    <col min="4611" max="4611" width="45.42578125" style="75" customWidth="1"/>
    <col min="4612" max="4612" width="28.5703125" style="75" customWidth="1"/>
    <col min="4613" max="4613" width="28.42578125" style="75" customWidth="1"/>
    <col min="4614" max="4866" width="9.140625" style="75"/>
    <col min="4867" max="4867" width="45.42578125" style="75" customWidth="1"/>
    <col min="4868" max="4868" width="28.5703125" style="75" customWidth="1"/>
    <col min="4869" max="4869" width="28.42578125" style="75" customWidth="1"/>
    <col min="4870" max="5122" width="9.140625" style="75"/>
    <col min="5123" max="5123" width="45.42578125" style="75" customWidth="1"/>
    <col min="5124" max="5124" width="28.5703125" style="75" customWidth="1"/>
    <col min="5125" max="5125" width="28.42578125" style="75" customWidth="1"/>
    <col min="5126" max="5378" width="9.140625" style="75"/>
    <col min="5379" max="5379" width="45.42578125" style="75" customWidth="1"/>
    <col min="5380" max="5380" width="28.5703125" style="75" customWidth="1"/>
    <col min="5381" max="5381" width="28.42578125" style="75" customWidth="1"/>
    <col min="5382" max="5634" width="9.140625" style="75"/>
    <col min="5635" max="5635" width="45.42578125" style="75" customWidth="1"/>
    <col min="5636" max="5636" width="28.5703125" style="75" customWidth="1"/>
    <col min="5637" max="5637" width="28.42578125" style="75" customWidth="1"/>
    <col min="5638" max="5890" width="9.140625" style="75"/>
    <col min="5891" max="5891" width="45.42578125" style="75" customWidth="1"/>
    <col min="5892" max="5892" width="28.5703125" style="75" customWidth="1"/>
    <col min="5893" max="5893" width="28.42578125" style="75" customWidth="1"/>
    <col min="5894" max="6146" width="9.140625" style="75"/>
    <col min="6147" max="6147" width="45.42578125" style="75" customWidth="1"/>
    <col min="6148" max="6148" width="28.5703125" style="75" customWidth="1"/>
    <col min="6149" max="6149" width="28.42578125" style="75" customWidth="1"/>
    <col min="6150" max="6402" width="9.140625" style="75"/>
    <col min="6403" max="6403" width="45.42578125" style="75" customWidth="1"/>
    <col min="6404" max="6404" width="28.5703125" style="75" customWidth="1"/>
    <col min="6405" max="6405" width="28.42578125" style="75" customWidth="1"/>
    <col min="6406" max="6658" width="9.140625" style="75"/>
    <col min="6659" max="6659" width="45.42578125" style="75" customWidth="1"/>
    <col min="6660" max="6660" width="28.5703125" style="75" customWidth="1"/>
    <col min="6661" max="6661" width="28.42578125" style="75" customWidth="1"/>
    <col min="6662" max="6914" width="9.140625" style="75"/>
    <col min="6915" max="6915" width="45.42578125" style="75" customWidth="1"/>
    <col min="6916" max="6916" width="28.5703125" style="75" customWidth="1"/>
    <col min="6917" max="6917" width="28.42578125" style="75" customWidth="1"/>
    <col min="6918" max="7170" width="9.140625" style="75"/>
    <col min="7171" max="7171" width="45.42578125" style="75" customWidth="1"/>
    <col min="7172" max="7172" width="28.5703125" style="75" customWidth="1"/>
    <col min="7173" max="7173" width="28.42578125" style="75" customWidth="1"/>
    <col min="7174" max="7426" width="9.140625" style="75"/>
    <col min="7427" max="7427" width="45.42578125" style="75" customWidth="1"/>
    <col min="7428" max="7428" width="28.5703125" style="75" customWidth="1"/>
    <col min="7429" max="7429" width="28.42578125" style="75" customWidth="1"/>
    <col min="7430" max="7682" width="9.140625" style="75"/>
    <col min="7683" max="7683" width="45.42578125" style="75" customWidth="1"/>
    <col min="7684" max="7684" width="28.5703125" style="75" customWidth="1"/>
    <col min="7685" max="7685" width="28.42578125" style="75" customWidth="1"/>
    <col min="7686" max="7938" width="9.140625" style="75"/>
    <col min="7939" max="7939" width="45.42578125" style="75" customWidth="1"/>
    <col min="7940" max="7940" width="28.5703125" style="75" customWidth="1"/>
    <col min="7941" max="7941" width="28.42578125" style="75" customWidth="1"/>
    <col min="7942" max="8194" width="9.140625" style="75"/>
    <col min="8195" max="8195" width="45.42578125" style="75" customWidth="1"/>
    <col min="8196" max="8196" width="28.5703125" style="75" customWidth="1"/>
    <col min="8197" max="8197" width="28.42578125" style="75" customWidth="1"/>
    <col min="8198" max="8450" width="9.140625" style="75"/>
    <col min="8451" max="8451" width="45.42578125" style="75" customWidth="1"/>
    <col min="8452" max="8452" width="28.5703125" style="75" customWidth="1"/>
    <col min="8453" max="8453" width="28.42578125" style="75" customWidth="1"/>
    <col min="8454" max="8706" width="9.140625" style="75"/>
    <col min="8707" max="8707" width="45.42578125" style="75" customWidth="1"/>
    <col min="8708" max="8708" width="28.5703125" style="75" customWidth="1"/>
    <col min="8709" max="8709" width="28.42578125" style="75" customWidth="1"/>
    <col min="8710" max="8962" width="9.140625" style="75"/>
    <col min="8963" max="8963" width="45.42578125" style="75" customWidth="1"/>
    <col min="8964" max="8964" width="28.5703125" style="75" customWidth="1"/>
    <col min="8965" max="8965" width="28.42578125" style="75" customWidth="1"/>
    <col min="8966" max="9218" width="9.140625" style="75"/>
    <col min="9219" max="9219" width="45.42578125" style="75" customWidth="1"/>
    <col min="9220" max="9220" width="28.5703125" style="75" customWidth="1"/>
    <col min="9221" max="9221" width="28.42578125" style="75" customWidth="1"/>
    <col min="9222" max="9474" width="9.140625" style="75"/>
    <col min="9475" max="9475" width="45.42578125" style="75" customWidth="1"/>
    <col min="9476" max="9476" width="28.5703125" style="75" customWidth="1"/>
    <col min="9477" max="9477" width="28.42578125" style="75" customWidth="1"/>
    <col min="9478" max="9730" width="9.140625" style="75"/>
    <col min="9731" max="9731" width="45.42578125" style="75" customWidth="1"/>
    <col min="9732" max="9732" width="28.5703125" style="75" customWidth="1"/>
    <col min="9733" max="9733" width="28.42578125" style="75" customWidth="1"/>
    <col min="9734" max="9986" width="9.140625" style="75"/>
    <col min="9987" max="9987" width="45.42578125" style="75" customWidth="1"/>
    <col min="9988" max="9988" width="28.5703125" style="75" customWidth="1"/>
    <col min="9989" max="9989" width="28.42578125" style="75" customWidth="1"/>
    <col min="9990" max="10242" width="9.140625" style="75"/>
    <col min="10243" max="10243" width="45.42578125" style="75" customWidth="1"/>
    <col min="10244" max="10244" width="28.5703125" style="75" customWidth="1"/>
    <col min="10245" max="10245" width="28.42578125" style="75" customWidth="1"/>
    <col min="10246" max="10498" width="9.140625" style="75"/>
    <col min="10499" max="10499" width="45.42578125" style="75" customWidth="1"/>
    <col min="10500" max="10500" width="28.5703125" style="75" customWidth="1"/>
    <col min="10501" max="10501" width="28.42578125" style="75" customWidth="1"/>
    <col min="10502" max="10754" width="9.140625" style="75"/>
    <col min="10755" max="10755" width="45.42578125" style="75" customWidth="1"/>
    <col min="10756" max="10756" width="28.5703125" style="75" customWidth="1"/>
    <col min="10757" max="10757" width="28.42578125" style="75" customWidth="1"/>
    <col min="10758" max="11010" width="9.140625" style="75"/>
    <col min="11011" max="11011" width="45.42578125" style="75" customWidth="1"/>
    <col min="11012" max="11012" width="28.5703125" style="75" customWidth="1"/>
    <col min="11013" max="11013" width="28.42578125" style="75" customWidth="1"/>
    <col min="11014" max="11266" width="9.140625" style="75"/>
    <col min="11267" max="11267" width="45.42578125" style="75" customWidth="1"/>
    <col min="11268" max="11268" width="28.5703125" style="75" customWidth="1"/>
    <col min="11269" max="11269" width="28.42578125" style="75" customWidth="1"/>
    <col min="11270" max="11522" width="9.140625" style="75"/>
    <col min="11523" max="11523" width="45.42578125" style="75" customWidth="1"/>
    <col min="11524" max="11524" width="28.5703125" style="75" customWidth="1"/>
    <col min="11525" max="11525" width="28.42578125" style="75" customWidth="1"/>
    <col min="11526" max="11778" width="9.140625" style="75"/>
    <col min="11779" max="11779" width="45.42578125" style="75" customWidth="1"/>
    <col min="11780" max="11780" width="28.5703125" style="75" customWidth="1"/>
    <col min="11781" max="11781" width="28.42578125" style="75" customWidth="1"/>
    <col min="11782" max="12034" width="9.140625" style="75"/>
    <col min="12035" max="12035" width="45.42578125" style="75" customWidth="1"/>
    <col min="12036" max="12036" width="28.5703125" style="75" customWidth="1"/>
    <col min="12037" max="12037" width="28.42578125" style="75" customWidth="1"/>
    <col min="12038" max="12290" width="9.140625" style="75"/>
    <col min="12291" max="12291" width="45.42578125" style="75" customWidth="1"/>
    <col min="12292" max="12292" width="28.5703125" style="75" customWidth="1"/>
    <col min="12293" max="12293" width="28.42578125" style="75" customWidth="1"/>
    <col min="12294" max="12546" width="9.140625" style="75"/>
    <col min="12547" max="12547" width="45.42578125" style="75" customWidth="1"/>
    <col min="12548" max="12548" width="28.5703125" style="75" customWidth="1"/>
    <col min="12549" max="12549" width="28.42578125" style="75" customWidth="1"/>
    <col min="12550" max="12802" width="9.140625" style="75"/>
    <col min="12803" max="12803" width="45.42578125" style="75" customWidth="1"/>
    <col min="12804" max="12804" width="28.5703125" style="75" customWidth="1"/>
    <col min="12805" max="12805" width="28.42578125" style="75" customWidth="1"/>
    <col min="12806" max="13058" width="9.140625" style="75"/>
    <col min="13059" max="13059" width="45.42578125" style="75" customWidth="1"/>
    <col min="13060" max="13060" width="28.5703125" style="75" customWidth="1"/>
    <col min="13061" max="13061" width="28.42578125" style="75" customWidth="1"/>
    <col min="13062" max="13314" width="9.140625" style="75"/>
    <col min="13315" max="13315" width="45.42578125" style="75" customWidth="1"/>
    <col min="13316" max="13316" width="28.5703125" style="75" customWidth="1"/>
    <col min="13317" max="13317" width="28.42578125" style="75" customWidth="1"/>
    <col min="13318" max="13570" width="9.140625" style="75"/>
    <col min="13571" max="13571" width="45.42578125" style="75" customWidth="1"/>
    <col min="13572" max="13572" width="28.5703125" style="75" customWidth="1"/>
    <col min="13573" max="13573" width="28.42578125" style="75" customWidth="1"/>
    <col min="13574" max="13826" width="9.140625" style="75"/>
    <col min="13827" max="13827" width="45.42578125" style="75" customWidth="1"/>
    <col min="13828" max="13828" width="28.5703125" style="75" customWidth="1"/>
    <col min="13829" max="13829" width="28.42578125" style="75" customWidth="1"/>
    <col min="13830" max="14082" width="9.140625" style="75"/>
    <col min="14083" max="14083" width="45.42578125" style="75" customWidth="1"/>
    <col min="14084" max="14084" width="28.5703125" style="75" customWidth="1"/>
    <col min="14085" max="14085" width="28.42578125" style="75" customWidth="1"/>
    <col min="14086" max="14338" width="9.140625" style="75"/>
    <col min="14339" max="14339" width="45.42578125" style="75" customWidth="1"/>
    <col min="14340" max="14340" width="28.5703125" style="75" customWidth="1"/>
    <col min="14341" max="14341" width="28.42578125" style="75" customWidth="1"/>
    <col min="14342" max="14594" width="9.140625" style="75"/>
    <col min="14595" max="14595" width="45.42578125" style="75" customWidth="1"/>
    <col min="14596" max="14596" width="28.5703125" style="75" customWidth="1"/>
    <col min="14597" max="14597" width="28.42578125" style="75" customWidth="1"/>
    <col min="14598" max="14850" width="9.140625" style="75"/>
    <col min="14851" max="14851" width="45.42578125" style="75" customWidth="1"/>
    <col min="14852" max="14852" width="28.5703125" style="75" customWidth="1"/>
    <col min="14853" max="14853" width="28.42578125" style="75" customWidth="1"/>
    <col min="14854" max="15106" width="9.140625" style="75"/>
    <col min="15107" max="15107" width="45.42578125" style="75" customWidth="1"/>
    <col min="15108" max="15108" width="28.5703125" style="75" customWidth="1"/>
    <col min="15109" max="15109" width="28.42578125" style="75" customWidth="1"/>
    <col min="15110" max="15362" width="9.140625" style="75"/>
    <col min="15363" max="15363" width="45.42578125" style="75" customWidth="1"/>
    <col min="15364" max="15364" width="28.5703125" style="75" customWidth="1"/>
    <col min="15365" max="15365" width="28.42578125" style="75" customWidth="1"/>
    <col min="15366" max="15618" width="9.140625" style="75"/>
    <col min="15619" max="15619" width="45.42578125" style="75" customWidth="1"/>
    <col min="15620" max="15620" width="28.5703125" style="75" customWidth="1"/>
    <col min="15621" max="15621" width="28.42578125" style="75" customWidth="1"/>
    <col min="15622" max="15874" width="9.140625" style="75"/>
    <col min="15875" max="15875" width="45.42578125" style="75" customWidth="1"/>
    <col min="15876" max="15876" width="28.5703125" style="75" customWidth="1"/>
    <col min="15877" max="15877" width="28.42578125" style="75" customWidth="1"/>
    <col min="15878" max="16130" width="9.140625" style="75"/>
    <col min="16131" max="16131" width="45.42578125" style="75" customWidth="1"/>
    <col min="16132" max="16132" width="28.5703125" style="75" customWidth="1"/>
    <col min="16133" max="16133" width="28.42578125" style="75" customWidth="1"/>
    <col min="16134" max="16384" width="9.140625" style="75"/>
  </cols>
  <sheetData>
    <row r="1" spans="1:5" ht="52.5" customHeight="1">
      <c r="A1" s="453" t="s">
        <v>567</v>
      </c>
      <c r="B1" s="453"/>
      <c r="C1" s="453"/>
      <c r="D1" s="453"/>
      <c r="E1" s="453"/>
    </row>
    <row r="2" spans="1:5" ht="52.5" customHeight="1">
      <c r="A2" s="454" t="s">
        <v>139</v>
      </c>
      <c r="B2" s="455"/>
      <c r="C2" s="455"/>
      <c r="D2" s="455"/>
      <c r="E2" s="456"/>
    </row>
    <row r="3" spans="1:5" ht="26.25" customHeight="1">
      <c r="A3" s="76" t="s">
        <v>80</v>
      </c>
      <c r="B3" s="76" t="s">
        <v>132</v>
      </c>
      <c r="C3" s="76" t="s">
        <v>133</v>
      </c>
      <c r="D3" s="77" t="s">
        <v>81</v>
      </c>
      <c r="E3" s="77" t="s">
        <v>136</v>
      </c>
    </row>
    <row r="4" spans="1:5" ht="41.25" customHeight="1">
      <c r="A4" s="78" t="s">
        <v>82</v>
      </c>
      <c r="B4" s="79">
        <v>40613</v>
      </c>
      <c r="C4" s="80" t="s">
        <v>134</v>
      </c>
      <c r="D4" s="81">
        <v>1</v>
      </c>
      <c r="E4" s="82">
        <v>500</v>
      </c>
    </row>
    <row r="5" spans="1:5" ht="42.75" customHeight="1">
      <c r="A5" s="78" t="s">
        <v>137</v>
      </c>
      <c r="B5" s="79">
        <v>41324</v>
      </c>
      <c r="C5" s="80" t="s">
        <v>135</v>
      </c>
      <c r="D5" s="81">
        <v>0.8</v>
      </c>
      <c r="E5" s="82">
        <v>400</v>
      </c>
    </row>
    <row r="7" spans="1:5">
      <c r="A7" s="75" t="s">
        <v>138</v>
      </c>
    </row>
    <row r="8" spans="1:5" ht="20.25" customHeight="1"/>
    <row r="9" spans="1:5" ht="52.5" customHeight="1">
      <c r="A9" s="454" t="s">
        <v>140</v>
      </c>
      <c r="B9" s="455"/>
      <c r="C9" s="455"/>
      <c r="D9" s="455"/>
      <c r="E9" s="456"/>
    </row>
    <row r="10" spans="1:5" ht="26.25" customHeight="1">
      <c r="A10" s="76" t="s">
        <v>80</v>
      </c>
      <c r="B10" s="457" t="s">
        <v>142</v>
      </c>
      <c r="C10" s="458"/>
      <c r="D10" s="77" t="s">
        <v>81</v>
      </c>
      <c r="E10" s="77" t="s">
        <v>136</v>
      </c>
    </row>
    <row r="11" spans="1:5" ht="41.25" customHeight="1">
      <c r="A11" s="78" t="s">
        <v>141</v>
      </c>
      <c r="B11" s="459">
        <v>4</v>
      </c>
      <c r="C11" s="460"/>
      <c r="D11" s="83">
        <v>8.0000000000000004E-4</v>
      </c>
      <c r="E11" s="82">
        <v>400</v>
      </c>
    </row>
  </sheetData>
  <mergeCells count="5">
    <mergeCell ref="A1:E1"/>
    <mergeCell ref="A2:E2"/>
    <mergeCell ref="A9:E9"/>
    <mergeCell ref="B10:C10"/>
    <mergeCell ref="B11:C11"/>
  </mergeCells>
  <pageMargins left="0.19685039370078741" right="0.15748031496062992" top="0.62992125984251968" bottom="0.98425196850393704" header="0.51181102362204722" footer="0.51181102362204722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Normal="100" workbookViewId="0">
      <selection activeCell="H4" sqref="H4"/>
    </sheetView>
  </sheetViews>
  <sheetFormatPr defaultRowHeight="12.75"/>
  <cols>
    <col min="1" max="1" width="33.5703125" style="12" customWidth="1"/>
    <col min="2" max="2" width="14.140625" style="12" customWidth="1"/>
    <col min="3" max="3" width="15.7109375" style="96" customWidth="1"/>
    <col min="4" max="4" width="15.140625" style="96" customWidth="1"/>
    <col min="5" max="5" width="13.42578125" style="96" customWidth="1"/>
    <col min="6" max="6" width="14.5703125" style="96" customWidth="1"/>
    <col min="7" max="7" width="16" style="96" customWidth="1"/>
    <col min="8" max="8" width="13.42578125" style="96" customWidth="1"/>
    <col min="9" max="9" width="16.140625" style="96" customWidth="1"/>
    <col min="10" max="10" width="15.42578125" style="96" customWidth="1"/>
    <col min="11" max="256" width="9.140625" style="12"/>
    <col min="257" max="257" width="33.5703125" style="12" customWidth="1"/>
    <col min="258" max="258" width="14.140625" style="12" customWidth="1"/>
    <col min="259" max="259" width="17.5703125" style="12" customWidth="1"/>
    <col min="260" max="260" width="15.7109375" style="12" customWidth="1"/>
    <col min="261" max="261" width="13.42578125" style="12" customWidth="1"/>
    <col min="262" max="263" width="14.5703125" style="12" customWidth="1"/>
    <col min="264" max="264" width="13.42578125" style="12" customWidth="1"/>
    <col min="265" max="266" width="16.140625" style="12" customWidth="1"/>
    <col min="267" max="512" width="9.140625" style="12"/>
    <col min="513" max="513" width="33.5703125" style="12" customWidth="1"/>
    <col min="514" max="514" width="14.140625" style="12" customWidth="1"/>
    <col min="515" max="515" width="17.5703125" style="12" customWidth="1"/>
    <col min="516" max="516" width="15.7109375" style="12" customWidth="1"/>
    <col min="517" max="517" width="13.42578125" style="12" customWidth="1"/>
    <col min="518" max="519" width="14.5703125" style="12" customWidth="1"/>
    <col min="520" max="520" width="13.42578125" style="12" customWidth="1"/>
    <col min="521" max="522" width="16.140625" style="12" customWidth="1"/>
    <col min="523" max="768" width="9.140625" style="12"/>
    <col min="769" max="769" width="33.5703125" style="12" customWidth="1"/>
    <col min="770" max="770" width="14.140625" style="12" customWidth="1"/>
    <col min="771" max="771" width="17.5703125" style="12" customWidth="1"/>
    <col min="772" max="772" width="15.7109375" style="12" customWidth="1"/>
    <col min="773" max="773" width="13.42578125" style="12" customWidth="1"/>
    <col min="774" max="775" width="14.5703125" style="12" customWidth="1"/>
    <col min="776" max="776" width="13.42578125" style="12" customWidth="1"/>
    <col min="777" max="778" width="16.140625" style="12" customWidth="1"/>
    <col min="779" max="1024" width="9.140625" style="12"/>
    <col min="1025" max="1025" width="33.5703125" style="12" customWidth="1"/>
    <col min="1026" max="1026" width="14.140625" style="12" customWidth="1"/>
    <col min="1027" max="1027" width="17.5703125" style="12" customWidth="1"/>
    <col min="1028" max="1028" width="15.7109375" style="12" customWidth="1"/>
    <col min="1029" max="1029" width="13.42578125" style="12" customWidth="1"/>
    <col min="1030" max="1031" width="14.5703125" style="12" customWidth="1"/>
    <col min="1032" max="1032" width="13.42578125" style="12" customWidth="1"/>
    <col min="1033" max="1034" width="16.140625" style="12" customWidth="1"/>
    <col min="1035" max="1280" width="9.140625" style="12"/>
    <col min="1281" max="1281" width="33.5703125" style="12" customWidth="1"/>
    <col min="1282" max="1282" width="14.140625" style="12" customWidth="1"/>
    <col min="1283" max="1283" width="17.5703125" style="12" customWidth="1"/>
    <col min="1284" max="1284" width="15.7109375" style="12" customWidth="1"/>
    <col min="1285" max="1285" width="13.42578125" style="12" customWidth="1"/>
    <col min="1286" max="1287" width="14.5703125" style="12" customWidth="1"/>
    <col min="1288" max="1288" width="13.42578125" style="12" customWidth="1"/>
    <col min="1289" max="1290" width="16.140625" style="12" customWidth="1"/>
    <col min="1291" max="1536" width="9.140625" style="12"/>
    <col min="1537" max="1537" width="33.5703125" style="12" customWidth="1"/>
    <col min="1538" max="1538" width="14.140625" style="12" customWidth="1"/>
    <col min="1539" max="1539" width="17.5703125" style="12" customWidth="1"/>
    <col min="1540" max="1540" width="15.7109375" style="12" customWidth="1"/>
    <col min="1541" max="1541" width="13.42578125" style="12" customWidth="1"/>
    <col min="1542" max="1543" width="14.5703125" style="12" customWidth="1"/>
    <col min="1544" max="1544" width="13.42578125" style="12" customWidth="1"/>
    <col min="1545" max="1546" width="16.140625" style="12" customWidth="1"/>
    <col min="1547" max="1792" width="9.140625" style="12"/>
    <col min="1793" max="1793" width="33.5703125" style="12" customWidth="1"/>
    <col min="1794" max="1794" width="14.140625" style="12" customWidth="1"/>
    <col min="1795" max="1795" width="17.5703125" style="12" customWidth="1"/>
    <col min="1796" max="1796" width="15.7109375" style="12" customWidth="1"/>
    <col min="1797" max="1797" width="13.42578125" style="12" customWidth="1"/>
    <col min="1798" max="1799" width="14.5703125" style="12" customWidth="1"/>
    <col min="1800" max="1800" width="13.42578125" style="12" customWidth="1"/>
    <col min="1801" max="1802" width="16.140625" style="12" customWidth="1"/>
    <col min="1803" max="2048" width="9.140625" style="12"/>
    <col min="2049" max="2049" width="33.5703125" style="12" customWidth="1"/>
    <col min="2050" max="2050" width="14.140625" style="12" customWidth="1"/>
    <col min="2051" max="2051" width="17.5703125" style="12" customWidth="1"/>
    <col min="2052" max="2052" width="15.7109375" style="12" customWidth="1"/>
    <col min="2053" max="2053" width="13.42578125" style="12" customWidth="1"/>
    <col min="2054" max="2055" width="14.5703125" style="12" customWidth="1"/>
    <col min="2056" max="2056" width="13.42578125" style="12" customWidth="1"/>
    <col min="2057" max="2058" width="16.140625" style="12" customWidth="1"/>
    <col min="2059" max="2304" width="9.140625" style="12"/>
    <col min="2305" max="2305" width="33.5703125" style="12" customWidth="1"/>
    <col min="2306" max="2306" width="14.140625" style="12" customWidth="1"/>
    <col min="2307" max="2307" width="17.5703125" style="12" customWidth="1"/>
    <col min="2308" max="2308" width="15.7109375" style="12" customWidth="1"/>
    <col min="2309" max="2309" width="13.42578125" style="12" customWidth="1"/>
    <col min="2310" max="2311" width="14.5703125" style="12" customWidth="1"/>
    <col min="2312" max="2312" width="13.42578125" style="12" customWidth="1"/>
    <col min="2313" max="2314" width="16.140625" style="12" customWidth="1"/>
    <col min="2315" max="2560" width="9.140625" style="12"/>
    <col min="2561" max="2561" width="33.5703125" style="12" customWidth="1"/>
    <col min="2562" max="2562" width="14.140625" style="12" customWidth="1"/>
    <col min="2563" max="2563" width="17.5703125" style="12" customWidth="1"/>
    <col min="2564" max="2564" width="15.7109375" style="12" customWidth="1"/>
    <col min="2565" max="2565" width="13.42578125" style="12" customWidth="1"/>
    <col min="2566" max="2567" width="14.5703125" style="12" customWidth="1"/>
    <col min="2568" max="2568" width="13.42578125" style="12" customWidth="1"/>
    <col min="2569" max="2570" width="16.140625" style="12" customWidth="1"/>
    <col min="2571" max="2816" width="9.140625" style="12"/>
    <col min="2817" max="2817" width="33.5703125" style="12" customWidth="1"/>
    <col min="2818" max="2818" width="14.140625" style="12" customWidth="1"/>
    <col min="2819" max="2819" width="17.5703125" style="12" customWidth="1"/>
    <col min="2820" max="2820" width="15.7109375" style="12" customWidth="1"/>
    <col min="2821" max="2821" width="13.42578125" style="12" customWidth="1"/>
    <col min="2822" max="2823" width="14.5703125" style="12" customWidth="1"/>
    <col min="2824" max="2824" width="13.42578125" style="12" customWidth="1"/>
    <col min="2825" max="2826" width="16.140625" style="12" customWidth="1"/>
    <col min="2827" max="3072" width="9.140625" style="12"/>
    <col min="3073" max="3073" width="33.5703125" style="12" customWidth="1"/>
    <col min="3074" max="3074" width="14.140625" style="12" customWidth="1"/>
    <col min="3075" max="3075" width="17.5703125" style="12" customWidth="1"/>
    <col min="3076" max="3076" width="15.7109375" style="12" customWidth="1"/>
    <col min="3077" max="3077" width="13.42578125" style="12" customWidth="1"/>
    <col min="3078" max="3079" width="14.5703125" style="12" customWidth="1"/>
    <col min="3080" max="3080" width="13.42578125" style="12" customWidth="1"/>
    <col min="3081" max="3082" width="16.140625" style="12" customWidth="1"/>
    <col min="3083" max="3328" width="9.140625" style="12"/>
    <col min="3329" max="3329" width="33.5703125" style="12" customWidth="1"/>
    <col min="3330" max="3330" width="14.140625" style="12" customWidth="1"/>
    <col min="3331" max="3331" width="17.5703125" style="12" customWidth="1"/>
    <col min="3332" max="3332" width="15.7109375" style="12" customWidth="1"/>
    <col min="3333" max="3333" width="13.42578125" style="12" customWidth="1"/>
    <col min="3334" max="3335" width="14.5703125" style="12" customWidth="1"/>
    <col min="3336" max="3336" width="13.42578125" style="12" customWidth="1"/>
    <col min="3337" max="3338" width="16.140625" style="12" customWidth="1"/>
    <col min="3339" max="3584" width="9.140625" style="12"/>
    <col min="3585" max="3585" width="33.5703125" style="12" customWidth="1"/>
    <col min="3586" max="3586" width="14.140625" style="12" customWidth="1"/>
    <col min="3587" max="3587" width="17.5703125" style="12" customWidth="1"/>
    <col min="3588" max="3588" width="15.7109375" style="12" customWidth="1"/>
    <col min="3589" max="3589" width="13.42578125" style="12" customWidth="1"/>
    <col min="3590" max="3591" width="14.5703125" style="12" customWidth="1"/>
    <col min="3592" max="3592" width="13.42578125" style="12" customWidth="1"/>
    <col min="3593" max="3594" width="16.140625" style="12" customWidth="1"/>
    <col min="3595" max="3840" width="9.140625" style="12"/>
    <col min="3841" max="3841" width="33.5703125" style="12" customWidth="1"/>
    <col min="3842" max="3842" width="14.140625" style="12" customWidth="1"/>
    <col min="3843" max="3843" width="17.5703125" style="12" customWidth="1"/>
    <col min="3844" max="3844" width="15.7109375" style="12" customWidth="1"/>
    <col min="3845" max="3845" width="13.42578125" style="12" customWidth="1"/>
    <col min="3846" max="3847" width="14.5703125" style="12" customWidth="1"/>
    <col min="3848" max="3848" width="13.42578125" style="12" customWidth="1"/>
    <col min="3849" max="3850" width="16.140625" style="12" customWidth="1"/>
    <col min="3851" max="4096" width="9.140625" style="12"/>
    <col min="4097" max="4097" width="33.5703125" style="12" customWidth="1"/>
    <col min="4098" max="4098" width="14.140625" style="12" customWidth="1"/>
    <col min="4099" max="4099" width="17.5703125" style="12" customWidth="1"/>
    <col min="4100" max="4100" width="15.7109375" style="12" customWidth="1"/>
    <col min="4101" max="4101" width="13.42578125" style="12" customWidth="1"/>
    <col min="4102" max="4103" width="14.5703125" style="12" customWidth="1"/>
    <col min="4104" max="4104" width="13.42578125" style="12" customWidth="1"/>
    <col min="4105" max="4106" width="16.140625" style="12" customWidth="1"/>
    <col min="4107" max="4352" width="9.140625" style="12"/>
    <col min="4353" max="4353" width="33.5703125" style="12" customWidth="1"/>
    <col min="4354" max="4354" width="14.140625" style="12" customWidth="1"/>
    <col min="4355" max="4355" width="17.5703125" style="12" customWidth="1"/>
    <col min="4356" max="4356" width="15.7109375" style="12" customWidth="1"/>
    <col min="4357" max="4357" width="13.42578125" style="12" customWidth="1"/>
    <col min="4358" max="4359" width="14.5703125" style="12" customWidth="1"/>
    <col min="4360" max="4360" width="13.42578125" style="12" customWidth="1"/>
    <col min="4361" max="4362" width="16.140625" style="12" customWidth="1"/>
    <col min="4363" max="4608" width="9.140625" style="12"/>
    <col min="4609" max="4609" width="33.5703125" style="12" customWidth="1"/>
    <col min="4610" max="4610" width="14.140625" style="12" customWidth="1"/>
    <col min="4611" max="4611" width="17.5703125" style="12" customWidth="1"/>
    <col min="4612" max="4612" width="15.7109375" style="12" customWidth="1"/>
    <col min="4613" max="4613" width="13.42578125" style="12" customWidth="1"/>
    <col min="4614" max="4615" width="14.5703125" style="12" customWidth="1"/>
    <col min="4616" max="4616" width="13.42578125" style="12" customWidth="1"/>
    <col min="4617" max="4618" width="16.140625" style="12" customWidth="1"/>
    <col min="4619" max="4864" width="9.140625" style="12"/>
    <col min="4865" max="4865" width="33.5703125" style="12" customWidth="1"/>
    <col min="4866" max="4866" width="14.140625" style="12" customWidth="1"/>
    <col min="4867" max="4867" width="17.5703125" style="12" customWidth="1"/>
    <col min="4868" max="4868" width="15.7109375" style="12" customWidth="1"/>
    <col min="4869" max="4869" width="13.42578125" style="12" customWidth="1"/>
    <col min="4870" max="4871" width="14.5703125" style="12" customWidth="1"/>
    <col min="4872" max="4872" width="13.42578125" style="12" customWidth="1"/>
    <col min="4873" max="4874" width="16.140625" style="12" customWidth="1"/>
    <col min="4875" max="5120" width="9.140625" style="12"/>
    <col min="5121" max="5121" width="33.5703125" style="12" customWidth="1"/>
    <col min="5122" max="5122" width="14.140625" style="12" customWidth="1"/>
    <col min="5123" max="5123" width="17.5703125" style="12" customWidth="1"/>
    <col min="5124" max="5124" width="15.7109375" style="12" customWidth="1"/>
    <col min="5125" max="5125" width="13.42578125" style="12" customWidth="1"/>
    <col min="5126" max="5127" width="14.5703125" style="12" customWidth="1"/>
    <col min="5128" max="5128" width="13.42578125" style="12" customWidth="1"/>
    <col min="5129" max="5130" width="16.140625" style="12" customWidth="1"/>
    <col min="5131" max="5376" width="9.140625" style="12"/>
    <col min="5377" max="5377" width="33.5703125" style="12" customWidth="1"/>
    <col min="5378" max="5378" width="14.140625" style="12" customWidth="1"/>
    <col min="5379" max="5379" width="17.5703125" style="12" customWidth="1"/>
    <col min="5380" max="5380" width="15.7109375" style="12" customWidth="1"/>
    <col min="5381" max="5381" width="13.42578125" style="12" customWidth="1"/>
    <col min="5382" max="5383" width="14.5703125" style="12" customWidth="1"/>
    <col min="5384" max="5384" width="13.42578125" style="12" customWidth="1"/>
    <col min="5385" max="5386" width="16.140625" style="12" customWidth="1"/>
    <col min="5387" max="5632" width="9.140625" style="12"/>
    <col min="5633" max="5633" width="33.5703125" style="12" customWidth="1"/>
    <col min="5634" max="5634" width="14.140625" style="12" customWidth="1"/>
    <col min="5635" max="5635" width="17.5703125" style="12" customWidth="1"/>
    <col min="5636" max="5636" width="15.7109375" style="12" customWidth="1"/>
    <col min="5637" max="5637" width="13.42578125" style="12" customWidth="1"/>
    <col min="5638" max="5639" width="14.5703125" style="12" customWidth="1"/>
    <col min="5640" max="5640" width="13.42578125" style="12" customWidth="1"/>
    <col min="5641" max="5642" width="16.140625" style="12" customWidth="1"/>
    <col min="5643" max="5888" width="9.140625" style="12"/>
    <col min="5889" max="5889" width="33.5703125" style="12" customWidth="1"/>
    <col min="5890" max="5890" width="14.140625" style="12" customWidth="1"/>
    <col min="5891" max="5891" width="17.5703125" style="12" customWidth="1"/>
    <col min="5892" max="5892" width="15.7109375" style="12" customWidth="1"/>
    <col min="5893" max="5893" width="13.42578125" style="12" customWidth="1"/>
    <col min="5894" max="5895" width="14.5703125" style="12" customWidth="1"/>
    <col min="5896" max="5896" width="13.42578125" style="12" customWidth="1"/>
    <col min="5897" max="5898" width="16.140625" style="12" customWidth="1"/>
    <col min="5899" max="6144" width="9.140625" style="12"/>
    <col min="6145" max="6145" width="33.5703125" style="12" customWidth="1"/>
    <col min="6146" max="6146" width="14.140625" style="12" customWidth="1"/>
    <col min="6147" max="6147" width="17.5703125" style="12" customWidth="1"/>
    <col min="6148" max="6148" width="15.7109375" style="12" customWidth="1"/>
    <col min="6149" max="6149" width="13.42578125" style="12" customWidth="1"/>
    <col min="6150" max="6151" width="14.5703125" style="12" customWidth="1"/>
    <col min="6152" max="6152" width="13.42578125" style="12" customWidth="1"/>
    <col min="6153" max="6154" width="16.140625" style="12" customWidth="1"/>
    <col min="6155" max="6400" width="9.140625" style="12"/>
    <col min="6401" max="6401" width="33.5703125" style="12" customWidth="1"/>
    <col min="6402" max="6402" width="14.140625" style="12" customWidth="1"/>
    <col min="6403" max="6403" width="17.5703125" style="12" customWidth="1"/>
    <col min="6404" max="6404" width="15.7109375" style="12" customWidth="1"/>
    <col min="6405" max="6405" width="13.42578125" style="12" customWidth="1"/>
    <col min="6406" max="6407" width="14.5703125" style="12" customWidth="1"/>
    <col min="6408" max="6408" width="13.42578125" style="12" customWidth="1"/>
    <col min="6409" max="6410" width="16.140625" style="12" customWidth="1"/>
    <col min="6411" max="6656" width="9.140625" style="12"/>
    <col min="6657" max="6657" width="33.5703125" style="12" customWidth="1"/>
    <col min="6658" max="6658" width="14.140625" style="12" customWidth="1"/>
    <col min="6659" max="6659" width="17.5703125" style="12" customWidth="1"/>
    <col min="6660" max="6660" width="15.7109375" style="12" customWidth="1"/>
    <col min="6661" max="6661" width="13.42578125" style="12" customWidth="1"/>
    <col min="6662" max="6663" width="14.5703125" style="12" customWidth="1"/>
    <col min="6664" max="6664" width="13.42578125" style="12" customWidth="1"/>
    <col min="6665" max="6666" width="16.140625" style="12" customWidth="1"/>
    <col min="6667" max="6912" width="9.140625" style="12"/>
    <col min="6913" max="6913" width="33.5703125" style="12" customWidth="1"/>
    <col min="6914" max="6914" width="14.140625" style="12" customWidth="1"/>
    <col min="6915" max="6915" width="17.5703125" style="12" customWidth="1"/>
    <col min="6916" max="6916" width="15.7109375" style="12" customWidth="1"/>
    <col min="6917" max="6917" width="13.42578125" style="12" customWidth="1"/>
    <col min="6918" max="6919" width="14.5703125" style="12" customWidth="1"/>
    <col min="6920" max="6920" width="13.42578125" style="12" customWidth="1"/>
    <col min="6921" max="6922" width="16.140625" style="12" customWidth="1"/>
    <col min="6923" max="7168" width="9.140625" style="12"/>
    <col min="7169" max="7169" width="33.5703125" style="12" customWidth="1"/>
    <col min="7170" max="7170" width="14.140625" style="12" customWidth="1"/>
    <col min="7171" max="7171" width="17.5703125" style="12" customWidth="1"/>
    <col min="7172" max="7172" width="15.7109375" style="12" customWidth="1"/>
    <col min="7173" max="7173" width="13.42578125" style="12" customWidth="1"/>
    <col min="7174" max="7175" width="14.5703125" style="12" customWidth="1"/>
    <col min="7176" max="7176" width="13.42578125" style="12" customWidth="1"/>
    <col min="7177" max="7178" width="16.140625" style="12" customWidth="1"/>
    <col min="7179" max="7424" width="9.140625" style="12"/>
    <col min="7425" max="7425" width="33.5703125" style="12" customWidth="1"/>
    <col min="7426" max="7426" width="14.140625" style="12" customWidth="1"/>
    <col min="7427" max="7427" width="17.5703125" style="12" customWidth="1"/>
    <col min="7428" max="7428" width="15.7109375" style="12" customWidth="1"/>
    <col min="7429" max="7429" width="13.42578125" style="12" customWidth="1"/>
    <col min="7430" max="7431" width="14.5703125" style="12" customWidth="1"/>
    <col min="7432" max="7432" width="13.42578125" style="12" customWidth="1"/>
    <col min="7433" max="7434" width="16.140625" style="12" customWidth="1"/>
    <col min="7435" max="7680" width="9.140625" style="12"/>
    <col min="7681" max="7681" width="33.5703125" style="12" customWidth="1"/>
    <col min="7682" max="7682" width="14.140625" style="12" customWidth="1"/>
    <col min="7683" max="7683" width="17.5703125" style="12" customWidth="1"/>
    <col min="7684" max="7684" width="15.7109375" style="12" customWidth="1"/>
    <col min="7685" max="7685" width="13.42578125" style="12" customWidth="1"/>
    <col min="7686" max="7687" width="14.5703125" style="12" customWidth="1"/>
    <col min="7688" max="7688" width="13.42578125" style="12" customWidth="1"/>
    <col min="7689" max="7690" width="16.140625" style="12" customWidth="1"/>
    <col min="7691" max="7936" width="9.140625" style="12"/>
    <col min="7937" max="7937" width="33.5703125" style="12" customWidth="1"/>
    <col min="7938" max="7938" width="14.140625" style="12" customWidth="1"/>
    <col min="7939" max="7939" width="17.5703125" style="12" customWidth="1"/>
    <col min="7940" max="7940" width="15.7109375" style="12" customWidth="1"/>
    <col min="7941" max="7941" width="13.42578125" style="12" customWidth="1"/>
    <col min="7942" max="7943" width="14.5703125" style="12" customWidth="1"/>
    <col min="7944" max="7944" width="13.42578125" style="12" customWidth="1"/>
    <col min="7945" max="7946" width="16.140625" style="12" customWidth="1"/>
    <col min="7947" max="8192" width="9.140625" style="12"/>
    <col min="8193" max="8193" width="33.5703125" style="12" customWidth="1"/>
    <col min="8194" max="8194" width="14.140625" style="12" customWidth="1"/>
    <col min="8195" max="8195" width="17.5703125" style="12" customWidth="1"/>
    <col min="8196" max="8196" width="15.7109375" style="12" customWidth="1"/>
    <col min="8197" max="8197" width="13.42578125" style="12" customWidth="1"/>
    <col min="8198" max="8199" width="14.5703125" style="12" customWidth="1"/>
    <col min="8200" max="8200" width="13.42578125" style="12" customWidth="1"/>
    <col min="8201" max="8202" width="16.140625" style="12" customWidth="1"/>
    <col min="8203" max="8448" width="9.140625" style="12"/>
    <col min="8449" max="8449" width="33.5703125" style="12" customWidth="1"/>
    <col min="8450" max="8450" width="14.140625" style="12" customWidth="1"/>
    <col min="8451" max="8451" width="17.5703125" style="12" customWidth="1"/>
    <col min="8452" max="8452" width="15.7109375" style="12" customWidth="1"/>
    <col min="8453" max="8453" width="13.42578125" style="12" customWidth="1"/>
    <col min="8454" max="8455" width="14.5703125" style="12" customWidth="1"/>
    <col min="8456" max="8456" width="13.42578125" style="12" customWidth="1"/>
    <col min="8457" max="8458" width="16.140625" style="12" customWidth="1"/>
    <col min="8459" max="8704" width="9.140625" style="12"/>
    <col min="8705" max="8705" width="33.5703125" style="12" customWidth="1"/>
    <col min="8706" max="8706" width="14.140625" style="12" customWidth="1"/>
    <col min="8707" max="8707" width="17.5703125" style="12" customWidth="1"/>
    <col min="8708" max="8708" width="15.7109375" style="12" customWidth="1"/>
    <col min="8709" max="8709" width="13.42578125" style="12" customWidth="1"/>
    <col min="8710" max="8711" width="14.5703125" style="12" customWidth="1"/>
    <col min="8712" max="8712" width="13.42578125" style="12" customWidth="1"/>
    <col min="8713" max="8714" width="16.140625" style="12" customWidth="1"/>
    <col min="8715" max="8960" width="9.140625" style="12"/>
    <col min="8961" max="8961" width="33.5703125" style="12" customWidth="1"/>
    <col min="8962" max="8962" width="14.140625" style="12" customWidth="1"/>
    <col min="8963" max="8963" width="17.5703125" style="12" customWidth="1"/>
    <col min="8964" max="8964" width="15.7109375" style="12" customWidth="1"/>
    <col min="8965" max="8965" width="13.42578125" style="12" customWidth="1"/>
    <col min="8966" max="8967" width="14.5703125" style="12" customWidth="1"/>
    <col min="8968" max="8968" width="13.42578125" style="12" customWidth="1"/>
    <col min="8969" max="8970" width="16.140625" style="12" customWidth="1"/>
    <col min="8971" max="9216" width="9.140625" style="12"/>
    <col min="9217" max="9217" width="33.5703125" style="12" customWidth="1"/>
    <col min="9218" max="9218" width="14.140625" style="12" customWidth="1"/>
    <col min="9219" max="9219" width="17.5703125" style="12" customWidth="1"/>
    <col min="9220" max="9220" width="15.7109375" style="12" customWidth="1"/>
    <col min="9221" max="9221" width="13.42578125" style="12" customWidth="1"/>
    <col min="9222" max="9223" width="14.5703125" style="12" customWidth="1"/>
    <col min="9224" max="9224" width="13.42578125" style="12" customWidth="1"/>
    <col min="9225" max="9226" width="16.140625" style="12" customWidth="1"/>
    <col min="9227" max="9472" width="9.140625" style="12"/>
    <col min="9473" max="9473" width="33.5703125" style="12" customWidth="1"/>
    <col min="9474" max="9474" width="14.140625" style="12" customWidth="1"/>
    <col min="9475" max="9475" width="17.5703125" style="12" customWidth="1"/>
    <col min="9476" max="9476" width="15.7109375" style="12" customWidth="1"/>
    <col min="9477" max="9477" width="13.42578125" style="12" customWidth="1"/>
    <col min="9478" max="9479" width="14.5703125" style="12" customWidth="1"/>
    <col min="9480" max="9480" width="13.42578125" style="12" customWidth="1"/>
    <col min="9481" max="9482" width="16.140625" style="12" customWidth="1"/>
    <col min="9483" max="9728" width="9.140625" style="12"/>
    <col min="9729" max="9729" width="33.5703125" style="12" customWidth="1"/>
    <col min="9730" max="9730" width="14.140625" style="12" customWidth="1"/>
    <col min="9731" max="9731" width="17.5703125" style="12" customWidth="1"/>
    <col min="9732" max="9732" width="15.7109375" style="12" customWidth="1"/>
    <col min="9733" max="9733" width="13.42578125" style="12" customWidth="1"/>
    <col min="9734" max="9735" width="14.5703125" style="12" customWidth="1"/>
    <col min="9736" max="9736" width="13.42578125" style="12" customWidth="1"/>
    <col min="9737" max="9738" width="16.140625" style="12" customWidth="1"/>
    <col min="9739" max="9984" width="9.140625" style="12"/>
    <col min="9985" max="9985" width="33.5703125" style="12" customWidth="1"/>
    <col min="9986" max="9986" width="14.140625" style="12" customWidth="1"/>
    <col min="9987" max="9987" width="17.5703125" style="12" customWidth="1"/>
    <col min="9988" max="9988" width="15.7109375" style="12" customWidth="1"/>
    <col min="9989" max="9989" width="13.42578125" style="12" customWidth="1"/>
    <col min="9990" max="9991" width="14.5703125" style="12" customWidth="1"/>
    <col min="9992" max="9992" width="13.42578125" style="12" customWidth="1"/>
    <col min="9993" max="9994" width="16.140625" style="12" customWidth="1"/>
    <col min="9995" max="10240" width="9.140625" style="12"/>
    <col min="10241" max="10241" width="33.5703125" style="12" customWidth="1"/>
    <col min="10242" max="10242" width="14.140625" style="12" customWidth="1"/>
    <col min="10243" max="10243" width="17.5703125" style="12" customWidth="1"/>
    <col min="10244" max="10244" width="15.7109375" style="12" customWidth="1"/>
    <col min="10245" max="10245" width="13.42578125" style="12" customWidth="1"/>
    <col min="10246" max="10247" width="14.5703125" style="12" customWidth="1"/>
    <col min="10248" max="10248" width="13.42578125" style="12" customWidth="1"/>
    <col min="10249" max="10250" width="16.140625" style="12" customWidth="1"/>
    <col min="10251" max="10496" width="9.140625" style="12"/>
    <col min="10497" max="10497" width="33.5703125" style="12" customWidth="1"/>
    <col min="10498" max="10498" width="14.140625" style="12" customWidth="1"/>
    <col min="10499" max="10499" width="17.5703125" style="12" customWidth="1"/>
    <col min="10500" max="10500" width="15.7109375" style="12" customWidth="1"/>
    <col min="10501" max="10501" width="13.42578125" style="12" customWidth="1"/>
    <col min="10502" max="10503" width="14.5703125" style="12" customWidth="1"/>
    <col min="10504" max="10504" width="13.42578125" style="12" customWidth="1"/>
    <col min="10505" max="10506" width="16.140625" style="12" customWidth="1"/>
    <col min="10507" max="10752" width="9.140625" style="12"/>
    <col min="10753" max="10753" width="33.5703125" style="12" customWidth="1"/>
    <col min="10754" max="10754" width="14.140625" style="12" customWidth="1"/>
    <col min="10755" max="10755" width="17.5703125" style="12" customWidth="1"/>
    <col min="10756" max="10756" width="15.7109375" style="12" customWidth="1"/>
    <col min="10757" max="10757" width="13.42578125" style="12" customWidth="1"/>
    <col min="10758" max="10759" width="14.5703125" style="12" customWidth="1"/>
    <col min="10760" max="10760" width="13.42578125" style="12" customWidth="1"/>
    <col min="10761" max="10762" width="16.140625" style="12" customWidth="1"/>
    <col min="10763" max="11008" width="9.140625" style="12"/>
    <col min="11009" max="11009" width="33.5703125" style="12" customWidth="1"/>
    <col min="11010" max="11010" width="14.140625" style="12" customWidth="1"/>
    <col min="11011" max="11011" width="17.5703125" style="12" customWidth="1"/>
    <col min="11012" max="11012" width="15.7109375" style="12" customWidth="1"/>
    <col min="11013" max="11013" width="13.42578125" style="12" customWidth="1"/>
    <col min="11014" max="11015" width="14.5703125" style="12" customWidth="1"/>
    <col min="11016" max="11016" width="13.42578125" style="12" customWidth="1"/>
    <col min="11017" max="11018" width="16.140625" style="12" customWidth="1"/>
    <col min="11019" max="11264" width="9.140625" style="12"/>
    <col min="11265" max="11265" width="33.5703125" style="12" customWidth="1"/>
    <col min="11266" max="11266" width="14.140625" style="12" customWidth="1"/>
    <col min="11267" max="11267" width="17.5703125" style="12" customWidth="1"/>
    <col min="11268" max="11268" width="15.7109375" style="12" customWidth="1"/>
    <col min="11269" max="11269" width="13.42578125" style="12" customWidth="1"/>
    <col min="11270" max="11271" width="14.5703125" style="12" customWidth="1"/>
    <col min="11272" max="11272" width="13.42578125" style="12" customWidth="1"/>
    <col min="11273" max="11274" width="16.140625" style="12" customWidth="1"/>
    <col min="11275" max="11520" width="9.140625" style="12"/>
    <col min="11521" max="11521" width="33.5703125" style="12" customWidth="1"/>
    <col min="11522" max="11522" width="14.140625" style="12" customWidth="1"/>
    <col min="11523" max="11523" width="17.5703125" style="12" customWidth="1"/>
    <col min="11524" max="11524" width="15.7109375" style="12" customWidth="1"/>
    <col min="11525" max="11525" width="13.42578125" style="12" customWidth="1"/>
    <col min="11526" max="11527" width="14.5703125" style="12" customWidth="1"/>
    <col min="11528" max="11528" width="13.42578125" style="12" customWidth="1"/>
    <col min="11529" max="11530" width="16.140625" style="12" customWidth="1"/>
    <col min="11531" max="11776" width="9.140625" style="12"/>
    <col min="11777" max="11777" width="33.5703125" style="12" customWidth="1"/>
    <col min="11778" max="11778" width="14.140625" style="12" customWidth="1"/>
    <col min="11779" max="11779" width="17.5703125" style="12" customWidth="1"/>
    <col min="11780" max="11780" width="15.7109375" style="12" customWidth="1"/>
    <col min="11781" max="11781" width="13.42578125" style="12" customWidth="1"/>
    <col min="11782" max="11783" width="14.5703125" style="12" customWidth="1"/>
    <col min="11784" max="11784" width="13.42578125" style="12" customWidth="1"/>
    <col min="11785" max="11786" width="16.140625" style="12" customWidth="1"/>
    <col min="11787" max="12032" width="9.140625" style="12"/>
    <col min="12033" max="12033" width="33.5703125" style="12" customWidth="1"/>
    <col min="12034" max="12034" width="14.140625" style="12" customWidth="1"/>
    <col min="12035" max="12035" width="17.5703125" style="12" customWidth="1"/>
    <col min="12036" max="12036" width="15.7109375" style="12" customWidth="1"/>
    <col min="12037" max="12037" width="13.42578125" style="12" customWidth="1"/>
    <col min="12038" max="12039" width="14.5703125" style="12" customWidth="1"/>
    <col min="12040" max="12040" width="13.42578125" style="12" customWidth="1"/>
    <col min="12041" max="12042" width="16.140625" style="12" customWidth="1"/>
    <col min="12043" max="12288" width="9.140625" style="12"/>
    <col min="12289" max="12289" width="33.5703125" style="12" customWidth="1"/>
    <col min="12290" max="12290" width="14.140625" style="12" customWidth="1"/>
    <col min="12291" max="12291" width="17.5703125" style="12" customWidth="1"/>
    <col min="12292" max="12292" width="15.7109375" style="12" customWidth="1"/>
    <col min="12293" max="12293" width="13.42578125" style="12" customWidth="1"/>
    <col min="12294" max="12295" width="14.5703125" style="12" customWidth="1"/>
    <col min="12296" max="12296" width="13.42578125" style="12" customWidth="1"/>
    <col min="12297" max="12298" width="16.140625" style="12" customWidth="1"/>
    <col min="12299" max="12544" width="9.140625" style="12"/>
    <col min="12545" max="12545" width="33.5703125" style="12" customWidth="1"/>
    <col min="12546" max="12546" width="14.140625" style="12" customWidth="1"/>
    <col min="12547" max="12547" width="17.5703125" style="12" customWidth="1"/>
    <col min="12548" max="12548" width="15.7109375" style="12" customWidth="1"/>
    <col min="12549" max="12549" width="13.42578125" style="12" customWidth="1"/>
    <col min="12550" max="12551" width="14.5703125" style="12" customWidth="1"/>
    <col min="12552" max="12552" width="13.42578125" style="12" customWidth="1"/>
    <col min="12553" max="12554" width="16.140625" style="12" customWidth="1"/>
    <col min="12555" max="12800" width="9.140625" style="12"/>
    <col min="12801" max="12801" width="33.5703125" style="12" customWidth="1"/>
    <col min="12802" max="12802" width="14.140625" style="12" customWidth="1"/>
    <col min="12803" max="12803" width="17.5703125" style="12" customWidth="1"/>
    <col min="12804" max="12804" width="15.7109375" style="12" customWidth="1"/>
    <col min="12805" max="12805" width="13.42578125" style="12" customWidth="1"/>
    <col min="12806" max="12807" width="14.5703125" style="12" customWidth="1"/>
    <col min="12808" max="12808" width="13.42578125" style="12" customWidth="1"/>
    <col min="12809" max="12810" width="16.140625" style="12" customWidth="1"/>
    <col min="12811" max="13056" width="9.140625" style="12"/>
    <col min="13057" max="13057" width="33.5703125" style="12" customWidth="1"/>
    <col min="13058" max="13058" width="14.140625" style="12" customWidth="1"/>
    <col min="13059" max="13059" width="17.5703125" style="12" customWidth="1"/>
    <col min="13060" max="13060" width="15.7109375" style="12" customWidth="1"/>
    <col min="13061" max="13061" width="13.42578125" style="12" customWidth="1"/>
    <col min="13062" max="13063" width="14.5703125" style="12" customWidth="1"/>
    <col min="13064" max="13064" width="13.42578125" style="12" customWidth="1"/>
    <col min="13065" max="13066" width="16.140625" style="12" customWidth="1"/>
    <col min="13067" max="13312" width="9.140625" style="12"/>
    <col min="13313" max="13313" width="33.5703125" style="12" customWidth="1"/>
    <col min="13314" max="13314" width="14.140625" style="12" customWidth="1"/>
    <col min="13315" max="13315" width="17.5703125" style="12" customWidth="1"/>
    <col min="13316" max="13316" width="15.7109375" style="12" customWidth="1"/>
    <col min="13317" max="13317" width="13.42578125" style="12" customWidth="1"/>
    <col min="13318" max="13319" width="14.5703125" style="12" customWidth="1"/>
    <col min="13320" max="13320" width="13.42578125" style="12" customWidth="1"/>
    <col min="13321" max="13322" width="16.140625" style="12" customWidth="1"/>
    <col min="13323" max="13568" width="9.140625" style="12"/>
    <col min="13569" max="13569" width="33.5703125" style="12" customWidth="1"/>
    <col min="13570" max="13570" width="14.140625" style="12" customWidth="1"/>
    <col min="13571" max="13571" width="17.5703125" style="12" customWidth="1"/>
    <col min="13572" max="13572" width="15.7109375" style="12" customWidth="1"/>
    <col min="13573" max="13573" width="13.42578125" style="12" customWidth="1"/>
    <col min="13574" max="13575" width="14.5703125" style="12" customWidth="1"/>
    <col min="13576" max="13576" width="13.42578125" style="12" customWidth="1"/>
    <col min="13577" max="13578" width="16.140625" style="12" customWidth="1"/>
    <col min="13579" max="13824" width="9.140625" style="12"/>
    <col min="13825" max="13825" width="33.5703125" style="12" customWidth="1"/>
    <col min="13826" max="13826" width="14.140625" style="12" customWidth="1"/>
    <col min="13827" max="13827" width="17.5703125" style="12" customWidth="1"/>
    <col min="13828" max="13828" width="15.7109375" style="12" customWidth="1"/>
    <col min="13829" max="13829" width="13.42578125" style="12" customWidth="1"/>
    <col min="13830" max="13831" width="14.5703125" style="12" customWidth="1"/>
    <col min="13832" max="13832" width="13.42578125" style="12" customWidth="1"/>
    <col min="13833" max="13834" width="16.140625" style="12" customWidth="1"/>
    <col min="13835" max="14080" width="9.140625" style="12"/>
    <col min="14081" max="14081" width="33.5703125" style="12" customWidth="1"/>
    <col min="14082" max="14082" width="14.140625" style="12" customWidth="1"/>
    <col min="14083" max="14083" width="17.5703125" style="12" customWidth="1"/>
    <col min="14084" max="14084" width="15.7109375" style="12" customWidth="1"/>
    <col min="14085" max="14085" width="13.42578125" style="12" customWidth="1"/>
    <col min="14086" max="14087" width="14.5703125" style="12" customWidth="1"/>
    <col min="14088" max="14088" width="13.42578125" style="12" customWidth="1"/>
    <col min="14089" max="14090" width="16.140625" style="12" customWidth="1"/>
    <col min="14091" max="14336" width="9.140625" style="12"/>
    <col min="14337" max="14337" width="33.5703125" style="12" customWidth="1"/>
    <col min="14338" max="14338" width="14.140625" style="12" customWidth="1"/>
    <col min="14339" max="14339" width="17.5703125" style="12" customWidth="1"/>
    <col min="14340" max="14340" width="15.7109375" style="12" customWidth="1"/>
    <col min="14341" max="14341" width="13.42578125" style="12" customWidth="1"/>
    <col min="14342" max="14343" width="14.5703125" style="12" customWidth="1"/>
    <col min="14344" max="14344" width="13.42578125" style="12" customWidth="1"/>
    <col min="14345" max="14346" width="16.140625" style="12" customWidth="1"/>
    <col min="14347" max="14592" width="9.140625" style="12"/>
    <col min="14593" max="14593" width="33.5703125" style="12" customWidth="1"/>
    <col min="14594" max="14594" width="14.140625" style="12" customWidth="1"/>
    <col min="14595" max="14595" width="17.5703125" style="12" customWidth="1"/>
    <col min="14596" max="14596" width="15.7109375" style="12" customWidth="1"/>
    <col min="14597" max="14597" width="13.42578125" style="12" customWidth="1"/>
    <col min="14598" max="14599" width="14.5703125" style="12" customWidth="1"/>
    <col min="14600" max="14600" width="13.42578125" style="12" customWidth="1"/>
    <col min="14601" max="14602" width="16.140625" style="12" customWidth="1"/>
    <col min="14603" max="14848" width="9.140625" style="12"/>
    <col min="14849" max="14849" width="33.5703125" style="12" customWidth="1"/>
    <col min="14850" max="14850" width="14.140625" style="12" customWidth="1"/>
    <col min="14851" max="14851" width="17.5703125" style="12" customWidth="1"/>
    <col min="14852" max="14852" width="15.7109375" style="12" customWidth="1"/>
    <col min="14853" max="14853" width="13.42578125" style="12" customWidth="1"/>
    <col min="14854" max="14855" width="14.5703125" style="12" customWidth="1"/>
    <col min="14856" max="14856" width="13.42578125" style="12" customWidth="1"/>
    <col min="14857" max="14858" width="16.140625" style="12" customWidth="1"/>
    <col min="14859" max="15104" width="9.140625" style="12"/>
    <col min="15105" max="15105" width="33.5703125" style="12" customWidth="1"/>
    <col min="15106" max="15106" width="14.140625" style="12" customWidth="1"/>
    <col min="15107" max="15107" width="17.5703125" style="12" customWidth="1"/>
    <col min="15108" max="15108" width="15.7109375" style="12" customWidth="1"/>
    <col min="15109" max="15109" width="13.42578125" style="12" customWidth="1"/>
    <col min="15110" max="15111" width="14.5703125" style="12" customWidth="1"/>
    <col min="15112" max="15112" width="13.42578125" style="12" customWidth="1"/>
    <col min="15113" max="15114" width="16.140625" style="12" customWidth="1"/>
    <col min="15115" max="15360" width="9.140625" style="12"/>
    <col min="15361" max="15361" width="33.5703125" style="12" customWidth="1"/>
    <col min="15362" max="15362" width="14.140625" style="12" customWidth="1"/>
    <col min="15363" max="15363" width="17.5703125" style="12" customWidth="1"/>
    <col min="15364" max="15364" width="15.7109375" style="12" customWidth="1"/>
    <col min="15365" max="15365" width="13.42578125" style="12" customWidth="1"/>
    <col min="15366" max="15367" width="14.5703125" style="12" customWidth="1"/>
    <col min="15368" max="15368" width="13.42578125" style="12" customWidth="1"/>
    <col min="15369" max="15370" width="16.140625" style="12" customWidth="1"/>
    <col min="15371" max="15616" width="9.140625" style="12"/>
    <col min="15617" max="15617" width="33.5703125" style="12" customWidth="1"/>
    <col min="15618" max="15618" width="14.140625" style="12" customWidth="1"/>
    <col min="15619" max="15619" width="17.5703125" style="12" customWidth="1"/>
    <col min="15620" max="15620" width="15.7109375" style="12" customWidth="1"/>
    <col min="15621" max="15621" width="13.42578125" style="12" customWidth="1"/>
    <col min="15622" max="15623" width="14.5703125" style="12" customWidth="1"/>
    <col min="15624" max="15624" width="13.42578125" style="12" customWidth="1"/>
    <col min="15625" max="15626" width="16.140625" style="12" customWidth="1"/>
    <col min="15627" max="15872" width="9.140625" style="12"/>
    <col min="15873" max="15873" width="33.5703125" style="12" customWidth="1"/>
    <col min="15874" max="15874" width="14.140625" style="12" customWidth="1"/>
    <col min="15875" max="15875" width="17.5703125" style="12" customWidth="1"/>
    <col min="15876" max="15876" width="15.7109375" style="12" customWidth="1"/>
    <col min="15877" max="15877" width="13.42578125" style="12" customWidth="1"/>
    <col min="15878" max="15879" width="14.5703125" style="12" customWidth="1"/>
    <col min="15880" max="15880" width="13.42578125" style="12" customWidth="1"/>
    <col min="15881" max="15882" width="16.140625" style="12" customWidth="1"/>
    <col min="15883" max="16128" width="9.140625" style="12"/>
    <col min="16129" max="16129" width="33.5703125" style="12" customWidth="1"/>
    <col min="16130" max="16130" width="14.140625" style="12" customWidth="1"/>
    <col min="16131" max="16131" width="17.5703125" style="12" customWidth="1"/>
    <col min="16132" max="16132" width="15.7109375" style="12" customWidth="1"/>
    <col min="16133" max="16133" width="13.42578125" style="12" customWidth="1"/>
    <col min="16134" max="16135" width="14.5703125" style="12" customWidth="1"/>
    <col min="16136" max="16136" width="13.42578125" style="12" customWidth="1"/>
    <col min="16137" max="16138" width="16.140625" style="12" customWidth="1"/>
    <col min="16139" max="16384" width="9.140625" style="12"/>
  </cols>
  <sheetData>
    <row r="1" spans="1:12" ht="20.25" customHeight="1">
      <c r="A1" s="461" t="s">
        <v>574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2" ht="21.75" customHeight="1">
      <c r="A2" s="462" t="s">
        <v>143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2" ht="22.5" customHeight="1">
      <c r="A3" s="463" t="s">
        <v>568</v>
      </c>
      <c r="B3" s="464"/>
      <c r="C3" s="464"/>
      <c r="D3" s="464"/>
      <c r="E3" s="464"/>
      <c r="F3" s="464"/>
      <c r="G3" s="464"/>
      <c r="H3" s="464"/>
      <c r="I3" s="464"/>
      <c r="J3" s="465"/>
    </row>
    <row r="4" spans="1:12" ht="62.25" customHeight="1">
      <c r="A4" s="84" t="s">
        <v>2</v>
      </c>
      <c r="B4" s="84" t="s">
        <v>144</v>
      </c>
      <c r="C4" s="85" t="s">
        <v>145</v>
      </c>
      <c r="D4" s="85" t="s">
        <v>569</v>
      </c>
      <c r="E4" s="86" t="s">
        <v>146</v>
      </c>
      <c r="F4" s="85" t="s">
        <v>147</v>
      </c>
      <c r="G4" s="85" t="s">
        <v>570</v>
      </c>
      <c r="H4" s="86" t="s">
        <v>148</v>
      </c>
      <c r="I4" s="85" t="s">
        <v>149</v>
      </c>
      <c r="J4" s="85" t="s">
        <v>571</v>
      </c>
    </row>
    <row r="5" spans="1:12" ht="30" customHeight="1">
      <c r="A5" s="87" t="s">
        <v>150</v>
      </c>
      <c r="B5" s="88">
        <v>197136</v>
      </c>
      <c r="C5" s="89">
        <v>236321</v>
      </c>
      <c r="D5" s="89">
        <v>236321</v>
      </c>
      <c r="E5" s="89">
        <v>157960</v>
      </c>
      <c r="F5" s="89">
        <v>221089</v>
      </c>
      <c r="G5" s="89">
        <v>221089</v>
      </c>
      <c r="H5" s="89">
        <v>39176</v>
      </c>
      <c r="I5" s="89">
        <v>15232</v>
      </c>
      <c r="J5" s="89">
        <v>15232</v>
      </c>
    </row>
    <row r="6" spans="1:12" ht="30" customHeight="1">
      <c r="A6" s="87" t="s">
        <v>151</v>
      </c>
      <c r="B6" s="88">
        <v>152597</v>
      </c>
      <c r="C6" s="89">
        <v>184397</v>
      </c>
      <c r="D6" s="89">
        <v>164623</v>
      </c>
      <c r="E6" s="89">
        <v>67102</v>
      </c>
      <c r="F6" s="89">
        <v>93068</v>
      </c>
      <c r="G6" s="89">
        <v>75872</v>
      </c>
      <c r="H6" s="89">
        <v>85495</v>
      </c>
      <c r="I6" s="89">
        <v>91329</v>
      </c>
      <c r="J6" s="89">
        <v>88751</v>
      </c>
    </row>
    <row r="7" spans="1:12" ht="30" customHeight="1">
      <c r="A7" s="87" t="s">
        <v>152</v>
      </c>
      <c r="B7" s="90" t="s">
        <v>9</v>
      </c>
      <c r="C7" s="91"/>
      <c r="D7" s="294" t="s">
        <v>94</v>
      </c>
      <c r="E7" s="89" t="s">
        <v>9</v>
      </c>
      <c r="F7" s="89"/>
      <c r="G7" s="89"/>
      <c r="H7" s="89">
        <f>H5-H6</f>
        <v>-46319</v>
      </c>
      <c r="I7" s="89">
        <f>I5-I6</f>
        <v>-76097</v>
      </c>
      <c r="J7" s="89">
        <f>J5-J6</f>
        <v>-73519</v>
      </c>
    </row>
    <row r="8" spans="1:12" ht="30" customHeight="1">
      <c r="A8" s="87" t="s">
        <v>153</v>
      </c>
      <c r="B8" s="88">
        <f t="shared" ref="B8:F8" si="0">B5-B6</f>
        <v>44539</v>
      </c>
      <c r="C8" s="89">
        <f t="shared" si="0"/>
        <v>51924</v>
      </c>
      <c r="D8" s="295">
        <f>D5-D6</f>
        <v>71698</v>
      </c>
      <c r="E8" s="89">
        <f t="shared" si="0"/>
        <v>90858</v>
      </c>
      <c r="F8" s="89">
        <f t="shared" si="0"/>
        <v>128021</v>
      </c>
      <c r="G8" s="89">
        <f>G5-G6</f>
        <v>145217</v>
      </c>
      <c r="H8" s="89" t="s">
        <v>9</v>
      </c>
      <c r="I8" s="89"/>
      <c r="J8" s="89"/>
    </row>
    <row r="9" spans="1:12" ht="35.25" customHeight="1">
      <c r="A9" s="92" t="s">
        <v>154</v>
      </c>
      <c r="B9" s="88">
        <v>9461</v>
      </c>
      <c r="C9" s="89">
        <v>4252</v>
      </c>
      <c r="D9" s="89">
        <v>4252</v>
      </c>
      <c r="E9" s="89">
        <v>2721</v>
      </c>
      <c r="F9" s="89">
        <v>4252</v>
      </c>
      <c r="G9" s="89">
        <v>4252</v>
      </c>
      <c r="H9" s="89">
        <v>6740</v>
      </c>
      <c r="I9" s="89"/>
      <c r="J9" s="89"/>
      <c r="L9" s="93"/>
    </row>
    <row r="10" spans="1:12" ht="36.75" customHeight="1">
      <c r="A10" s="92" t="s">
        <v>155</v>
      </c>
      <c r="B10" s="88">
        <f t="shared" ref="B10:F10" si="1">B8+B9</f>
        <v>54000</v>
      </c>
      <c r="C10" s="89">
        <f t="shared" si="1"/>
        <v>56176</v>
      </c>
      <c r="D10" s="89">
        <f>D8+D9</f>
        <v>75950</v>
      </c>
      <c r="E10" s="89">
        <f t="shared" si="1"/>
        <v>93579</v>
      </c>
      <c r="F10" s="89">
        <f t="shared" si="1"/>
        <v>132273</v>
      </c>
      <c r="G10" s="89">
        <f>G8+G9</f>
        <v>149469</v>
      </c>
      <c r="H10" s="89">
        <f>H7+H9</f>
        <v>-39579</v>
      </c>
      <c r="I10" s="89"/>
      <c r="J10" s="89"/>
      <c r="L10" s="93"/>
    </row>
    <row r="11" spans="1:12" ht="24" customHeight="1">
      <c r="A11" s="92" t="s">
        <v>156</v>
      </c>
      <c r="B11" s="88">
        <v>596</v>
      </c>
      <c r="C11" s="89">
        <v>190</v>
      </c>
      <c r="D11" s="89">
        <v>190</v>
      </c>
      <c r="E11" s="89" t="s">
        <v>9</v>
      </c>
      <c r="F11" s="89"/>
      <c r="G11" s="89"/>
      <c r="H11" s="89">
        <v>596</v>
      </c>
      <c r="I11" s="89">
        <v>190</v>
      </c>
      <c r="J11" s="89">
        <v>190</v>
      </c>
      <c r="L11" s="93"/>
    </row>
    <row r="12" spans="1:12" ht="24.75" customHeight="1">
      <c r="A12" s="92" t="s">
        <v>157</v>
      </c>
      <c r="B12" s="88">
        <v>3071</v>
      </c>
      <c r="C12" s="89">
        <v>3260</v>
      </c>
      <c r="D12" s="89">
        <v>3260</v>
      </c>
      <c r="E12" s="89" t="s">
        <v>94</v>
      </c>
      <c r="F12" s="89"/>
      <c r="G12" s="89"/>
      <c r="H12" s="89">
        <v>3071</v>
      </c>
      <c r="I12" s="89">
        <v>3260</v>
      </c>
      <c r="J12" s="89">
        <v>3260</v>
      </c>
      <c r="L12" s="93"/>
    </row>
    <row r="13" spans="1:12" ht="33.75" customHeight="1">
      <c r="A13" s="92" t="s">
        <v>158</v>
      </c>
      <c r="B13" s="88">
        <f>B10+B11-B12</f>
        <v>51525</v>
      </c>
      <c r="C13" s="89">
        <f>C10+C11-C12</f>
        <v>53106</v>
      </c>
      <c r="D13" s="89">
        <f>D10+D11-D12</f>
        <v>72880</v>
      </c>
      <c r="E13" s="89">
        <f>E10</f>
        <v>93579</v>
      </c>
      <c r="F13" s="89">
        <v>132273</v>
      </c>
      <c r="G13" s="89"/>
      <c r="H13" s="89">
        <f>H10+H11-H12</f>
        <v>-42054</v>
      </c>
      <c r="I13" s="89">
        <f>I7+I11-I12</f>
        <v>-79167</v>
      </c>
      <c r="J13" s="89">
        <f>J7+J11-J12</f>
        <v>-76589</v>
      </c>
      <c r="L13" s="93"/>
    </row>
    <row r="14" spans="1:12" ht="20.25" customHeight="1">
      <c r="A14" s="92" t="s">
        <v>159</v>
      </c>
      <c r="B14" s="88"/>
      <c r="C14" s="89">
        <v>2630</v>
      </c>
      <c r="D14" s="89">
        <v>2630</v>
      </c>
      <c r="E14" s="89"/>
      <c r="F14" s="89">
        <v>2630</v>
      </c>
      <c r="G14" s="89">
        <v>2630</v>
      </c>
      <c r="H14" s="89"/>
      <c r="I14" s="89"/>
      <c r="J14" s="89"/>
      <c r="L14" s="93"/>
    </row>
    <row r="15" spans="1:12" ht="35.25" customHeight="1">
      <c r="A15" s="92" t="s">
        <v>160</v>
      </c>
      <c r="B15" s="88">
        <v>51525</v>
      </c>
      <c r="C15" s="89">
        <v>55736</v>
      </c>
      <c r="D15" s="89">
        <v>55736</v>
      </c>
      <c r="E15" s="89">
        <v>51525</v>
      </c>
      <c r="F15" s="89">
        <f>F13+F14</f>
        <v>134903</v>
      </c>
      <c r="G15" s="89">
        <v>55736</v>
      </c>
      <c r="H15" s="89" t="s">
        <v>9</v>
      </c>
      <c r="I15" s="89">
        <v>-79167</v>
      </c>
      <c r="J15" s="89"/>
    </row>
    <row r="16" spans="1:12" ht="58.5" customHeight="1">
      <c r="A16" s="92" t="s">
        <v>161</v>
      </c>
      <c r="B16" s="88" t="s">
        <v>94</v>
      </c>
      <c r="C16" s="89"/>
      <c r="D16" s="89">
        <f>D13+D14-D15</f>
        <v>19774</v>
      </c>
      <c r="E16" s="89">
        <f>E13-E15</f>
        <v>42054</v>
      </c>
      <c r="F16" s="89">
        <v>55736</v>
      </c>
      <c r="G16" s="89">
        <f>G10+G14-G15</f>
        <v>96363</v>
      </c>
      <c r="H16" s="89">
        <f>H13</f>
        <v>-42054</v>
      </c>
      <c r="I16" s="89"/>
      <c r="J16" s="89"/>
    </row>
    <row r="17" spans="1:10" ht="30" customHeight="1">
      <c r="A17" s="94" t="s">
        <v>162</v>
      </c>
      <c r="B17" s="88">
        <f>B6+B12+B15</f>
        <v>207193</v>
      </c>
      <c r="C17" s="95">
        <f>C5+C9+C11+C14</f>
        <v>243393</v>
      </c>
      <c r="D17" s="95">
        <v>223619</v>
      </c>
      <c r="E17" s="89">
        <f>E6+E15</f>
        <v>118627</v>
      </c>
      <c r="F17" s="95">
        <f>F6+F16</f>
        <v>148804</v>
      </c>
      <c r="G17" s="95">
        <v>131608</v>
      </c>
      <c r="H17" s="89">
        <f>H6+H12</f>
        <v>88566</v>
      </c>
      <c r="I17" s="95">
        <f>I6+I12</f>
        <v>94589</v>
      </c>
      <c r="J17" s="95">
        <v>92011</v>
      </c>
    </row>
    <row r="18" spans="1:10" ht="30" customHeight="1">
      <c r="A18" s="94" t="s">
        <v>163</v>
      </c>
      <c r="B18" s="88">
        <f>B5+B9+B11</f>
        <v>207193</v>
      </c>
      <c r="C18" s="95">
        <f>C6+C12+C15</f>
        <v>243393</v>
      </c>
      <c r="D18" s="95">
        <v>243393</v>
      </c>
      <c r="E18" s="89">
        <f>E5+E9</f>
        <v>160681</v>
      </c>
      <c r="F18" s="95">
        <f>F5+F9+F14</f>
        <v>227971</v>
      </c>
      <c r="G18" s="95">
        <v>227971</v>
      </c>
      <c r="H18" s="89">
        <f>H5+H9+H11</f>
        <v>46512</v>
      </c>
      <c r="I18" s="95">
        <v>15422</v>
      </c>
      <c r="J18" s="95">
        <v>15422</v>
      </c>
    </row>
    <row r="20" spans="1:10">
      <c r="E20" s="97"/>
      <c r="F20" s="97"/>
      <c r="G20" s="97"/>
    </row>
    <row r="22" spans="1:10">
      <c r="E22" s="97"/>
      <c r="F22" s="97"/>
      <c r="G22" s="97"/>
    </row>
    <row r="25" spans="1:10">
      <c r="E25" s="97"/>
      <c r="F25" s="97"/>
      <c r="G25" s="97"/>
    </row>
  </sheetData>
  <mergeCells count="3">
    <mergeCell ref="A1:J1"/>
    <mergeCell ref="A2:J2"/>
    <mergeCell ref="A3:J3"/>
  </mergeCells>
  <pageMargins left="0.23622047244094491" right="0.15748031496062992" top="0.55118110236220474" bottom="0.39370078740157483" header="0.19685039370078741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topLeftCell="A6" zoomScale="50" zoomScaleNormal="40" zoomScaleSheetLayoutView="50" workbookViewId="0">
      <selection activeCell="G28" sqref="G28"/>
    </sheetView>
  </sheetViews>
  <sheetFormatPr defaultRowHeight="15"/>
  <cols>
    <col min="1" max="1" width="104" style="98" customWidth="1"/>
    <col min="2" max="2" width="37" style="98" customWidth="1"/>
    <col min="3" max="3" width="38.5703125" style="98" customWidth="1"/>
    <col min="4" max="4" width="34.5703125" style="98" customWidth="1"/>
    <col min="5" max="5" width="37.85546875" style="98" customWidth="1"/>
    <col min="6" max="6" width="38.7109375" style="98" customWidth="1"/>
    <col min="7" max="7" width="40.85546875" style="98" customWidth="1"/>
    <col min="8" max="8" width="15.140625" style="98" customWidth="1"/>
    <col min="9" max="256" width="9.140625" style="98"/>
    <col min="257" max="257" width="104" style="98" customWidth="1"/>
    <col min="258" max="258" width="41" style="98" customWidth="1"/>
    <col min="259" max="259" width="40.42578125" style="98" customWidth="1"/>
    <col min="260" max="260" width="42.42578125" style="98" customWidth="1"/>
    <col min="261" max="261" width="34.85546875" style="98" customWidth="1"/>
    <col min="262" max="263" width="41.42578125" style="98" customWidth="1"/>
    <col min="264" max="264" width="15.140625" style="98" customWidth="1"/>
    <col min="265" max="512" width="9.140625" style="98"/>
    <col min="513" max="513" width="104" style="98" customWidth="1"/>
    <col min="514" max="514" width="41" style="98" customWidth="1"/>
    <col min="515" max="515" width="40.42578125" style="98" customWidth="1"/>
    <col min="516" max="516" width="42.42578125" style="98" customWidth="1"/>
    <col min="517" max="517" width="34.85546875" style="98" customWidth="1"/>
    <col min="518" max="519" width="41.42578125" style="98" customWidth="1"/>
    <col min="520" max="520" width="15.140625" style="98" customWidth="1"/>
    <col min="521" max="768" width="9.140625" style="98"/>
    <col min="769" max="769" width="104" style="98" customWidth="1"/>
    <col min="770" max="770" width="41" style="98" customWidth="1"/>
    <col min="771" max="771" width="40.42578125" style="98" customWidth="1"/>
    <col min="772" max="772" width="42.42578125" style="98" customWidth="1"/>
    <col min="773" max="773" width="34.85546875" style="98" customWidth="1"/>
    <col min="774" max="775" width="41.42578125" style="98" customWidth="1"/>
    <col min="776" max="776" width="15.140625" style="98" customWidth="1"/>
    <col min="777" max="1024" width="9.140625" style="98"/>
    <col min="1025" max="1025" width="104" style="98" customWidth="1"/>
    <col min="1026" max="1026" width="41" style="98" customWidth="1"/>
    <col min="1027" max="1027" width="40.42578125" style="98" customWidth="1"/>
    <col min="1028" max="1028" width="42.42578125" style="98" customWidth="1"/>
    <col min="1029" max="1029" width="34.85546875" style="98" customWidth="1"/>
    <col min="1030" max="1031" width="41.42578125" style="98" customWidth="1"/>
    <col min="1032" max="1032" width="15.140625" style="98" customWidth="1"/>
    <col min="1033" max="1280" width="9.140625" style="98"/>
    <col min="1281" max="1281" width="104" style="98" customWidth="1"/>
    <col min="1282" max="1282" width="41" style="98" customWidth="1"/>
    <col min="1283" max="1283" width="40.42578125" style="98" customWidth="1"/>
    <col min="1284" max="1284" width="42.42578125" style="98" customWidth="1"/>
    <col min="1285" max="1285" width="34.85546875" style="98" customWidth="1"/>
    <col min="1286" max="1287" width="41.42578125" style="98" customWidth="1"/>
    <col min="1288" max="1288" width="15.140625" style="98" customWidth="1"/>
    <col min="1289" max="1536" width="9.140625" style="98"/>
    <col min="1537" max="1537" width="104" style="98" customWidth="1"/>
    <col min="1538" max="1538" width="41" style="98" customWidth="1"/>
    <col min="1539" max="1539" width="40.42578125" style="98" customWidth="1"/>
    <col min="1540" max="1540" width="42.42578125" style="98" customWidth="1"/>
    <col min="1541" max="1541" width="34.85546875" style="98" customWidth="1"/>
    <col min="1542" max="1543" width="41.42578125" style="98" customWidth="1"/>
    <col min="1544" max="1544" width="15.140625" style="98" customWidth="1"/>
    <col min="1545" max="1792" width="9.140625" style="98"/>
    <col min="1793" max="1793" width="104" style="98" customWidth="1"/>
    <col min="1794" max="1794" width="41" style="98" customWidth="1"/>
    <col min="1795" max="1795" width="40.42578125" style="98" customWidth="1"/>
    <col min="1796" max="1796" width="42.42578125" style="98" customWidth="1"/>
    <col min="1797" max="1797" width="34.85546875" style="98" customWidth="1"/>
    <col min="1798" max="1799" width="41.42578125" style="98" customWidth="1"/>
    <col min="1800" max="1800" width="15.140625" style="98" customWidth="1"/>
    <col min="1801" max="2048" width="9.140625" style="98"/>
    <col min="2049" max="2049" width="104" style="98" customWidth="1"/>
    <col min="2050" max="2050" width="41" style="98" customWidth="1"/>
    <col min="2051" max="2051" width="40.42578125" style="98" customWidth="1"/>
    <col min="2052" max="2052" width="42.42578125" style="98" customWidth="1"/>
    <col min="2053" max="2053" width="34.85546875" style="98" customWidth="1"/>
    <col min="2054" max="2055" width="41.42578125" style="98" customWidth="1"/>
    <col min="2056" max="2056" width="15.140625" style="98" customWidth="1"/>
    <col min="2057" max="2304" width="9.140625" style="98"/>
    <col min="2305" max="2305" width="104" style="98" customWidth="1"/>
    <col min="2306" max="2306" width="41" style="98" customWidth="1"/>
    <col min="2307" max="2307" width="40.42578125" style="98" customWidth="1"/>
    <col min="2308" max="2308" width="42.42578125" style="98" customWidth="1"/>
    <col min="2309" max="2309" width="34.85546875" style="98" customWidth="1"/>
    <col min="2310" max="2311" width="41.42578125" style="98" customWidth="1"/>
    <col min="2312" max="2312" width="15.140625" style="98" customWidth="1"/>
    <col min="2313" max="2560" width="9.140625" style="98"/>
    <col min="2561" max="2561" width="104" style="98" customWidth="1"/>
    <col min="2562" max="2562" width="41" style="98" customWidth="1"/>
    <col min="2563" max="2563" width="40.42578125" style="98" customWidth="1"/>
    <col min="2564" max="2564" width="42.42578125" style="98" customWidth="1"/>
    <col min="2565" max="2565" width="34.85546875" style="98" customWidth="1"/>
    <col min="2566" max="2567" width="41.42578125" style="98" customWidth="1"/>
    <col min="2568" max="2568" width="15.140625" style="98" customWidth="1"/>
    <col min="2569" max="2816" width="9.140625" style="98"/>
    <col min="2817" max="2817" width="104" style="98" customWidth="1"/>
    <col min="2818" max="2818" width="41" style="98" customWidth="1"/>
    <col min="2819" max="2819" width="40.42578125" style="98" customWidth="1"/>
    <col min="2820" max="2820" width="42.42578125" style="98" customWidth="1"/>
    <col min="2821" max="2821" width="34.85546875" style="98" customWidth="1"/>
    <col min="2822" max="2823" width="41.42578125" style="98" customWidth="1"/>
    <col min="2824" max="2824" width="15.140625" style="98" customWidth="1"/>
    <col min="2825" max="3072" width="9.140625" style="98"/>
    <col min="3073" max="3073" width="104" style="98" customWidth="1"/>
    <col min="3074" max="3074" width="41" style="98" customWidth="1"/>
    <col min="3075" max="3075" width="40.42578125" style="98" customWidth="1"/>
    <col min="3076" max="3076" width="42.42578125" style="98" customWidth="1"/>
    <col min="3077" max="3077" width="34.85546875" style="98" customWidth="1"/>
    <col min="3078" max="3079" width="41.42578125" style="98" customWidth="1"/>
    <col min="3080" max="3080" width="15.140625" style="98" customWidth="1"/>
    <col min="3081" max="3328" width="9.140625" style="98"/>
    <col min="3329" max="3329" width="104" style="98" customWidth="1"/>
    <col min="3330" max="3330" width="41" style="98" customWidth="1"/>
    <col min="3331" max="3331" width="40.42578125" style="98" customWidth="1"/>
    <col min="3332" max="3332" width="42.42578125" style="98" customWidth="1"/>
    <col min="3333" max="3333" width="34.85546875" style="98" customWidth="1"/>
    <col min="3334" max="3335" width="41.42578125" style="98" customWidth="1"/>
    <col min="3336" max="3336" width="15.140625" style="98" customWidth="1"/>
    <col min="3337" max="3584" width="9.140625" style="98"/>
    <col min="3585" max="3585" width="104" style="98" customWidth="1"/>
    <col min="3586" max="3586" width="41" style="98" customWidth="1"/>
    <col min="3587" max="3587" width="40.42578125" style="98" customWidth="1"/>
    <col min="3588" max="3588" width="42.42578125" style="98" customWidth="1"/>
    <col min="3589" max="3589" width="34.85546875" style="98" customWidth="1"/>
    <col min="3590" max="3591" width="41.42578125" style="98" customWidth="1"/>
    <col min="3592" max="3592" width="15.140625" style="98" customWidth="1"/>
    <col min="3593" max="3840" width="9.140625" style="98"/>
    <col min="3841" max="3841" width="104" style="98" customWidth="1"/>
    <col min="3842" max="3842" width="41" style="98" customWidth="1"/>
    <col min="3843" max="3843" width="40.42578125" style="98" customWidth="1"/>
    <col min="3844" max="3844" width="42.42578125" style="98" customWidth="1"/>
    <col min="3845" max="3845" width="34.85546875" style="98" customWidth="1"/>
    <col min="3846" max="3847" width="41.42578125" style="98" customWidth="1"/>
    <col min="3848" max="3848" width="15.140625" style="98" customWidth="1"/>
    <col min="3849" max="4096" width="9.140625" style="98"/>
    <col min="4097" max="4097" width="104" style="98" customWidth="1"/>
    <col min="4098" max="4098" width="41" style="98" customWidth="1"/>
    <col min="4099" max="4099" width="40.42578125" style="98" customWidth="1"/>
    <col min="4100" max="4100" width="42.42578125" style="98" customWidth="1"/>
    <col min="4101" max="4101" width="34.85546875" style="98" customWidth="1"/>
    <col min="4102" max="4103" width="41.42578125" style="98" customWidth="1"/>
    <col min="4104" max="4104" width="15.140625" style="98" customWidth="1"/>
    <col min="4105" max="4352" width="9.140625" style="98"/>
    <col min="4353" max="4353" width="104" style="98" customWidth="1"/>
    <col min="4354" max="4354" width="41" style="98" customWidth="1"/>
    <col min="4355" max="4355" width="40.42578125" style="98" customWidth="1"/>
    <col min="4356" max="4356" width="42.42578125" style="98" customWidth="1"/>
    <col min="4357" max="4357" width="34.85546875" style="98" customWidth="1"/>
    <col min="4358" max="4359" width="41.42578125" style="98" customWidth="1"/>
    <col min="4360" max="4360" width="15.140625" style="98" customWidth="1"/>
    <col min="4361" max="4608" width="9.140625" style="98"/>
    <col min="4609" max="4609" width="104" style="98" customWidth="1"/>
    <col min="4610" max="4610" width="41" style="98" customWidth="1"/>
    <col min="4611" max="4611" width="40.42578125" style="98" customWidth="1"/>
    <col min="4612" max="4612" width="42.42578125" style="98" customWidth="1"/>
    <col min="4613" max="4613" width="34.85546875" style="98" customWidth="1"/>
    <col min="4614" max="4615" width="41.42578125" style="98" customWidth="1"/>
    <col min="4616" max="4616" width="15.140625" style="98" customWidth="1"/>
    <col min="4617" max="4864" width="9.140625" style="98"/>
    <col min="4865" max="4865" width="104" style="98" customWidth="1"/>
    <col min="4866" max="4866" width="41" style="98" customWidth="1"/>
    <col min="4867" max="4867" width="40.42578125" style="98" customWidth="1"/>
    <col min="4868" max="4868" width="42.42578125" style="98" customWidth="1"/>
    <col min="4869" max="4869" width="34.85546875" style="98" customWidth="1"/>
    <col min="4870" max="4871" width="41.42578125" style="98" customWidth="1"/>
    <col min="4872" max="4872" width="15.140625" style="98" customWidth="1"/>
    <col min="4873" max="5120" width="9.140625" style="98"/>
    <col min="5121" max="5121" width="104" style="98" customWidth="1"/>
    <col min="5122" max="5122" width="41" style="98" customWidth="1"/>
    <col min="5123" max="5123" width="40.42578125" style="98" customWidth="1"/>
    <col min="5124" max="5124" width="42.42578125" style="98" customWidth="1"/>
    <col min="5125" max="5125" width="34.85546875" style="98" customWidth="1"/>
    <col min="5126" max="5127" width="41.42578125" style="98" customWidth="1"/>
    <col min="5128" max="5128" width="15.140625" style="98" customWidth="1"/>
    <col min="5129" max="5376" width="9.140625" style="98"/>
    <col min="5377" max="5377" width="104" style="98" customWidth="1"/>
    <col min="5378" max="5378" width="41" style="98" customWidth="1"/>
    <col min="5379" max="5379" width="40.42578125" style="98" customWidth="1"/>
    <col min="5380" max="5380" width="42.42578125" style="98" customWidth="1"/>
    <col min="5381" max="5381" width="34.85546875" style="98" customWidth="1"/>
    <col min="5382" max="5383" width="41.42578125" style="98" customWidth="1"/>
    <col min="5384" max="5384" width="15.140625" style="98" customWidth="1"/>
    <col min="5385" max="5632" width="9.140625" style="98"/>
    <col min="5633" max="5633" width="104" style="98" customWidth="1"/>
    <col min="5634" max="5634" width="41" style="98" customWidth="1"/>
    <col min="5635" max="5635" width="40.42578125" style="98" customWidth="1"/>
    <col min="5636" max="5636" width="42.42578125" style="98" customWidth="1"/>
    <col min="5637" max="5637" width="34.85546875" style="98" customWidth="1"/>
    <col min="5638" max="5639" width="41.42578125" style="98" customWidth="1"/>
    <col min="5640" max="5640" width="15.140625" style="98" customWidth="1"/>
    <col min="5641" max="5888" width="9.140625" style="98"/>
    <col min="5889" max="5889" width="104" style="98" customWidth="1"/>
    <col min="5890" max="5890" width="41" style="98" customWidth="1"/>
    <col min="5891" max="5891" width="40.42578125" style="98" customWidth="1"/>
    <col min="5892" max="5892" width="42.42578125" style="98" customWidth="1"/>
    <col min="5893" max="5893" width="34.85546875" style="98" customWidth="1"/>
    <col min="5894" max="5895" width="41.42578125" style="98" customWidth="1"/>
    <col min="5896" max="5896" width="15.140625" style="98" customWidth="1"/>
    <col min="5897" max="6144" width="9.140625" style="98"/>
    <col min="6145" max="6145" width="104" style="98" customWidth="1"/>
    <col min="6146" max="6146" width="41" style="98" customWidth="1"/>
    <col min="6147" max="6147" width="40.42578125" style="98" customWidth="1"/>
    <col min="6148" max="6148" width="42.42578125" style="98" customWidth="1"/>
    <col min="6149" max="6149" width="34.85546875" style="98" customWidth="1"/>
    <col min="6150" max="6151" width="41.42578125" style="98" customWidth="1"/>
    <col min="6152" max="6152" width="15.140625" style="98" customWidth="1"/>
    <col min="6153" max="6400" width="9.140625" style="98"/>
    <col min="6401" max="6401" width="104" style="98" customWidth="1"/>
    <col min="6402" max="6402" width="41" style="98" customWidth="1"/>
    <col min="6403" max="6403" width="40.42578125" style="98" customWidth="1"/>
    <col min="6404" max="6404" width="42.42578125" style="98" customWidth="1"/>
    <col min="6405" max="6405" width="34.85546875" style="98" customWidth="1"/>
    <col min="6406" max="6407" width="41.42578125" style="98" customWidth="1"/>
    <col min="6408" max="6408" width="15.140625" style="98" customWidth="1"/>
    <col min="6409" max="6656" width="9.140625" style="98"/>
    <col min="6657" max="6657" width="104" style="98" customWidth="1"/>
    <col min="6658" max="6658" width="41" style="98" customWidth="1"/>
    <col min="6659" max="6659" width="40.42578125" style="98" customWidth="1"/>
    <col min="6660" max="6660" width="42.42578125" style="98" customWidth="1"/>
    <col min="6661" max="6661" width="34.85546875" style="98" customWidth="1"/>
    <col min="6662" max="6663" width="41.42578125" style="98" customWidth="1"/>
    <col min="6664" max="6664" width="15.140625" style="98" customWidth="1"/>
    <col min="6665" max="6912" width="9.140625" style="98"/>
    <col min="6913" max="6913" width="104" style="98" customWidth="1"/>
    <col min="6914" max="6914" width="41" style="98" customWidth="1"/>
    <col min="6915" max="6915" width="40.42578125" style="98" customWidth="1"/>
    <col min="6916" max="6916" width="42.42578125" style="98" customWidth="1"/>
    <col min="6917" max="6917" width="34.85546875" style="98" customWidth="1"/>
    <col min="6918" max="6919" width="41.42578125" style="98" customWidth="1"/>
    <col min="6920" max="6920" width="15.140625" style="98" customWidth="1"/>
    <col min="6921" max="7168" width="9.140625" style="98"/>
    <col min="7169" max="7169" width="104" style="98" customWidth="1"/>
    <col min="7170" max="7170" width="41" style="98" customWidth="1"/>
    <col min="7171" max="7171" width="40.42578125" style="98" customWidth="1"/>
    <col min="7172" max="7172" width="42.42578125" style="98" customWidth="1"/>
    <col min="7173" max="7173" width="34.85546875" style="98" customWidth="1"/>
    <col min="7174" max="7175" width="41.42578125" style="98" customWidth="1"/>
    <col min="7176" max="7176" width="15.140625" style="98" customWidth="1"/>
    <col min="7177" max="7424" width="9.140625" style="98"/>
    <col min="7425" max="7425" width="104" style="98" customWidth="1"/>
    <col min="7426" max="7426" width="41" style="98" customWidth="1"/>
    <col min="7427" max="7427" width="40.42578125" style="98" customWidth="1"/>
    <col min="7428" max="7428" width="42.42578125" style="98" customWidth="1"/>
    <col min="7429" max="7429" width="34.85546875" style="98" customWidth="1"/>
    <col min="7430" max="7431" width="41.42578125" style="98" customWidth="1"/>
    <col min="7432" max="7432" width="15.140625" style="98" customWidth="1"/>
    <col min="7433" max="7680" width="9.140625" style="98"/>
    <col min="7681" max="7681" width="104" style="98" customWidth="1"/>
    <col min="7682" max="7682" width="41" style="98" customWidth="1"/>
    <col min="7683" max="7683" width="40.42578125" style="98" customWidth="1"/>
    <col min="7684" max="7684" width="42.42578125" style="98" customWidth="1"/>
    <col min="7685" max="7685" width="34.85546875" style="98" customWidth="1"/>
    <col min="7686" max="7687" width="41.42578125" style="98" customWidth="1"/>
    <col min="7688" max="7688" width="15.140625" style="98" customWidth="1"/>
    <col min="7689" max="7936" width="9.140625" style="98"/>
    <col min="7937" max="7937" width="104" style="98" customWidth="1"/>
    <col min="7938" max="7938" width="41" style="98" customWidth="1"/>
    <col min="7939" max="7939" width="40.42578125" style="98" customWidth="1"/>
    <col min="7940" max="7940" width="42.42578125" style="98" customWidth="1"/>
    <col min="7941" max="7941" width="34.85546875" style="98" customWidth="1"/>
    <col min="7942" max="7943" width="41.42578125" style="98" customWidth="1"/>
    <col min="7944" max="7944" width="15.140625" style="98" customWidth="1"/>
    <col min="7945" max="8192" width="9.140625" style="98"/>
    <col min="8193" max="8193" width="104" style="98" customWidth="1"/>
    <col min="8194" max="8194" width="41" style="98" customWidth="1"/>
    <col min="8195" max="8195" width="40.42578125" style="98" customWidth="1"/>
    <col min="8196" max="8196" width="42.42578125" style="98" customWidth="1"/>
    <col min="8197" max="8197" width="34.85546875" style="98" customWidth="1"/>
    <col min="8198" max="8199" width="41.42578125" style="98" customWidth="1"/>
    <col min="8200" max="8200" width="15.140625" style="98" customWidth="1"/>
    <col min="8201" max="8448" width="9.140625" style="98"/>
    <col min="8449" max="8449" width="104" style="98" customWidth="1"/>
    <col min="8450" max="8450" width="41" style="98" customWidth="1"/>
    <col min="8451" max="8451" width="40.42578125" style="98" customWidth="1"/>
    <col min="8452" max="8452" width="42.42578125" style="98" customWidth="1"/>
    <col min="8453" max="8453" width="34.85546875" style="98" customWidth="1"/>
    <col min="8454" max="8455" width="41.42578125" style="98" customWidth="1"/>
    <col min="8456" max="8456" width="15.140625" style="98" customWidth="1"/>
    <col min="8457" max="8704" width="9.140625" style="98"/>
    <col min="8705" max="8705" width="104" style="98" customWidth="1"/>
    <col min="8706" max="8706" width="41" style="98" customWidth="1"/>
    <col min="8707" max="8707" width="40.42578125" style="98" customWidth="1"/>
    <col min="8708" max="8708" width="42.42578125" style="98" customWidth="1"/>
    <col min="8709" max="8709" width="34.85546875" style="98" customWidth="1"/>
    <col min="8710" max="8711" width="41.42578125" style="98" customWidth="1"/>
    <col min="8712" max="8712" width="15.140625" style="98" customWidth="1"/>
    <col min="8713" max="8960" width="9.140625" style="98"/>
    <col min="8961" max="8961" width="104" style="98" customWidth="1"/>
    <col min="8962" max="8962" width="41" style="98" customWidth="1"/>
    <col min="8963" max="8963" width="40.42578125" style="98" customWidth="1"/>
    <col min="8964" max="8964" width="42.42578125" style="98" customWidth="1"/>
    <col min="8965" max="8965" width="34.85546875" style="98" customWidth="1"/>
    <col min="8966" max="8967" width="41.42578125" style="98" customWidth="1"/>
    <col min="8968" max="8968" width="15.140625" style="98" customWidth="1"/>
    <col min="8969" max="9216" width="9.140625" style="98"/>
    <col min="9217" max="9217" width="104" style="98" customWidth="1"/>
    <col min="9218" max="9218" width="41" style="98" customWidth="1"/>
    <col min="9219" max="9219" width="40.42578125" style="98" customWidth="1"/>
    <col min="9220" max="9220" width="42.42578125" style="98" customWidth="1"/>
    <col min="9221" max="9221" width="34.85546875" style="98" customWidth="1"/>
    <col min="9222" max="9223" width="41.42578125" style="98" customWidth="1"/>
    <col min="9224" max="9224" width="15.140625" style="98" customWidth="1"/>
    <col min="9225" max="9472" width="9.140625" style="98"/>
    <col min="9473" max="9473" width="104" style="98" customWidth="1"/>
    <col min="9474" max="9474" width="41" style="98" customWidth="1"/>
    <col min="9475" max="9475" width="40.42578125" style="98" customWidth="1"/>
    <col min="9476" max="9476" width="42.42578125" style="98" customWidth="1"/>
    <col min="9477" max="9477" width="34.85546875" style="98" customWidth="1"/>
    <col min="9478" max="9479" width="41.42578125" style="98" customWidth="1"/>
    <col min="9480" max="9480" width="15.140625" style="98" customWidth="1"/>
    <col min="9481" max="9728" width="9.140625" style="98"/>
    <col min="9729" max="9729" width="104" style="98" customWidth="1"/>
    <col min="9730" max="9730" width="41" style="98" customWidth="1"/>
    <col min="9731" max="9731" width="40.42578125" style="98" customWidth="1"/>
    <col min="9732" max="9732" width="42.42578125" style="98" customWidth="1"/>
    <col min="9733" max="9733" width="34.85546875" style="98" customWidth="1"/>
    <col min="9734" max="9735" width="41.42578125" style="98" customWidth="1"/>
    <col min="9736" max="9736" width="15.140625" style="98" customWidth="1"/>
    <col min="9737" max="9984" width="9.140625" style="98"/>
    <col min="9985" max="9985" width="104" style="98" customWidth="1"/>
    <col min="9986" max="9986" width="41" style="98" customWidth="1"/>
    <col min="9987" max="9987" width="40.42578125" style="98" customWidth="1"/>
    <col min="9988" max="9988" width="42.42578125" style="98" customWidth="1"/>
    <col min="9989" max="9989" width="34.85546875" style="98" customWidth="1"/>
    <col min="9990" max="9991" width="41.42578125" style="98" customWidth="1"/>
    <col min="9992" max="9992" width="15.140625" style="98" customWidth="1"/>
    <col min="9993" max="10240" width="9.140625" style="98"/>
    <col min="10241" max="10241" width="104" style="98" customWidth="1"/>
    <col min="10242" max="10242" width="41" style="98" customWidth="1"/>
    <col min="10243" max="10243" width="40.42578125" style="98" customWidth="1"/>
    <col min="10244" max="10244" width="42.42578125" style="98" customWidth="1"/>
    <col min="10245" max="10245" width="34.85546875" style="98" customWidth="1"/>
    <col min="10246" max="10247" width="41.42578125" style="98" customWidth="1"/>
    <col min="10248" max="10248" width="15.140625" style="98" customWidth="1"/>
    <col min="10249" max="10496" width="9.140625" style="98"/>
    <col min="10497" max="10497" width="104" style="98" customWidth="1"/>
    <col min="10498" max="10498" width="41" style="98" customWidth="1"/>
    <col min="10499" max="10499" width="40.42578125" style="98" customWidth="1"/>
    <col min="10500" max="10500" width="42.42578125" style="98" customWidth="1"/>
    <col min="10501" max="10501" width="34.85546875" style="98" customWidth="1"/>
    <col min="10502" max="10503" width="41.42578125" style="98" customWidth="1"/>
    <col min="10504" max="10504" width="15.140625" style="98" customWidth="1"/>
    <col min="10505" max="10752" width="9.140625" style="98"/>
    <col min="10753" max="10753" width="104" style="98" customWidth="1"/>
    <col min="10754" max="10754" width="41" style="98" customWidth="1"/>
    <col min="10755" max="10755" width="40.42578125" style="98" customWidth="1"/>
    <col min="10756" max="10756" width="42.42578125" style="98" customWidth="1"/>
    <col min="10757" max="10757" width="34.85546875" style="98" customWidth="1"/>
    <col min="10758" max="10759" width="41.42578125" style="98" customWidth="1"/>
    <col min="10760" max="10760" width="15.140625" style="98" customWidth="1"/>
    <col min="10761" max="11008" width="9.140625" style="98"/>
    <col min="11009" max="11009" width="104" style="98" customWidth="1"/>
    <col min="11010" max="11010" width="41" style="98" customWidth="1"/>
    <col min="11011" max="11011" width="40.42578125" style="98" customWidth="1"/>
    <col min="11012" max="11012" width="42.42578125" style="98" customWidth="1"/>
    <col min="11013" max="11013" width="34.85546875" style="98" customWidth="1"/>
    <col min="11014" max="11015" width="41.42578125" style="98" customWidth="1"/>
    <col min="11016" max="11016" width="15.140625" style="98" customWidth="1"/>
    <col min="11017" max="11264" width="9.140625" style="98"/>
    <col min="11265" max="11265" width="104" style="98" customWidth="1"/>
    <col min="11266" max="11266" width="41" style="98" customWidth="1"/>
    <col min="11267" max="11267" width="40.42578125" style="98" customWidth="1"/>
    <col min="11268" max="11268" width="42.42578125" style="98" customWidth="1"/>
    <col min="11269" max="11269" width="34.85546875" style="98" customWidth="1"/>
    <col min="11270" max="11271" width="41.42578125" style="98" customWidth="1"/>
    <col min="11272" max="11272" width="15.140625" style="98" customWidth="1"/>
    <col min="11273" max="11520" width="9.140625" style="98"/>
    <col min="11521" max="11521" width="104" style="98" customWidth="1"/>
    <col min="11522" max="11522" width="41" style="98" customWidth="1"/>
    <col min="11523" max="11523" width="40.42578125" style="98" customWidth="1"/>
    <col min="11524" max="11524" width="42.42578125" style="98" customWidth="1"/>
    <col min="11525" max="11525" width="34.85546875" style="98" customWidth="1"/>
    <col min="11526" max="11527" width="41.42578125" style="98" customWidth="1"/>
    <col min="11528" max="11528" width="15.140625" style="98" customWidth="1"/>
    <col min="11529" max="11776" width="9.140625" style="98"/>
    <col min="11777" max="11777" width="104" style="98" customWidth="1"/>
    <col min="11778" max="11778" width="41" style="98" customWidth="1"/>
    <col min="11779" max="11779" width="40.42578125" style="98" customWidth="1"/>
    <col min="11780" max="11780" width="42.42578125" style="98" customWidth="1"/>
    <col min="11781" max="11781" width="34.85546875" style="98" customWidth="1"/>
    <col min="11782" max="11783" width="41.42578125" style="98" customWidth="1"/>
    <col min="11784" max="11784" width="15.140625" style="98" customWidth="1"/>
    <col min="11785" max="12032" width="9.140625" style="98"/>
    <col min="12033" max="12033" width="104" style="98" customWidth="1"/>
    <col min="12034" max="12034" width="41" style="98" customWidth="1"/>
    <col min="12035" max="12035" width="40.42578125" style="98" customWidth="1"/>
    <col min="12036" max="12036" width="42.42578125" style="98" customWidth="1"/>
    <col min="12037" max="12037" width="34.85546875" style="98" customWidth="1"/>
    <col min="12038" max="12039" width="41.42578125" style="98" customWidth="1"/>
    <col min="12040" max="12040" width="15.140625" style="98" customWidth="1"/>
    <col min="12041" max="12288" width="9.140625" style="98"/>
    <col min="12289" max="12289" width="104" style="98" customWidth="1"/>
    <col min="12290" max="12290" width="41" style="98" customWidth="1"/>
    <col min="12291" max="12291" width="40.42578125" style="98" customWidth="1"/>
    <col min="12292" max="12292" width="42.42578125" style="98" customWidth="1"/>
    <col min="12293" max="12293" width="34.85546875" style="98" customWidth="1"/>
    <col min="12294" max="12295" width="41.42578125" style="98" customWidth="1"/>
    <col min="12296" max="12296" width="15.140625" style="98" customWidth="1"/>
    <col min="12297" max="12544" width="9.140625" style="98"/>
    <col min="12545" max="12545" width="104" style="98" customWidth="1"/>
    <col min="12546" max="12546" width="41" style="98" customWidth="1"/>
    <col min="12547" max="12547" width="40.42578125" style="98" customWidth="1"/>
    <col min="12548" max="12548" width="42.42578125" style="98" customWidth="1"/>
    <col min="12549" max="12549" width="34.85546875" style="98" customWidth="1"/>
    <col min="12550" max="12551" width="41.42578125" style="98" customWidth="1"/>
    <col min="12552" max="12552" width="15.140625" style="98" customWidth="1"/>
    <col min="12553" max="12800" width="9.140625" style="98"/>
    <col min="12801" max="12801" width="104" style="98" customWidth="1"/>
    <col min="12802" max="12802" width="41" style="98" customWidth="1"/>
    <col min="12803" max="12803" width="40.42578125" style="98" customWidth="1"/>
    <col min="12804" max="12804" width="42.42578125" style="98" customWidth="1"/>
    <col min="12805" max="12805" width="34.85546875" style="98" customWidth="1"/>
    <col min="12806" max="12807" width="41.42578125" style="98" customWidth="1"/>
    <col min="12808" max="12808" width="15.140625" style="98" customWidth="1"/>
    <col min="12809" max="13056" width="9.140625" style="98"/>
    <col min="13057" max="13057" width="104" style="98" customWidth="1"/>
    <col min="13058" max="13058" width="41" style="98" customWidth="1"/>
    <col min="13059" max="13059" width="40.42578125" style="98" customWidth="1"/>
    <col min="13060" max="13060" width="42.42578125" style="98" customWidth="1"/>
    <col min="13061" max="13061" width="34.85546875" style="98" customWidth="1"/>
    <col min="13062" max="13063" width="41.42578125" style="98" customWidth="1"/>
    <col min="13064" max="13064" width="15.140625" style="98" customWidth="1"/>
    <col min="13065" max="13312" width="9.140625" style="98"/>
    <col min="13313" max="13313" width="104" style="98" customWidth="1"/>
    <col min="13314" max="13314" width="41" style="98" customWidth="1"/>
    <col min="13315" max="13315" width="40.42578125" style="98" customWidth="1"/>
    <col min="13316" max="13316" width="42.42578125" style="98" customWidth="1"/>
    <col min="13317" max="13317" width="34.85546875" style="98" customWidth="1"/>
    <col min="13318" max="13319" width="41.42578125" style="98" customWidth="1"/>
    <col min="13320" max="13320" width="15.140625" style="98" customWidth="1"/>
    <col min="13321" max="13568" width="9.140625" style="98"/>
    <col min="13569" max="13569" width="104" style="98" customWidth="1"/>
    <col min="13570" max="13570" width="41" style="98" customWidth="1"/>
    <col min="13571" max="13571" width="40.42578125" style="98" customWidth="1"/>
    <col min="13572" max="13572" width="42.42578125" style="98" customWidth="1"/>
    <col min="13573" max="13573" width="34.85546875" style="98" customWidth="1"/>
    <col min="13574" max="13575" width="41.42578125" style="98" customWidth="1"/>
    <col min="13576" max="13576" width="15.140625" style="98" customWidth="1"/>
    <col min="13577" max="13824" width="9.140625" style="98"/>
    <col min="13825" max="13825" width="104" style="98" customWidth="1"/>
    <col min="13826" max="13826" width="41" style="98" customWidth="1"/>
    <col min="13827" max="13827" width="40.42578125" style="98" customWidth="1"/>
    <col min="13828" max="13828" width="42.42578125" style="98" customWidth="1"/>
    <col min="13829" max="13829" width="34.85546875" style="98" customWidth="1"/>
    <col min="13830" max="13831" width="41.42578125" style="98" customWidth="1"/>
    <col min="13832" max="13832" width="15.140625" style="98" customWidth="1"/>
    <col min="13833" max="14080" width="9.140625" style="98"/>
    <col min="14081" max="14081" width="104" style="98" customWidth="1"/>
    <col min="14082" max="14082" width="41" style="98" customWidth="1"/>
    <col min="14083" max="14083" width="40.42578125" style="98" customWidth="1"/>
    <col min="14084" max="14084" width="42.42578125" style="98" customWidth="1"/>
    <col min="14085" max="14085" width="34.85546875" style="98" customWidth="1"/>
    <col min="14086" max="14087" width="41.42578125" style="98" customWidth="1"/>
    <col min="14088" max="14088" width="15.140625" style="98" customWidth="1"/>
    <col min="14089" max="14336" width="9.140625" style="98"/>
    <col min="14337" max="14337" width="104" style="98" customWidth="1"/>
    <col min="14338" max="14338" width="41" style="98" customWidth="1"/>
    <col min="14339" max="14339" width="40.42578125" style="98" customWidth="1"/>
    <col min="14340" max="14340" width="42.42578125" style="98" customWidth="1"/>
    <col min="14341" max="14341" width="34.85546875" style="98" customWidth="1"/>
    <col min="14342" max="14343" width="41.42578125" style="98" customWidth="1"/>
    <col min="14344" max="14344" width="15.140625" style="98" customWidth="1"/>
    <col min="14345" max="14592" width="9.140625" style="98"/>
    <col min="14593" max="14593" width="104" style="98" customWidth="1"/>
    <col min="14594" max="14594" width="41" style="98" customWidth="1"/>
    <col min="14595" max="14595" width="40.42578125" style="98" customWidth="1"/>
    <col min="14596" max="14596" width="42.42578125" style="98" customWidth="1"/>
    <col min="14597" max="14597" width="34.85546875" style="98" customWidth="1"/>
    <col min="14598" max="14599" width="41.42578125" style="98" customWidth="1"/>
    <col min="14600" max="14600" width="15.140625" style="98" customWidth="1"/>
    <col min="14601" max="14848" width="9.140625" style="98"/>
    <col min="14849" max="14849" width="104" style="98" customWidth="1"/>
    <col min="14850" max="14850" width="41" style="98" customWidth="1"/>
    <col min="14851" max="14851" width="40.42578125" style="98" customWidth="1"/>
    <col min="14852" max="14852" width="42.42578125" style="98" customWidth="1"/>
    <col min="14853" max="14853" width="34.85546875" style="98" customWidth="1"/>
    <col min="14854" max="14855" width="41.42578125" style="98" customWidth="1"/>
    <col min="14856" max="14856" width="15.140625" style="98" customWidth="1"/>
    <col min="14857" max="15104" width="9.140625" style="98"/>
    <col min="15105" max="15105" width="104" style="98" customWidth="1"/>
    <col min="15106" max="15106" width="41" style="98" customWidth="1"/>
    <col min="15107" max="15107" width="40.42578125" style="98" customWidth="1"/>
    <col min="15108" max="15108" width="42.42578125" style="98" customWidth="1"/>
    <col min="15109" max="15109" width="34.85546875" style="98" customWidth="1"/>
    <col min="15110" max="15111" width="41.42578125" style="98" customWidth="1"/>
    <col min="15112" max="15112" width="15.140625" style="98" customWidth="1"/>
    <col min="15113" max="15360" width="9.140625" style="98"/>
    <col min="15361" max="15361" width="104" style="98" customWidth="1"/>
    <col min="15362" max="15362" width="41" style="98" customWidth="1"/>
    <col min="15363" max="15363" width="40.42578125" style="98" customWidth="1"/>
    <col min="15364" max="15364" width="42.42578125" style="98" customWidth="1"/>
    <col min="15365" max="15365" width="34.85546875" style="98" customWidth="1"/>
    <col min="15366" max="15367" width="41.42578125" style="98" customWidth="1"/>
    <col min="15368" max="15368" width="15.140625" style="98" customWidth="1"/>
    <col min="15369" max="15616" width="9.140625" style="98"/>
    <col min="15617" max="15617" width="104" style="98" customWidth="1"/>
    <col min="15618" max="15618" width="41" style="98" customWidth="1"/>
    <col min="15619" max="15619" width="40.42578125" style="98" customWidth="1"/>
    <col min="15620" max="15620" width="42.42578125" style="98" customWidth="1"/>
    <col min="15621" max="15621" width="34.85546875" style="98" customWidth="1"/>
    <col min="15622" max="15623" width="41.42578125" style="98" customWidth="1"/>
    <col min="15624" max="15624" width="15.140625" style="98" customWidth="1"/>
    <col min="15625" max="15872" width="9.140625" style="98"/>
    <col min="15873" max="15873" width="104" style="98" customWidth="1"/>
    <col min="15874" max="15874" width="41" style="98" customWidth="1"/>
    <col min="15875" max="15875" width="40.42578125" style="98" customWidth="1"/>
    <col min="15876" max="15876" width="42.42578125" style="98" customWidth="1"/>
    <col min="15877" max="15877" width="34.85546875" style="98" customWidth="1"/>
    <col min="15878" max="15879" width="41.42578125" style="98" customWidth="1"/>
    <col min="15880" max="15880" width="15.140625" style="98" customWidth="1"/>
    <col min="15881" max="16128" width="9.140625" style="98"/>
    <col min="16129" max="16129" width="104" style="98" customWidth="1"/>
    <col min="16130" max="16130" width="41" style="98" customWidth="1"/>
    <col min="16131" max="16131" width="40.42578125" style="98" customWidth="1"/>
    <col min="16132" max="16132" width="42.42578125" style="98" customWidth="1"/>
    <col min="16133" max="16133" width="34.85546875" style="98" customWidth="1"/>
    <col min="16134" max="16135" width="41.42578125" style="98" customWidth="1"/>
    <col min="16136" max="16136" width="15.140625" style="98" customWidth="1"/>
    <col min="16137" max="16384" width="9.140625" style="98"/>
  </cols>
  <sheetData>
    <row r="1" spans="1:7" ht="39.75" customHeight="1">
      <c r="A1" s="466" t="s">
        <v>575</v>
      </c>
      <c r="B1" s="466"/>
      <c r="C1" s="466"/>
      <c r="D1" s="466"/>
      <c r="E1" s="466"/>
      <c r="F1" s="466"/>
      <c r="G1" s="466"/>
    </row>
    <row r="2" spans="1:7" ht="41.25" customHeight="1">
      <c r="A2" s="303"/>
      <c r="B2" s="303"/>
      <c r="C2" s="303"/>
      <c r="D2" s="303"/>
      <c r="E2" s="303"/>
      <c r="F2" s="303"/>
      <c r="G2" s="303"/>
    </row>
    <row r="3" spans="1:7" ht="23.25">
      <c r="A3" s="467" t="s">
        <v>164</v>
      </c>
      <c r="B3" s="467"/>
      <c r="C3" s="467"/>
      <c r="D3" s="467"/>
      <c r="E3" s="467"/>
      <c r="F3" s="467"/>
      <c r="G3" s="467"/>
    </row>
    <row r="4" spans="1:7" ht="57.75" customHeight="1">
      <c r="A4" s="304" t="s">
        <v>165</v>
      </c>
      <c r="B4" s="305" t="s">
        <v>166</v>
      </c>
      <c r="C4" s="305" t="s">
        <v>651</v>
      </c>
      <c r="D4" s="305" t="s">
        <v>573</v>
      </c>
      <c r="E4" s="305" t="s">
        <v>167</v>
      </c>
      <c r="F4" s="305" t="s">
        <v>652</v>
      </c>
      <c r="G4" s="305" t="s">
        <v>572</v>
      </c>
    </row>
    <row r="5" spans="1:7" ht="53.25" customHeight="1">
      <c r="A5" s="306" t="s">
        <v>653</v>
      </c>
      <c r="B5" s="307">
        <v>1730</v>
      </c>
      <c r="C5" s="307">
        <v>1336</v>
      </c>
      <c r="D5" s="307">
        <v>1336</v>
      </c>
      <c r="E5" s="307">
        <v>250</v>
      </c>
      <c r="F5" s="308" t="s">
        <v>168</v>
      </c>
      <c r="G5" s="308">
        <v>50</v>
      </c>
    </row>
    <row r="6" spans="1:7" ht="42" customHeight="1">
      <c r="A6" s="306" t="s">
        <v>654</v>
      </c>
      <c r="B6" s="307">
        <v>3830</v>
      </c>
      <c r="C6" s="307">
        <v>3282</v>
      </c>
      <c r="D6" s="307">
        <v>3282</v>
      </c>
      <c r="E6" s="307">
        <v>490</v>
      </c>
      <c r="F6" s="308" t="s">
        <v>169</v>
      </c>
      <c r="G6" s="308">
        <v>615</v>
      </c>
    </row>
    <row r="7" spans="1:7" ht="49.5" customHeight="1">
      <c r="A7" s="306" t="s">
        <v>170</v>
      </c>
      <c r="B7" s="307"/>
      <c r="C7" s="307">
        <v>140</v>
      </c>
      <c r="D7" s="307">
        <v>140</v>
      </c>
      <c r="E7" s="307"/>
      <c r="F7" s="308"/>
      <c r="G7" s="308" t="s">
        <v>94</v>
      </c>
    </row>
    <row r="8" spans="1:7" ht="49.5" customHeight="1">
      <c r="A8" s="306" t="s">
        <v>655</v>
      </c>
      <c r="B8" s="307">
        <v>3200</v>
      </c>
      <c r="C8" s="307">
        <v>4149</v>
      </c>
      <c r="D8" s="307">
        <v>4149</v>
      </c>
      <c r="E8" s="307" t="s">
        <v>94</v>
      </c>
      <c r="F8" s="307" t="s">
        <v>171</v>
      </c>
      <c r="G8" s="307">
        <v>6499</v>
      </c>
    </row>
    <row r="9" spans="1:7" s="100" customFormat="1" ht="23.25">
      <c r="A9" s="309" t="s">
        <v>172</v>
      </c>
      <c r="B9" s="310"/>
      <c r="C9" s="310"/>
      <c r="D9" s="310"/>
      <c r="E9" s="310"/>
      <c r="F9" s="310"/>
      <c r="G9" s="310"/>
    </row>
    <row r="10" spans="1:7" s="100" customFormat="1" ht="23.25">
      <c r="A10" s="309" t="s">
        <v>173</v>
      </c>
      <c r="B10" s="310"/>
      <c r="C10" s="310"/>
      <c r="D10" s="310"/>
      <c r="E10" s="310"/>
      <c r="F10" s="310"/>
      <c r="G10" s="310"/>
    </row>
    <row r="11" spans="1:7" s="100" customFormat="1" ht="23.25">
      <c r="A11" s="309" t="s">
        <v>174</v>
      </c>
      <c r="B11" s="310"/>
      <c r="C11" s="310"/>
      <c r="D11" s="310"/>
      <c r="E11" s="310"/>
      <c r="F11" s="310"/>
      <c r="G11" s="310"/>
    </row>
    <row r="12" spans="1:7" ht="20.25" customHeight="1">
      <c r="A12" s="311"/>
      <c r="B12" s="311"/>
      <c r="C12" s="311"/>
      <c r="D12" s="311"/>
      <c r="E12" s="311"/>
      <c r="F12" s="311"/>
      <c r="G12" s="311"/>
    </row>
    <row r="13" spans="1:7" ht="23.25">
      <c r="A13" s="467" t="s">
        <v>175</v>
      </c>
      <c r="B13" s="467"/>
      <c r="C13" s="467"/>
      <c r="D13" s="467"/>
      <c r="E13" s="467"/>
      <c r="F13" s="467"/>
      <c r="G13" s="467"/>
    </row>
    <row r="14" spans="1:7" ht="65.25" customHeight="1">
      <c r="A14" s="304" t="s">
        <v>165</v>
      </c>
      <c r="B14" s="312" t="s">
        <v>166</v>
      </c>
      <c r="C14" s="313" t="s">
        <v>651</v>
      </c>
      <c r="D14" s="305" t="s">
        <v>573</v>
      </c>
      <c r="E14" s="312" t="s">
        <v>167</v>
      </c>
      <c r="F14" s="313" t="s">
        <v>652</v>
      </c>
      <c r="G14" s="305" t="s">
        <v>572</v>
      </c>
    </row>
    <row r="15" spans="1:7" ht="52.5" customHeight="1">
      <c r="A15" s="314" t="s">
        <v>656</v>
      </c>
      <c r="B15" s="312" t="s">
        <v>94</v>
      </c>
      <c r="C15" s="308" t="s">
        <v>94</v>
      </c>
      <c r="D15" s="308" t="s">
        <v>94</v>
      </c>
      <c r="E15" s="308" t="s">
        <v>94</v>
      </c>
      <c r="F15" s="308">
        <v>9391</v>
      </c>
      <c r="G15" s="308">
        <v>9391</v>
      </c>
    </row>
    <row r="16" spans="1:7" ht="72.75" customHeight="1">
      <c r="A16" s="314" t="s">
        <v>657</v>
      </c>
      <c r="B16" s="312" t="s">
        <v>94</v>
      </c>
      <c r="C16" s="307" t="s">
        <v>94</v>
      </c>
      <c r="D16" s="308" t="s">
        <v>94</v>
      </c>
      <c r="E16" s="308" t="s">
        <v>94</v>
      </c>
      <c r="F16" s="308">
        <v>8366</v>
      </c>
      <c r="G16" s="308">
        <v>8366</v>
      </c>
    </row>
    <row r="17" spans="1:7" ht="66" customHeight="1">
      <c r="A17" s="314" t="s">
        <v>658</v>
      </c>
      <c r="B17" s="312" t="s">
        <v>94</v>
      </c>
      <c r="C17" s="307" t="s">
        <v>94</v>
      </c>
      <c r="D17" s="308" t="s">
        <v>94</v>
      </c>
      <c r="E17" s="308" t="s">
        <v>94</v>
      </c>
      <c r="F17" s="308">
        <v>13650</v>
      </c>
      <c r="G17" s="308">
        <v>13650</v>
      </c>
    </row>
    <row r="18" spans="1:7" ht="82.5" customHeight="1">
      <c r="A18" s="314" t="s">
        <v>668</v>
      </c>
      <c r="B18" s="328" t="s">
        <v>94</v>
      </c>
      <c r="C18" s="328" t="s">
        <v>94</v>
      </c>
      <c r="D18" s="328" t="s">
        <v>94</v>
      </c>
      <c r="E18" s="328" t="s">
        <v>94</v>
      </c>
      <c r="F18" s="308">
        <v>14000</v>
      </c>
      <c r="G18" s="308">
        <v>14000</v>
      </c>
    </row>
    <row r="19" spans="1:7" ht="54" customHeight="1">
      <c r="A19" s="314" t="s">
        <v>659</v>
      </c>
      <c r="B19" s="312" t="s">
        <v>94</v>
      </c>
      <c r="C19" s="308" t="s">
        <v>94</v>
      </c>
      <c r="D19" s="308" t="s">
        <v>94</v>
      </c>
      <c r="E19" s="308" t="s">
        <v>94</v>
      </c>
      <c r="F19" s="308">
        <v>499</v>
      </c>
      <c r="G19" s="308">
        <v>499</v>
      </c>
    </row>
    <row r="20" spans="1:7" ht="62.25" customHeight="1">
      <c r="A20" s="306" t="s">
        <v>660</v>
      </c>
      <c r="B20" s="307">
        <v>2917</v>
      </c>
      <c r="C20" s="307">
        <v>2917</v>
      </c>
      <c r="D20" s="307">
        <v>2917</v>
      </c>
      <c r="E20" s="308" t="s">
        <v>94</v>
      </c>
      <c r="F20" s="308" t="s">
        <v>94</v>
      </c>
      <c r="G20" s="308" t="s">
        <v>94</v>
      </c>
    </row>
    <row r="21" spans="1:7" ht="51.75" customHeight="1">
      <c r="A21" s="306" t="s">
        <v>661</v>
      </c>
      <c r="B21" s="307">
        <v>2269</v>
      </c>
      <c r="C21" s="307" t="s">
        <v>176</v>
      </c>
      <c r="D21" s="307" t="s">
        <v>94</v>
      </c>
      <c r="E21" s="308" t="s">
        <v>94</v>
      </c>
      <c r="F21" s="308">
        <v>182</v>
      </c>
      <c r="G21" s="308">
        <v>182</v>
      </c>
    </row>
    <row r="22" spans="1:7" ht="53.25" customHeight="1">
      <c r="A22" s="306" t="s">
        <v>662</v>
      </c>
      <c r="B22" s="307">
        <v>2160</v>
      </c>
      <c r="C22" s="307" t="s">
        <v>176</v>
      </c>
      <c r="D22" s="307" t="s">
        <v>94</v>
      </c>
      <c r="E22" s="307">
        <v>2160</v>
      </c>
      <c r="F22" s="307">
        <v>33</v>
      </c>
      <c r="G22" s="307">
        <v>33</v>
      </c>
    </row>
    <row r="23" spans="1:7" ht="56.25" customHeight="1">
      <c r="A23" s="306" t="s">
        <v>663</v>
      </c>
      <c r="B23" s="307">
        <v>2063</v>
      </c>
      <c r="C23" s="307" t="s">
        <v>176</v>
      </c>
      <c r="D23" s="307" t="s">
        <v>94</v>
      </c>
      <c r="E23" s="307">
        <v>2063</v>
      </c>
      <c r="F23" s="307" t="s">
        <v>94</v>
      </c>
      <c r="G23" s="307" t="s">
        <v>94</v>
      </c>
    </row>
    <row r="24" spans="1:7" ht="55.5" customHeight="1">
      <c r="A24" s="306" t="s">
        <v>664</v>
      </c>
      <c r="B24" s="307">
        <v>1220</v>
      </c>
      <c r="C24" s="307" t="s">
        <v>94</v>
      </c>
      <c r="D24" s="307" t="s">
        <v>94</v>
      </c>
      <c r="E24" s="307" t="s">
        <v>94</v>
      </c>
      <c r="F24" s="307" t="s">
        <v>94</v>
      </c>
      <c r="G24" s="307" t="s">
        <v>94</v>
      </c>
    </row>
    <row r="25" spans="1:7" ht="57.75" customHeight="1">
      <c r="A25" s="306" t="s">
        <v>665</v>
      </c>
      <c r="B25" s="307">
        <v>2942</v>
      </c>
      <c r="C25" s="307">
        <v>2330</v>
      </c>
      <c r="D25" s="307">
        <v>2330</v>
      </c>
      <c r="E25" s="307">
        <v>940</v>
      </c>
      <c r="F25" s="307">
        <v>599</v>
      </c>
      <c r="G25" s="307">
        <v>599</v>
      </c>
    </row>
    <row r="26" spans="1:7" ht="54" customHeight="1">
      <c r="A26" s="306" t="s">
        <v>666</v>
      </c>
      <c r="B26" s="307">
        <v>2015</v>
      </c>
      <c r="C26" s="307">
        <v>3408</v>
      </c>
      <c r="D26" s="307">
        <v>3408</v>
      </c>
      <c r="E26" s="307" t="s">
        <v>94</v>
      </c>
      <c r="F26" s="307" t="s">
        <v>94</v>
      </c>
      <c r="G26" s="307" t="s">
        <v>94</v>
      </c>
    </row>
    <row r="27" spans="1:7" ht="58.5" customHeight="1">
      <c r="A27" s="306" t="s">
        <v>667</v>
      </c>
      <c r="B27" s="307">
        <v>14830</v>
      </c>
      <c r="C27" s="307" t="s">
        <v>94</v>
      </c>
      <c r="D27" s="307" t="s">
        <v>94</v>
      </c>
      <c r="E27" s="307">
        <v>20000</v>
      </c>
      <c r="F27" s="307">
        <v>11336</v>
      </c>
      <c r="G27" s="307">
        <v>11336</v>
      </c>
    </row>
    <row r="28" spans="1:7" ht="15.75">
      <c r="A28" s="101"/>
      <c r="B28" s="101"/>
      <c r="C28" s="102"/>
      <c r="D28" s="102"/>
      <c r="E28" s="101"/>
      <c r="F28" s="102"/>
      <c r="G28" s="102"/>
    </row>
    <row r="29" spans="1:7" ht="24.75" customHeight="1">
      <c r="A29" s="103"/>
      <c r="C29" s="104"/>
      <c r="D29" s="104"/>
    </row>
    <row r="30" spans="1:7" ht="15.75">
      <c r="A30" s="103"/>
      <c r="C30" s="104"/>
      <c r="D30" s="104"/>
    </row>
    <row r="31" spans="1:7" ht="15.75">
      <c r="A31" s="103"/>
      <c r="C31" s="104"/>
      <c r="D31" s="104"/>
      <c r="F31" s="104"/>
      <c r="G31" s="104"/>
    </row>
  </sheetData>
  <mergeCells count="3">
    <mergeCell ref="A1:G1"/>
    <mergeCell ref="A3:G3"/>
    <mergeCell ref="A13:G13"/>
  </mergeCells>
  <pageMargins left="0.23622047244094491" right="0.15748031496062992" top="0.51181102362204722" bottom="0.74803149606299213" header="0.31496062992125984" footer="0.31496062992125984"/>
  <pageSetup paperSize="9" scale="39"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workbookViewId="0">
      <selection activeCell="B18" sqref="B18"/>
    </sheetView>
  </sheetViews>
  <sheetFormatPr defaultRowHeight="21"/>
  <cols>
    <col min="1" max="1" width="8.140625" style="296" customWidth="1"/>
    <col min="2" max="2" width="122.42578125" style="296" customWidth="1"/>
    <col min="3" max="4" width="27.5703125" style="296" customWidth="1"/>
    <col min="5" max="256" width="9.140625" style="296"/>
    <col min="257" max="257" width="8.140625" style="296" customWidth="1"/>
    <col min="258" max="258" width="109.7109375" style="296" customWidth="1"/>
    <col min="259" max="260" width="27.5703125" style="296" customWidth="1"/>
    <col min="261" max="512" width="9.140625" style="296"/>
    <col min="513" max="513" width="8.140625" style="296" customWidth="1"/>
    <col min="514" max="514" width="109.7109375" style="296" customWidth="1"/>
    <col min="515" max="516" width="27.5703125" style="296" customWidth="1"/>
    <col min="517" max="768" width="9.140625" style="296"/>
    <col min="769" max="769" width="8.140625" style="296" customWidth="1"/>
    <col min="770" max="770" width="109.7109375" style="296" customWidth="1"/>
    <col min="771" max="772" width="27.5703125" style="296" customWidth="1"/>
    <col min="773" max="1024" width="9.140625" style="296"/>
    <col min="1025" max="1025" width="8.140625" style="296" customWidth="1"/>
    <col min="1026" max="1026" width="109.7109375" style="296" customWidth="1"/>
    <col min="1027" max="1028" width="27.5703125" style="296" customWidth="1"/>
    <col min="1029" max="1280" width="9.140625" style="296"/>
    <col min="1281" max="1281" width="8.140625" style="296" customWidth="1"/>
    <col min="1282" max="1282" width="109.7109375" style="296" customWidth="1"/>
    <col min="1283" max="1284" width="27.5703125" style="296" customWidth="1"/>
    <col min="1285" max="1536" width="9.140625" style="296"/>
    <col min="1537" max="1537" width="8.140625" style="296" customWidth="1"/>
    <col min="1538" max="1538" width="109.7109375" style="296" customWidth="1"/>
    <col min="1539" max="1540" width="27.5703125" style="296" customWidth="1"/>
    <col min="1541" max="1792" width="9.140625" style="296"/>
    <col min="1793" max="1793" width="8.140625" style="296" customWidth="1"/>
    <col min="1794" max="1794" width="109.7109375" style="296" customWidth="1"/>
    <col min="1795" max="1796" width="27.5703125" style="296" customWidth="1"/>
    <col min="1797" max="2048" width="9.140625" style="296"/>
    <col min="2049" max="2049" width="8.140625" style="296" customWidth="1"/>
    <col min="2050" max="2050" width="109.7109375" style="296" customWidth="1"/>
    <col min="2051" max="2052" width="27.5703125" style="296" customWidth="1"/>
    <col min="2053" max="2304" width="9.140625" style="296"/>
    <col min="2305" max="2305" width="8.140625" style="296" customWidth="1"/>
    <col min="2306" max="2306" width="109.7109375" style="296" customWidth="1"/>
    <col min="2307" max="2308" width="27.5703125" style="296" customWidth="1"/>
    <col min="2309" max="2560" width="9.140625" style="296"/>
    <col min="2561" max="2561" width="8.140625" style="296" customWidth="1"/>
    <col min="2562" max="2562" width="109.7109375" style="296" customWidth="1"/>
    <col min="2563" max="2564" width="27.5703125" style="296" customWidth="1"/>
    <col min="2565" max="2816" width="9.140625" style="296"/>
    <col min="2817" max="2817" width="8.140625" style="296" customWidth="1"/>
    <col min="2818" max="2818" width="109.7109375" style="296" customWidth="1"/>
    <col min="2819" max="2820" width="27.5703125" style="296" customWidth="1"/>
    <col min="2821" max="3072" width="9.140625" style="296"/>
    <col min="3073" max="3073" width="8.140625" style="296" customWidth="1"/>
    <col min="3074" max="3074" width="109.7109375" style="296" customWidth="1"/>
    <col min="3075" max="3076" width="27.5703125" style="296" customWidth="1"/>
    <col min="3077" max="3328" width="9.140625" style="296"/>
    <col min="3329" max="3329" width="8.140625" style="296" customWidth="1"/>
    <col min="3330" max="3330" width="109.7109375" style="296" customWidth="1"/>
    <col min="3331" max="3332" width="27.5703125" style="296" customWidth="1"/>
    <col min="3333" max="3584" width="9.140625" style="296"/>
    <col min="3585" max="3585" width="8.140625" style="296" customWidth="1"/>
    <col min="3586" max="3586" width="109.7109375" style="296" customWidth="1"/>
    <col min="3587" max="3588" width="27.5703125" style="296" customWidth="1"/>
    <col min="3589" max="3840" width="9.140625" style="296"/>
    <col min="3841" max="3841" width="8.140625" style="296" customWidth="1"/>
    <col min="3842" max="3842" width="109.7109375" style="296" customWidth="1"/>
    <col min="3843" max="3844" width="27.5703125" style="296" customWidth="1"/>
    <col min="3845" max="4096" width="9.140625" style="296"/>
    <col min="4097" max="4097" width="8.140625" style="296" customWidth="1"/>
    <col min="4098" max="4098" width="109.7109375" style="296" customWidth="1"/>
    <col min="4099" max="4100" width="27.5703125" style="296" customWidth="1"/>
    <col min="4101" max="4352" width="9.140625" style="296"/>
    <col min="4353" max="4353" width="8.140625" style="296" customWidth="1"/>
    <col min="4354" max="4354" width="109.7109375" style="296" customWidth="1"/>
    <col min="4355" max="4356" width="27.5703125" style="296" customWidth="1"/>
    <col min="4357" max="4608" width="9.140625" style="296"/>
    <col min="4609" max="4609" width="8.140625" style="296" customWidth="1"/>
    <col min="4610" max="4610" width="109.7109375" style="296" customWidth="1"/>
    <col min="4611" max="4612" width="27.5703125" style="296" customWidth="1"/>
    <col min="4613" max="4864" width="9.140625" style="296"/>
    <col min="4865" max="4865" width="8.140625" style="296" customWidth="1"/>
    <col min="4866" max="4866" width="109.7109375" style="296" customWidth="1"/>
    <col min="4867" max="4868" width="27.5703125" style="296" customWidth="1"/>
    <col min="4869" max="5120" width="9.140625" style="296"/>
    <col min="5121" max="5121" width="8.140625" style="296" customWidth="1"/>
    <col min="5122" max="5122" width="109.7109375" style="296" customWidth="1"/>
    <col min="5123" max="5124" width="27.5703125" style="296" customWidth="1"/>
    <col min="5125" max="5376" width="9.140625" style="296"/>
    <col min="5377" max="5377" width="8.140625" style="296" customWidth="1"/>
    <col min="5378" max="5378" width="109.7109375" style="296" customWidth="1"/>
    <col min="5379" max="5380" width="27.5703125" style="296" customWidth="1"/>
    <col min="5381" max="5632" width="9.140625" style="296"/>
    <col min="5633" max="5633" width="8.140625" style="296" customWidth="1"/>
    <col min="5634" max="5634" width="109.7109375" style="296" customWidth="1"/>
    <col min="5635" max="5636" width="27.5703125" style="296" customWidth="1"/>
    <col min="5637" max="5888" width="9.140625" style="296"/>
    <col min="5889" max="5889" width="8.140625" style="296" customWidth="1"/>
    <col min="5890" max="5890" width="109.7109375" style="296" customWidth="1"/>
    <col min="5891" max="5892" width="27.5703125" style="296" customWidth="1"/>
    <col min="5893" max="6144" width="9.140625" style="296"/>
    <col min="6145" max="6145" width="8.140625" style="296" customWidth="1"/>
    <col min="6146" max="6146" width="109.7109375" style="296" customWidth="1"/>
    <col min="6147" max="6148" width="27.5703125" style="296" customWidth="1"/>
    <col min="6149" max="6400" width="9.140625" style="296"/>
    <col min="6401" max="6401" width="8.140625" style="296" customWidth="1"/>
    <col min="6402" max="6402" width="109.7109375" style="296" customWidth="1"/>
    <col min="6403" max="6404" width="27.5703125" style="296" customWidth="1"/>
    <col min="6405" max="6656" width="9.140625" style="296"/>
    <col min="6657" max="6657" width="8.140625" style="296" customWidth="1"/>
    <col min="6658" max="6658" width="109.7109375" style="296" customWidth="1"/>
    <col min="6659" max="6660" width="27.5703125" style="296" customWidth="1"/>
    <col min="6661" max="6912" width="9.140625" style="296"/>
    <col min="6913" max="6913" width="8.140625" style="296" customWidth="1"/>
    <col min="6914" max="6914" width="109.7109375" style="296" customWidth="1"/>
    <col min="6915" max="6916" width="27.5703125" style="296" customWidth="1"/>
    <col min="6917" max="7168" width="9.140625" style="296"/>
    <col min="7169" max="7169" width="8.140625" style="296" customWidth="1"/>
    <col min="7170" max="7170" width="109.7109375" style="296" customWidth="1"/>
    <col min="7171" max="7172" width="27.5703125" style="296" customWidth="1"/>
    <col min="7173" max="7424" width="9.140625" style="296"/>
    <col min="7425" max="7425" width="8.140625" style="296" customWidth="1"/>
    <col min="7426" max="7426" width="109.7109375" style="296" customWidth="1"/>
    <col min="7427" max="7428" width="27.5703125" style="296" customWidth="1"/>
    <col min="7429" max="7680" width="9.140625" style="296"/>
    <col min="7681" max="7681" width="8.140625" style="296" customWidth="1"/>
    <col min="7682" max="7682" width="109.7109375" style="296" customWidth="1"/>
    <col min="7683" max="7684" width="27.5703125" style="296" customWidth="1"/>
    <col min="7685" max="7936" width="9.140625" style="296"/>
    <col min="7937" max="7937" width="8.140625" style="296" customWidth="1"/>
    <col min="7938" max="7938" width="109.7109375" style="296" customWidth="1"/>
    <col min="7939" max="7940" width="27.5703125" style="296" customWidth="1"/>
    <col min="7941" max="8192" width="9.140625" style="296"/>
    <col min="8193" max="8193" width="8.140625" style="296" customWidth="1"/>
    <col min="8194" max="8194" width="109.7109375" style="296" customWidth="1"/>
    <col min="8195" max="8196" width="27.5703125" style="296" customWidth="1"/>
    <col min="8197" max="8448" width="9.140625" style="296"/>
    <col min="8449" max="8449" width="8.140625" style="296" customWidth="1"/>
    <col min="8450" max="8450" width="109.7109375" style="296" customWidth="1"/>
    <col min="8451" max="8452" width="27.5703125" style="296" customWidth="1"/>
    <col min="8453" max="8704" width="9.140625" style="296"/>
    <col min="8705" max="8705" width="8.140625" style="296" customWidth="1"/>
    <col min="8706" max="8706" width="109.7109375" style="296" customWidth="1"/>
    <col min="8707" max="8708" width="27.5703125" style="296" customWidth="1"/>
    <col min="8709" max="8960" width="9.140625" style="296"/>
    <col min="8961" max="8961" width="8.140625" style="296" customWidth="1"/>
    <col min="8962" max="8962" width="109.7109375" style="296" customWidth="1"/>
    <col min="8963" max="8964" width="27.5703125" style="296" customWidth="1"/>
    <col min="8965" max="9216" width="9.140625" style="296"/>
    <col min="9217" max="9217" width="8.140625" style="296" customWidth="1"/>
    <col min="9218" max="9218" width="109.7109375" style="296" customWidth="1"/>
    <col min="9219" max="9220" width="27.5703125" style="296" customWidth="1"/>
    <col min="9221" max="9472" width="9.140625" style="296"/>
    <col min="9473" max="9473" width="8.140625" style="296" customWidth="1"/>
    <col min="9474" max="9474" width="109.7109375" style="296" customWidth="1"/>
    <col min="9475" max="9476" width="27.5703125" style="296" customWidth="1"/>
    <col min="9477" max="9728" width="9.140625" style="296"/>
    <col min="9729" max="9729" width="8.140625" style="296" customWidth="1"/>
    <col min="9730" max="9730" width="109.7109375" style="296" customWidth="1"/>
    <col min="9731" max="9732" width="27.5703125" style="296" customWidth="1"/>
    <col min="9733" max="9984" width="9.140625" style="296"/>
    <col min="9985" max="9985" width="8.140625" style="296" customWidth="1"/>
    <col min="9986" max="9986" width="109.7109375" style="296" customWidth="1"/>
    <col min="9987" max="9988" width="27.5703125" style="296" customWidth="1"/>
    <col min="9989" max="10240" width="9.140625" style="296"/>
    <col min="10241" max="10241" width="8.140625" style="296" customWidth="1"/>
    <col min="10242" max="10242" width="109.7109375" style="296" customWidth="1"/>
    <col min="10243" max="10244" width="27.5703125" style="296" customWidth="1"/>
    <col min="10245" max="10496" width="9.140625" style="296"/>
    <col min="10497" max="10497" width="8.140625" style="296" customWidth="1"/>
    <col min="10498" max="10498" width="109.7109375" style="296" customWidth="1"/>
    <col min="10499" max="10500" width="27.5703125" style="296" customWidth="1"/>
    <col min="10501" max="10752" width="9.140625" style="296"/>
    <col min="10753" max="10753" width="8.140625" style="296" customWidth="1"/>
    <col min="10754" max="10754" width="109.7109375" style="296" customWidth="1"/>
    <col min="10755" max="10756" width="27.5703125" style="296" customWidth="1"/>
    <col min="10757" max="11008" width="9.140625" style="296"/>
    <col min="11009" max="11009" width="8.140625" style="296" customWidth="1"/>
    <col min="11010" max="11010" width="109.7109375" style="296" customWidth="1"/>
    <col min="11011" max="11012" width="27.5703125" style="296" customWidth="1"/>
    <col min="11013" max="11264" width="9.140625" style="296"/>
    <col min="11265" max="11265" width="8.140625" style="296" customWidth="1"/>
    <col min="11266" max="11266" width="109.7109375" style="296" customWidth="1"/>
    <col min="11267" max="11268" width="27.5703125" style="296" customWidth="1"/>
    <col min="11269" max="11520" width="9.140625" style="296"/>
    <col min="11521" max="11521" width="8.140625" style="296" customWidth="1"/>
    <col min="11522" max="11522" width="109.7109375" style="296" customWidth="1"/>
    <col min="11523" max="11524" width="27.5703125" style="296" customWidth="1"/>
    <col min="11525" max="11776" width="9.140625" style="296"/>
    <col min="11777" max="11777" width="8.140625" style="296" customWidth="1"/>
    <col min="11778" max="11778" width="109.7109375" style="296" customWidth="1"/>
    <col min="11779" max="11780" width="27.5703125" style="296" customWidth="1"/>
    <col min="11781" max="12032" width="9.140625" style="296"/>
    <col min="12033" max="12033" width="8.140625" style="296" customWidth="1"/>
    <col min="12034" max="12034" width="109.7109375" style="296" customWidth="1"/>
    <col min="12035" max="12036" width="27.5703125" style="296" customWidth="1"/>
    <col min="12037" max="12288" width="9.140625" style="296"/>
    <col min="12289" max="12289" width="8.140625" style="296" customWidth="1"/>
    <col min="12290" max="12290" width="109.7109375" style="296" customWidth="1"/>
    <col min="12291" max="12292" width="27.5703125" style="296" customWidth="1"/>
    <col min="12293" max="12544" width="9.140625" style="296"/>
    <col min="12545" max="12545" width="8.140625" style="296" customWidth="1"/>
    <col min="12546" max="12546" width="109.7109375" style="296" customWidth="1"/>
    <col min="12547" max="12548" width="27.5703125" style="296" customWidth="1"/>
    <col min="12549" max="12800" width="9.140625" style="296"/>
    <col min="12801" max="12801" width="8.140625" style="296" customWidth="1"/>
    <col min="12802" max="12802" width="109.7109375" style="296" customWidth="1"/>
    <col min="12803" max="12804" width="27.5703125" style="296" customWidth="1"/>
    <col min="12805" max="13056" width="9.140625" style="296"/>
    <col min="13057" max="13057" width="8.140625" style="296" customWidth="1"/>
    <col min="13058" max="13058" width="109.7109375" style="296" customWidth="1"/>
    <col min="13059" max="13060" width="27.5703125" style="296" customWidth="1"/>
    <col min="13061" max="13312" width="9.140625" style="296"/>
    <col min="13313" max="13313" width="8.140625" style="296" customWidth="1"/>
    <col min="13314" max="13314" width="109.7109375" style="296" customWidth="1"/>
    <col min="13315" max="13316" width="27.5703125" style="296" customWidth="1"/>
    <col min="13317" max="13568" width="9.140625" style="296"/>
    <col min="13569" max="13569" width="8.140625" style="296" customWidth="1"/>
    <col min="13570" max="13570" width="109.7109375" style="296" customWidth="1"/>
    <col min="13571" max="13572" width="27.5703125" style="296" customWidth="1"/>
    <col min="13573" max="13824" width="9.140625" style="296"/>
    <col min="13825" max="13825" width="8.140625" style="296" customWidth="1"/>
    <col min="13826" max="13826" width="109.7109375" style="296" customWidth="1"/>
    <col min="13827" max="13828" width="27.5703125" style="296" customWidth="1"/>
    <col min="13829" max="14080" width="9.140625" style="296"/>
    <col min="14081" max="14081" width="8.140625" style="296" customWidth="1"/>
    <col min="14082" max="14082" width="109.7109375" style="296" customWidth="1"/>
    <col min="14083" max="14084" width="27.5703125" style="296" customWidth="1"/>
    <col min="14085" max="14336" width="9.140625" style="296"/>
    <col min="14337" max="14337" width="8.140625" style="296" customWidth="1"/>
    <col min="14338" max="14338" width="109.7109375" style="296" customWidth="1"/>
    <col min="14339" max="14340" width="27.5703125" style="296" customWidth="1"/>
    <col min="14341" max="14592" width="9.140625" style="296"/>
    <col min="14593" max="14593" width="8.140625" style="296" customWidth="1"/>
    <col min="14594" max="14594" width="109.7109375" style="296" customWidth="1"/>
    <col min="14595" max="14596" width="27.5703125" style="296" customWidth="1"/>
    <col min="14597" max="14848" width="9.140625" style="296"/>
    <col min="14849" max="14849" width="8.140625" style="296" customWidth="1"/>
    <col min="14850" max="14850" width="109.7109375" style="296" customWidth="1"/>
    <col min="14851" max="14852" width="27.5703125" style="296" customWidth="1"/>
    <col min="14853" max="15104" width="9.140625" style="296"/>
    <col min="15105" max="15105" width="8.140625" style="296" customWidth="1"/>
    <col min="15106" max="15106" width="109.7109375" style="296" customWidth="1"/>
    <col min="15107" max="15108" width="27.5703125" style="296" customWidth="1"/>
    <col min="15109" max="15360" width="9.140625" style="296"/>
    <col min="15361" max="15361" width="8.140625" style="296" customWidth="1"/>
    <col min="15362" max="15362" width="109.7109375" style="296" customWidth="1"/>
    <col min="15363" max="15364" width="27.5703125" style="296" customWidth="1"/>
    <col min="15365" max="15616" width="9.140625" style="296"/>
    <col min="15617" max="15617" width="8.140625" style="296" customWidth="1"/>
    <col min="15618" max="15618" width="109.7109375" style="296" customWidth="1"/>
    <col min="15619" max="15620" width="27.5703125" style="296" customWidth="1"/>
    <col min="15621" max="15872" width="9.140625" style="296"/>
    <col min="15873" max="15873" width="8.140625" style="296" customWidth="1"/>
    <col min="15874" max="15874" width="109.7109375" style="296" customWidth="1"/>
    <col min="15875" max="15876" width="27.5703125" style="296" customWidth="1"/>
    <col min="15877" max="16128" width="9.140625" style="296"/>
    <col min="16129" max="16129" width="8.140625" style="296" customWidth="1"/>
    <col min="16130" max="16130" width="109.7109375" style="296" customWidth="1"/>
    <col min="16131" max="16132" width="27.5703125" style="296" customWidth="1"/>
    <col min="16133" max="16384" width="9.140625" style="296"/>
  </cols>
  <sheetData>
    <row r="1" spans="1:6" ht="48.75" customHeight="1">
      <c r="A1" s="471" t="s">
        <v>670</v>
      </c>
      <c r="B1" s="471"/>
      <c r="C1" s="471"/>
      <c r="D1" s="471"/>
    </row>
    <row r="2" spans="1:6" ht="30" customHeight="1">
      <c r="A2" s="468" t="s">
        <v>576</v>
      </c>
      <c r="B2" s="468"/>
      <c r="C2" s="469"/>
      <c r="D2" s="469"/>
    </row>
    <row r="3" spans="1:6" ht="30" customHeight="1">
      <c r="A3" s="470"/>
      <c r="B3" s="329" t="s">
        <v>2</v>
      </c>
      <c r="C3" s="329" t="s">
        <v>650</v>
      </c>
      <c r="D3" s="329" t="s">
        <v>577</v>
      </c>
    </row>
    <row r="4" spans="1:6" ht="30" customHeight="1">
      <c r="A4" s="470"/>
      <c r="B4" s="330" t="s">
        <v>578</v>
      </c>
      <c r="C4" s="331"/>
      <c r="D4" s="331"/>
    </row>
    <row r="5" spans="1:6" ht="30" customHeight="1">
      <c r="A5" s="329">
        <v>1</v>
      </c>
      <c r="B5" s="332" t="s">
        <v>622</v>
      </c>
      <c r="C5" s="331">
        <v>3452</v>
      </c>
      <c r="D5" s="331">
        <v>2256</v>
      </c>
    </row>
    <row r="6" spans="1:6" ht="30" customHeight="1">
      <c r="A6" s="329">
        <v>2</v>
      </c>
      <c r="B6" s="333" t="s">
        <v>621</v>
      </c>
      <c r="C6" s="331">
        <v>3452</v>
      </c>
      <c r="D6" s="331">
        <v>2256</v>
      </c>
    </row>
    <row r="7" spans="1:6" ht="30" customHeight="1">
      <c r="A7" s="334" t="s">
        <v>404</v>
      </c>
      <c r="B7" s="335" t="s">
        <v>579</v>
      </c>
      <c r="C7" s="336">
        <v>1062788</v>
      </c>
      <c r="D7" s="336">
        <v>1044427</v>
      </c>
    </row>
    <row r="8" spans="1:6" ht="30" customHeight="1">
      <c r="A8" s="329">
        <v>3</v>
      </c>
      <c r="B8" s="337" t="s">
        <v>580</v>
      </c>
      <c r="C8" s="338">
        <v>25320</v>
      </c>
      <c r="D8" s="338">
        <v>16632</v>
      </c>
      <c r="F8" s="297"/>
    </row>
    <row r="9" spans="1:6" ht="30" customHeight="1">
      <c r="A9" s="329">
        <v>4</v>
      </c>
      <c r="B9" s="337" t="s">
        <v>623</v>
      </c>
      <c r="C9" s="338">
        <v>9885</v>
      </c>
      <c r="D9" s="338"/>
      <c r="F9" s="297"/>
    </row>
    <row r="10" spans="1:6" ht="30" customHeight="1">
      <c r="A10" s="334" t="s">
        <v>407</v>
      </c>
      <c r="B10" s="337" t="s">
        <v>581</v>
      </c>
      <c r="C10" s="338">
        <f>SUM(C7:C9)</f>
        <v>1097993</v>
      </c>
      <c r="D10" s="338">
        <f>SUM(D7:D9)</f>
        <v>1061059</v>
      </c>
      <c r="F10" s="297"/>
    </row>
    <row r="11" spans="1:6" ht="30" customHeight="1">
      <c r="A11" s="329">
        <v>5</v>
      </c>
      <c r="B11" s="337" t="s">
        <v>582</v>
      </c>
      <c r="C11" s="338">
        <v>400</v>
      </c>
      <c r="D11" s="338">
        <v>1300</v>
      </c>
      <c r="F11" s="297"/>
    </row>
    <row r="12" spans="1:6" ht="30" customHeight="1">
      <c r="A12" s="329">
        <v>6</v>
      </c>
      <c r="B12" s="337" t="s">
        <v>583</v>
      </c>
      <c r="C12" s="338">
        <v>400</v>
      </c>
      <c r="D12" s="338">
        <f>SUM(D11)</f>
        <v>1300</v>
      </c>
      <c r="F12" s="297"/>
    </row>
    <row r="13" spans="1:6" ht="30" customHeight="1">
      <c r="A13" s="334" t="s">
        <v>430</v>
      </c>
      <c r="B13" s="339" t="s">
        <v>624</v>
      </c>
      <c r="C13" s="340">
        <f>C6+C10+C12</f>
        <v>1101845</v>
      </c>
      <c r="D13" s="340">
        <f>D6+D10+D12</f>
        <v>1064615</v>
      </c>
      <c r="F13" s="297"/>
    </row>
    <row r="14" spans="1:6" ht="30" customHeight="1">
      <c r="A14" s="329">
        <v>7</v>
      </c>
      <c r="B14" s="337" t="s">
        <v>585</v>
      </c>
      <c r="C14" s="338">
        <v>3</v>
      </c>
      <c r="D14" s="338">
        <v>23</v>
      </c>
      <c r="F14" s="297"/>
    </row>
    <row r="15" spans="1:6" ht="30" customHeight="1">
      <c r="A15" s="329">
        <v>8</v>
      </c>
      <c r="B15" s="337" t="s">
        <v>587</v>
      </c>
      <c r="C15" s="338">
        <v>9461</v>
      </c>
      <c r="D15" s="338">
        <v>24484</v>
      </c>
      <c r="F15" s="297"/>
    </row>
    <row r="16" spans="1:6" ht="30" customHeight="1">
      <c r="A16" s="334" t="s">
        <v>643</v>
      </c>
      <c r="B16" s="337" t="s">
        <v>589</v>
      </c>
      <c r="C16" s="338">
        <v>12</v>
      </c>
      <c r="D16" s="338">
        <v>30</v>
      </c>
      <c r="F16" s="297"/>
    </row>
    <row r="17" spans="1:6" s="298" customFormat="1" ht="30" customHeight="1">
      <c r="A17" s="329">
        <v>9</v>
      </c>
      <c r="B17" s="339" t="s">
        <v>630</v>
      </c>
      <c r="C17" s="340">
        <f>SUM(C14:C16)</f>
        <v>9476</v>
      </c>
      <c r="D17" s="340">
        <f>SUM(D14:D16)</f>
        <v>24537</v>
      </c>
      <c r="F17" s="299"/>
    </row>
    <row r="18" spans="1:6" ht="30" customHeight="1">
      <c r="A18" s="329">
        <v>10</v>
      </c>
      <c r="B18" s="337" t="s">
        <v>592</v>
      </c>
      <c r="C18" s="338">
        <v>3708</v>
      </c>
      <c r="D18" s="338"/>
      <c r="F18" s="297"/>
    </row>
    <row r="19" spans="1:6" ht="30" customHeight="1">
      <c r="A19" s="334" t="s">
        <v>644</v>
      </c>
      <c r="B19" s="337" t="s">
        <v>625</v>
      </c>
      <c r="C19" s="338">
        <v>789</v>
      </c>
      <c r="D19" s="338"/>
      <c r="F19" s="297"/>
    </row>
    <row r="20" spans="1:6" ht="30" customHeight="1">
      <c r="A20" s="329">
        <v>11</v>
      </c>
      <c r="B20" s="337" t="s">
        <v>626</v>
      </c>
      <c r="C20" s="338">
        <v>3017</v>
      </c>
      <c r="D20" s="338"/>
      <c r="F20" s="297"/>
    </row>
    <row r="21" spans="1:6" ht="30" customHeight="1">
      <c r="A21" s="329">
        <v>12</v>
      </c>
      <c r="B21" s="337" t="s">
        <v>629</v>
      </c>
      <c r="C21" s="338">
        <f>SUM(C18:C20)</f>
        <v>7514</v>
      </c>
      <c r="D21" s="338"/>
      <c r="F21" s="297"/>
    </row>
    <row r="22" spans="1:6" ht="30" customHeight="1">
      <c r="A22" s="334" t="s">
        <v>645</v>
      </c>
      <c r="B22" s="337" t="s">
        <v>595</v>
      </c>
      <c r="C22" s="338"/>
      <c r="D22" s="338">
        <v>1777</v>
      </c>
      <c r="F22" s="297"/>
    </row>
    <row r="23" spans="1:6" ht="30" customHeight="1">
      <c r="A23" s="329">
        <v>13</v>
      </c>
      <c r="B23" s="337" t="s">
        <v>627</v>
      </c>
      <c r="C23" s="338"/>
      <c r="D23" s="338">
        <v>2040</v>
      </c>
      <c r="F23" s="297"/>
    </row>
    <row r="24" spans="1:6" ht="30" customHeight="1">
      <c r="A24" s="329">
        <v>14</v>
      </c>
      <c r="B24" s="341" t="s">
        <v>628</v>
      </c>
      <c r="C24" s="338">
        <v>1945</v>
      </c>
      <c r="D24" s="338">
        <v>178</v>
      </c>
      <c r="F24" s="297"/>
    </row>
    <row r="25" spans="1:6" ht="30" customHeight="1">
      <c r="A25" s="334" t="s">
        <v>646</v>
      </c>
      <c r="B25" s="337" t="s">
        <v>597</v>
      </c>
      <c r="C25" s="338"/>
      <c r="D25" s="338">
        <v>36927</v>
      </c>
      <c r="F25" s="297"/>
    </row>
    <row r="26" spans="1:6" ht="30" customHeight="1">
      <c r="A26" s="329">
        <v>15</v>
      </c>
      <c r="B26" s="337" t="s">
        <v>631</v>
      </c>
      <c r="C26" s="338">
        <f>SUM(C22:C25)</f>
        <v>1945</v>
      </c>
      <c r="D26" s="338">
        <f>SUM(D22:D25)</f>
        <v>40922</v>
      </c>
      <c r="F26" s="297"/>
    </row>
    <row r="27" spans="1:6" ht="30" customHeight="1">
      <c r="A27" s="329">
        <v>16</v>
      </c>
      <c r="B27" s="337" t="s">
        <v>632</v>
      </c>
      <c r="C27" s="338"/>
      <c r="D27" s="338">
        <v>12</v>
      </c>
      <c r="F27" s="297"/>
    </row>
    <row r="28" spans="1:6" ht="30" customHeight="1">
      <c r="A28" s="334" t="s">
        <v>65</v>
      </c>
      <c r="B28" s="337" t="s">
        <v>633</v>
      </c>
      <c r="C28" s="338"/>
      <c r="D28" s="338">
        <v>12</v>
      </c>
      <c r="F28" s="297"/>
    </row>
    <row r="29" spans="1:6" ht="30" customHeight="1">
      <c r="A29" s="329">
        <v>17</v>
      </c>
      <c r="B29" s="342" t="s">
        <v>637</v>
      </c>
      <c r="C29" s="340">
        <f>SUM(C21+C26)</f>
        <v>9459</v>
      </c>
      <c r="D29" s="340">
        <f>D26+D28</f>
        <v>40934</v>
      </c>
    </row>
    <row r="30" spans="1:6" s="300" customFormat="1" ht="30" customHeight="1">
      <c r="A30" s="329">
        <v>18</v>
      </c>
      <c r="B30" s="342" t="s">
        <v>601</v>
      </c>
      <c r="C30" s="340">
        <v>2402</v>
      </c>
      <c r="D30" s="340">
        <v>468</v>
      </c>
    </row>
    <row r="31" spans="1:6" s="300" customFormat="1" ht="30" customHeight="1">
      <c r="A31" s="334" t="s">
        <v>584</v>
      </c>
      <c r="B31" s="342" t="s">
        <v>638</v>
      </c>
      <c r="C31" s="340">
        <f>C13+C17+C29+C30</f>
        <v>1123182</v>
      </c>
      <c r="D31" s="340">
        <f>D13+D17+D29+D30</f>
        <v>1130554</v>
      </c>
    </row>
    <row r="32" spans="1:6" s="300" customFormat="1" ht="30" customHeight="1">
      <c r="A32" s="343"/>
      <c r="B32" s="342" t="s">
        <v>604</v>
      </c>
      <c r="C32" s="338"/>
      <c r="D32" s="338"/>
    </row>
    <row r="33" spans="1:4" s="300" customFormat="1" ht="30" customHeight="1">
      <c r="A33" s="334" t="s">
        <v>586</v>
      </c>
      <c r="B33" s="335" t="s">
        <v>606</v>
      </c>
      <c r="C33" s="338">
        <v>903686</v>
      </c>
      <c r="D33" s="338">
        <v>903686</v>
      </c>
    </row>
    <row r="34" spans="1:4" s="300" customFormat="1" ht="30" customHeight="1">
      <c r="A34" s="334" t="s">
        <v>588</v>
      </c>
      <c r="B34" s="335" t="s">
        <v>608</v>
      </c>
      <c r="C34" s="338">
        <v>10721</v>
      </c>
      <c r="D34" s="338">
        <v>10721</v>
      </c>
    </row>
    <row r="35" spans="1:4" s="300" customFormat="1" ht="30" customHeight="1">
      <c r="A35" s="334" t="s">
        <v>590</v>
      </c>
      <c r="B35" s="335" t="s">
        <v>610</v>
      </c>
      <c r="C35" s="338">
        <v>197741</v>
      </c>
      <c r="D35" s="338">
        <v>197741</v>
      </c>
    </row>
    <row r="36" spans="1:4" s="300" customFormat="1" ht="30" customHeight="1">
      <c r="A36" s="334" t="s">
        <v>591</v>
      </c>
      <c r="B36" s="335" t="s">
        <v>612</v>
      </c>
      <c r="C36" s="338"/>
      <c r="D36" s="338">
        <v>12741</v>
      </c>
    </row>
    <row r="37" spans="1:4" s="301" customFormat="1" ht="30" customHeight="1">
      <c r="A37" s="334" t="s">
        <v>647</v>
      </c>
      <c r="B37" s="342" t="s">
        <v>636</v>
      </c>
      <c r="C37" s="340">
        <f>SUM(C33:C36)</f>
        <v>1112148</v>
      </c>
      <c r="D37" s="340">
        <f>SUM(D33:D36)</f>
        <v>1124889</v>
      </c>
    </row>
    <row r="38" spans="1:4" s="301" customFormat="1" ht="30" customHeight="1">
      <c r="A38" s="334" t="s">
        <v>648</v>
      </c>
      <c r="B38" s="335" t="s">
        <v>634</v>
      </c>
      <c r="C38" s="338">
        <v>3070</v>
      </c>
      <c r="D38" s="338"/>
    </row>
    <row r="39" spans="1:4" s="301" customFormat="1" ht="30" customHeight="1">
      <c r="A39" s="334" t="s">
        <v>593</v>
      </c>
      <c r="B39" s="335" t="s">
        <v>635</v>
      </c>
      <c r="C39" s="338">
        <v>3070</v>
      </c>
      <c r="D39" s="338"/>
    </row>
    <row r="40" spans="1:4" s="301" customFormat="1" ht="30" customHeight="1">
      <c r="A40" s="334" t="s">
        <v>594</v>
      </c>
      <c r="B40" s="335" t="s">
        <v>639</v>
      </c>
      <c r="C40" s="338">
        <v>248</v>
      </c>
      <c r="D40" s="338">
        <v>286</v>
      </c>
    </row>
    <row r="41" spans="1:4" s="300" customFormat="1" ht="30" customHeight="1">
      <c r="A41" s="334" t="s">
        <v>596</v>
      </c>
      <c r="B41" s="335" t="s">
        <v>613</v>
      </c>
      <c r="C41" s="338"/>
      <c r="D41" s="338">
        <v>2630</v>
      </c>
    </row>
    <row r="42" spans="1:4" s="300" customFormat="1" ht="30" customHeight="1">
      <c r="A42" s="334" t="s">
        <v>649</v>
      </c>
      <c r="B42" s="335" t="s">
        <v>640</v>
      </c>
      <c r="C42" s="338">
        <v>248</v>
      </c>
      <c r="D42" s="338">
        <f>SUM(D40:D41)</f>
        <v>2916</v>
      </c>
    </row>
    <row r="43" spans="1:4" s="300" customFormat="1" ht="30" customHeight="1">
      <c r="A43" s="334" t="s">
        <v>598</v>
      </c>
      <c r="B43" s="335" t="s">
        <v>614</v>
      </c>
      <c r="C43" s="338">
        <v>7614</v>
      </c>
      <c r="D43" s="338"/>
    </row>
    <row r="44" spans="1:4" s="300" customFormat="1" ht="30" customHeight="1">
      <c r="A44" s="334" t="s">
        <v>599</v>
      </c>
      <c r="B44" s="335" t="s">
        <v>615</v>
      </c>
      <c r="C44" s="338"/>
      <c r="D44" s="338">
        <v>30</v>
      </c>
    </row>
    <row r="45" spans="1:4" s="302" customFormat="1" ht="30" customHeight="1">
      <c r="A45" s="334" t="s">
        <v>600</v>
      </c>
      <c r="B45" s="335" t="s">
        <v>616</v>
      </c>
      <c r="C45" s="338">
        <f>SUM(C43:C44)</f>
        <v>7614</v>
      </c>
      <c r="D45" s="338">
        <f>SUM(D44)</f>
        <v>30</v>
      </c>
    </row>
    <row r="46" spans="1:4" s="300" customFormat="1" ht="30" customHeight="1">
      <c r="A46" s="334" t="s">
        <v>602</v>
      </c>
      <c r="B46" s="342" t="s">
        <v>642</v>
      </c>
      <c r="C46" s="340">
        <f>C39+C42+C45</f>
        <v>10932</v>
      </c>
      <c r="D46" s="340">
        <f>D42+D45</f>
        <v>2946</v>
      </c>
    </row>
    <row r="47" spans="1:4" s="300" customFormat="1" ht="30" customHeight="1">
      <c r="A47" s="334" t="s">
        <v>603</v>
      </c>
      <c r="B47" s="342" t="s">
        <v>617</v>
      </c>
      <c r="C47" s="340">
        <v>102</v>
      </c>
      <c r="D47" s="340"/>
    </row>
    <row r="48" spans="1:4" s="300" customFormat="1" ht="30" customHeight="1">
      <c r="A48" s="334" t="s">
        <v>605</v>
      </c>
      <c r="B48" s="335" t="s">
        <v>618</v>
      </c>
      <c r="C48" s="338"/>
      <c r="D48" s="338">
        <v>2719</v>
      </c>
    </row>
    <row r="49" spans="1:4" s="300" customFormat="1" ht="30" customHeight="1">
      <c r="A49" s="334" t="s">
        <v>607</v>
      </c>
      <c r="B49" s="335" t="s">
        <v>619</v>
      </c>
      <c r="C49" s="338"/>
      <c r="D49" s="338"/>
    </row>
    <row r="50" spans="1:4" s="301" customFormat="1" ht="30" customHeight="1">
      <c r="A50" s="334" t="s">
        <v>609</v>
      </c>
      <c r="B50" s="342" t="s">
        <v>620</v>
      </c>
      <c r="C50" s="340"/>
      <c r="D50" s="340">
        <f>SUM(D48:D49)</f>
        <v>2719</v>
      </c>
    </row>
    <row r="51" spans="1:4" s="301" customFormat="1" ht="30" customHeight="1">
      <c r="A51" s="343" t="s">
        <v>611</v>
      </c>
      <c r="B51" s="342" t="s">
        <v>641</v>
      </c>
      <c r="C51" s="340">
        <f>SUM(C37+C46+C47)</f>
        <v>1123182</v>
      </c>
      <c r="D51" s="340">
        <f>SUM(D37+D46+D47+D50)</f>
        <v>1130554</v>
      </c>
    </row>
    <row r="52" spans="1:4" s="300" customFormat="1"/>
    <row r="53" spans="1:4" s="300" customFormat="1"/>
  </sheetData>
  <mergeCells count="3">
    <mergeCell ref="A2:D2"/>
    <mergeCell ref="A3:A4"/>
    <mergeCell ref="A1:D1"/>
  </mergeCells>
  <pageMargins left="0.64" right="0.15748031496062992" top="0.51181102362204722" bottom="0.15748031496062992" header="0.15748031496062992" footer="0.31496062992125984"/>
  <pageSetup paperSize="9" scale="46" orientation="portrait" r:id="rId1"/>
  <headerFooter alignWithMargins="0"/>
  <ignoredErrors>
    <ignoredError sqref="C10:D10" formulaRange="1"/>
  </ignoredErrors>
  <legacyDrawing r:id="rId2"/>
  <oleObjects>
    <oleObject progId="AcroExch.Document.11" shapeId="3073" r:id="rId3"/>
    <oleObject progId="AcroExch.Document.11" shapeId="3074" r:id="rId4"/>
    <oleObject progId="AcroExch.Document.11" shapeId="3075" r:id="rId5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="70" zoomScaleNormal="70" workbookViewId="0">
      <selection activeCell="B21" sqref="B21:B22"/>
    </sheetView>
  </sheetViews>
  <sheetFormatPr defaultRowHeight="21"/>
  <cols>
    <col min="1" max="1" width="8.140625" style="296" customWidth="1"/>
    <col min="2" max="2" width="122.42578125" style="296" customWidth="1"/>
    <col min="3" max="4" width="27.5703125" style="296" customWidth="1"/>
    <col min="5" max="256" width="9.140625" style="296"/>
    <col min="257" max="257" width="8.140625" style="296" customWidth="1"/>
    <col min="258" max="258" width="122.42578125" style="296" customWidth="1"/>
    <col min="259" max="260" width="27.5703125" style="296" customWidth="1"/>
    <col min="261" max="512" width="9.140625" style="296"/>
    <col min="513" max="513" width="8.140625" style="296" customWidth="1"/>
    <col min="514" max="514" width="122.42578125" style="296" customWidth="1"/>
    <col min="515" max="516" width="27.5703125" style="296" customWidth="1"/>
    <col min="517" max="768" width="9.140625" style="296"/>
    <col min="769" max="769" width="8.140625" style="296" customWidth="1"/>
    <col min="770" max="770" width="122.42578125" style="296" customWidth="1"/>
    <col min="771" max="772" width="27.5703125" style="296" customWidth="1"/>
    <col min="773" max="1024" width="9.140625" style="296"/>
    <col min="1025" max="1025" width="8.140625" style="296" customWidth="1"/>
    <col min="1026" max="1026" width="122.42578125" style="296" customWidth="1"/>
    <col min="1027" max="1028" width="27.5703125" style="296" customWidth="1"/>
    <col min="1029" max="1280" width="9.140625" style="296"/>
    <col min="1281" max="1281" width="8.140625" style="296" customWidth="1"/>
    <col min="1282" max="1282" width="122.42578125" style="296" customWidth="1"/>
    <col min="1283" max="1284" width="27.5703125" style="296" customWidth="1"/>
    <col min="1285" max="1536" width="9.140625" style="296"/>
    <col min="1537" max="1537" width="8.140625" style="296" customWidth="1"/>
    <col min="1538" max="1538" width="122.42578125" style="296" customWidth="1"/>
    <col min="1539" max="1540" width="27.5703125" style="296" customWidth="1"/>
    <col min="1541" max="1792" width="9.140625" style="296"/>
    <col min="1793" max="1793" width="8.140625" style="296" customWidth="1"/>
    <col min="1794" max="1794" width="122.42578125" style="296" customWidth="1"/>
    <col min="1795" max="1796" width="27.5703125" style="296" customWidth="1"/>
    <col min="1797" max="2048" width="9.140625" style="296"/>
    <col min="2049" max="2049" width="8.140625" style="296" customWidth="1"/>
    <col min="2050" max="2050" width="122.42578125" style="296" customWidth="1"/>
    <col min="2051" max="2052" width="27.5703125" style="296" customWidth="1"/>
    <col min="2053" max="2304" width="9.140625" style="296"/>
    <col min="2305" max="2305" width="8.140625" style="296" customWidth="1"/>
    <col min="2306" max="2306" width="122.42578125" style="296" customWidth="1"/>
    <col min="2307" max="2308" width="27.5703125" style="296" customWidth="1"/>
    <col min="2309" max="2560" width="9.140625" style="296"/>
    <col min="2561" max="2561" width="8.140625" style="296" customWidth="1"/>
    <col min="2562" max="2562" width="122.42578125" style="296" customWidth="1"/>
    <col min="2563" max="2564" width="27.5703125" style="296" customWidth="1"/>
    <col min="2565" max="2816" width="9.140625" style="296"/>
    <col min="2817" max="2817" width="8.140625" style="296" customWidth="1"/>
    <col min="2818" max="2818" width="122.42578125" style="296" customWidth="1"/>
    <col min="2819" max="2820" width="27.5703125" style="296" customWidth="1"/>
    <col min="2821" max="3072" width="9.140625" style="296"/>
    <col min="3073" max="3073" width="8.140625" style="296" customWidth="1"/>
    <col min="3074" max="3074" width="122.42578125" style="296" customWidth="1"/>
    <col min="3075" max="3076" width="27.5703125" style="296" customWidth="1"/>
    <col min="3077" max="3328" width="9.140625" style="296"/>
    <col min="3329" max="3329" width="8.140625" style="296" customWidth="1"/>
    <col min="3330" max="3330" width="122.42578125" style="296" customWidth="1"/>
    <col min="3331" max="3332" width="27.5703125" style="296" customWidth="1"/>
    <col min="3333" max="3584" width="9.140625" style="296"/>
    <col min="3585" max="3585" width="8.140625" style="296" customWidth="1"/>
    <col min="3586" max="3586" width="122.42578125" style="296" customWidth="1"/>
    <col min="3587" max="3588" width="27.5703125" style="296" customWidth="1"/>
    <col min="3589" max="3840" width="9.140625" style="296"/>
    <col min="3841" max="3841" width="8.140625" style="296" customWidth="1"/>
    <col min="3842" max="3842" width="122.42578125" style="296" customWidth="1"/>
    <col min="3843" max="3844" width="27.5703125" style="296" customWidth="1"/>
    <col min="3845" max="4096" width="9.140625" style="296"/>
    <col min="4097" max="4097" width="8.140625" style="296" customWidth="1"/>
    <col min="4098" max="4098" width="122.42578125" style="296" customWidth="1"/>
    <col min="4099" max="4100" width="27.5703125" style="296" customWidth="1"/>
    <col min="4101" max="4352" width="9.140625" style="296"/>
    <col min="4353" max="4353" width="8.140625" style="296" customWidth="1"/>
    <col min="4354" max="4354" width="122.42578125" style="296" customWidth="1"/>
    <col min="4355" max="4356" width="27.5703125" style="296" customWidth="1"/>
    <col min="4357" max="4608" width="9.140625" style="296"/>
    <col min="4609" max="4609" width="8.140625" style="296" customWidth="1"/>
    <col min="4610" max="4610" width="122.42578125" style="296" customWidth="1"/>
    <col min="4611" max="4612" width="27.5703125" style="296" customWidth="1"/>
    <col min="4613" max="4864" width="9.140625" style="296"/>
    <col min="4865" max="4865" width="8.140625" style="296" customWidth="1"/>
    <col min="4866" max="4866" width="122.42578125" style="296" customWidth="1"/>
    <col min="4867" max="4868" width="27.5703125" style="296" customWidth="1"/>
    <col min="4869" max="5120" width="9.140625" style="296"/>
    <col min="5121" max="5121" width="8.140625" style="296" customWidth="1"/>
    <col min="5122" max="5122" width="122.42578125" style="296" customWidth="1"/>
    <col min="5123" max="5124" width="27.5703125" style="296" customWidth="1"/>
    <col min="5125" max="5376" width="9.140625" style="296"/>
    <col min="5377" max="5377" width="8.140625" style="296" customWidth="1"/>
    <col min="5378" max="5378" width="122.42578125" style="296" customWidth="1"/>
    <col min="5379" max="5380" width="27.5703125" style="296" customWidth="1"/>
    <col min="5381" max="5632" width="9.140625" style="296"/>
    <col min="5633" max="5633" width="8.140625" style="296" customWidth="1"/>
    <col min="5634" max="5634" width="122.42578125" style="296" customWidth="1"/>
    <col min="5635" max="5636" width="27.5703125" style="296" customWidth="1"/>
    <col min="5637" max="5888" width="9.140625" style="296"/>
    <col min="5889" max="5889" width="8.140625" style="296" customWidth="1"/>
    <col min="5890" max="5890" width="122.42578125" style="296" customWidth="1"/>
    <col min="5891" max="5892" width="27.5703125" style="296" customWidth="1"/>
    <col min="5893" max="6144" width="9.140625" style="296"/>
    <col min="6145" max="6145" width="8.140625" style="296" customWidth="1"/>
    <col min="6146" max="6146" width="122.42578125" style="296" customWidth="1"/>
    <col min="6147" max="6148" width="27.5703125" style="296" customWidth="1"/>
    <col min="6149" max="6400" width="9.140625" style="296"/>
    <col min="6401" max="6401" width="8.140625" style="296" customWidth="1"/>
    <col min="6402" max="6402" width="122.42578125" style="296" customWidth="1"/>
    <col min="6403" max="6404" width="27.5703125" style="296" customWidth="1"/>
    <col min="6405" max="6656" width="9.140625" style="296"/>
    <col min="6657" max="6657" width="8.140625" style="296" customWidth="1"/>
    <col min="6658" max="6658" width="122.42578125" style="296" customWidth="1"/>
    <col min="6659" max="6660" width="27.5703125" style="296" customWidth="1"/>
    <col min="6661" max="6912" width="9.140625" style="296"/>
    <col min="6913" max="6913" width="8.140625" style="296" customWidth="1"/>
    <col min="6914" max="6914" width="122.42578125" style="296" customWidth="1"/>
    <col min="6915" max="6916" width="27.5703125" style="296" customWidth="1"/>
    <col min="6917" max="7168" width="9.140625" style="296"/>
    <col min="7169" max="7169" width="8.140625" style="296" customWidth="1"/>
    <col min="7170" max="7170" width="122.42578125" style="296" customWidth="1"/>
    <col min="7171" max="7172" width="27.5703125" style="296" customWidth="1"/>
    <col min="7173" max="7424" width="9.140625" style="296"/>
    <col min="7425" max="7425" width="8.140625" style="296" customWidth="1"/>
    <col min="7426" max="7426" width="122.42578125" style="296" customWidth="1"/>
    <col min="7427" max="7428" width="27.5703125" style="296" customWidth="1"/>
    <col min="7429" max="7680" width="9.140625" style="296"/>
    <col min="7681" max="7681" width="8.140625" style="296" customWidth="1"/>
    <col min="7682" max="7682" width="122.42578125" style="296" customWidth="1"/>
    <col min="7683" max="7684" width="27.5703125" style="296" customWidth="1"/>
    <col min="7685" max="7936" width="9.140625" style="296"/>
    <col min="7937" max="7937" width="8.140625" style="296" customWidth="1"/>
    <col min="7938" max="7938" width="122.42578125" style="296" customWidth="1"/>
    <col min="7939" max="7940" width="27.5703125" style="296" customWidth="1"/>
    <col min="7941" max="8192" width="9.140625" style="296"/>
    <col min="8193" max="8193" width="8.140625" style="296" customWidth="1"/>
    <col min="8194" max="8194" width="122.42578125" style="296" customWidth="1"/>
    <col min="8195" max="8196" width="27.5703125" style="296" customWidth="1"/>
    <col min="8197" max="8448" width="9.140625" style="296"/>
    <col min="8449" max="8449" width="8.140625" style="296" customWidth="1"/>
    <col min="8450" max="8450" width="122.42578125" style="296" customWidth="1"/>
    <col min="8451" max="8452" width="27.5703125" style="296" customWidth="1"/>
    <col min="8453" max="8704" width="9.140625" style="296"/>
    <col min="8705" max="8705" width="8.140625" style="296" customWidth="1"/>
    <col min="8706" max="8706" width="122.42578125" style="296" customWidth="1"/>
    <col min="8707" max="8708" width="27.5703125" style="296" customWidth="1"/>
    <col min="8709" max="8960" width="9.140625" style="296"/>
    <col min="8961" max="8961" width="8.140625" style="296" customWidth="1"/>
    <col min="8962" max="8962" width="122.42578125" style="296" customWidth="1"/>
    <col min="8963" max="8964" width="27.5703125" style="296" customWidth="1"/>
    <col min="8965" max="9216" width="9.140625" style="296"/>
    <col min="9217" max="9217" width="8.140625" style="296" customWidth="1"/>
    <col min="9218" max="9218" width="122.42578125" style="296" customWidth="1"/>
    <col min="9219" max="9220" width="27.5703125" style="296" customWidth="1"/>
    <col min="9221" max="9472" width="9.140625" style="296"/>
    <col min="9473" max="9473" width="8.140625" style="296" customWidth="1"/>
    <col min="9474" max="9474" width="122.42578125" style="296" customWidth="1"/>
    <col min="9475" max="9476" width="27.5703125" style="296" customWidth="1"/>
    <col min="9477" max="9728" width="9.140625" style="296"/>
    <col min="9729" max="9729" width="8.140625" style="296" customWidth="1"/>
    <col min="9730" max="9730" width="122.42578125" style="296" customWidth="1"/>
    <col min="9731" max="9732" width="27.5703125" style="296" customWidth="1"/>
    <col min="9733" max="9984" width="9.140625" style="296"/>
    <col min="9985" max="9985" width="8.140625" style="296" customWidth="1"/>
    <col min="9986" max="9986" width="122.42578125" style="296" customWidth="1"/>
    <col min="9987" max="9988" width="27.5703125" style="296" customWidth="1"/>
    <col min="9989" max="10240" width="9.140625" style="296"/>
    <col min="10241" max="10241" width="8.140625" style="296" customWidth="1"/>
    <col min="10242" max="10242" width="122.42578125" style="296" customWidth="1"/>
    <col min="10243" max="10244" width="27.5703125" style="296" customWidth="1"/>
    <col min="10245" max="10496" width="9.140625" style="296"/>
    <col min="10497" max="10497" width="8.140625" style="296" customWidth="1"/>
    <col min="10498" max="10498" width="122.42578125" style="296" customWidth="1"/>
    <col min="10499" max="10500" width="27.5703125" style="296" customWidth="1"/>
    <col min="10501" max="10752" width="9.140625" style="296"/>
    <col min="10753" max="10753" width="8.140625" style="296" customWidth="1"/>
    <col min="10754" max="10754" width="122.42578125" style="296" customWidth="1"/>
    <col min="10755" max="10756" width="27.5703125" style="296" customWidth="1"/>
    <col min="10757" max="11008" width="9.140625" style="296"/>
    <col min="11009" max="11009" width="8.140625" style="296" customWidth="1"/>
    <col min="11010" max="11010" width="122.42578125" style="296" customWidth="1"/>
    <col min="11011" max="11012" width="27.5703125" style="296" customWidth="1"/>
    <col min="11013" max="11264" width="9.140625" style="296"/>
    <col min="11265" max="11265" width="8.140625" style="296" customWidth="1"/>
    <col min="11266" max="11266" width="122.42578125" style="296" customWidth="1"/>
    <col min="11267" max="11268" width="27.5703125" style="296" customWidth="1"/>
    <col min="11269" max="11520" width="9.140625" style="296"/>
    <col min="11521" max="11521" width="8.140625" style="296" customWidth="1"/>
    <col min="11522" max="11522" width="122.42578125" style="296" customWidth="1"/>
    <col min="11523" max="11524" width="27.5703125" style="296" customWidth="1"/>
    <col min="11525" max="11776" width="9.140625" style="296"/>
    <col min="11777" max="11777" width="8.140625" style="296" customWidth="1"/>
    <col min="11778" max="11778" width="122.42578125" style="296" customWidth="1"/>
    <col min="11779" max="11780" width="27.5703125" style="296" customWidth="1"/>
    <col min="11781" max="12032" width="9.140625" style="296"/>
    <col min="12033" max="12033" width="8.140625" style="296" customWidth="1"/>
    <col min="12034" max="12034" width="122.42578125" style="296" customWidth="1"/>
    <col min="12035" max="12036" width="27.5703125" style="296" customWidth="1"/>
    <col min="12037" max="12288" width="9.140625" style="296"/>
    <col min="12289" max="12289" width="8.140625" style="296" customWidth="1"/>
    <col min="12290" max="12290" width="122.42578125" style="296" customWidth="1"/>
    <col min="12291" max="12292" width="27.5703125" style="296" customWidth="1"/>
    <col min="12293" max="12544" width="9.140625" style="296"/>
    <col min="12545" max="12545" width="8.140625" style="296" customWidth="1"/>
    <col min="12546" max="12546" width="122.42578125" style="296" customWidth="1"/>
    <col min="12547" max="12548" width="27.5703125" style="296" customWidth="1"/>
    <col min="12549" max="12800" width="9.140625" style="296"/>
    <col min="12801" max="12801" width="8.140625" style="296" customWidth="1"/>
    <col min="12802" max="12802" width="122.42578125" style="296" customWidth="1"/>
    <col min="12803" max="12804" width="27.5703125" style="296" customWidth="1"/>
    <col min="12805" max="13056" width="9.140625" style="296"/>
    <col min="13057" max="13057" width="8.140625" style="296" customWidth="1"/>
    <col min="13058" max="13058" width="122.42578125" style="296" customWidth="1"/>
    <col min="13059" max="13060" width="27.5703125" style="296" customWidth="1"/>
    <col min="13061" max="13312" width="9.140625" style="296"/>
    <col min="13313" max="13313" width="8.140625" style="296" customWidth="1"/>
    <col min="13314" max="13314" width="122.42578125" style="296" customWidth="1"/>
    <col min="13315" max="13316" width="27.5703125" style="296" customWidth="1"/>
    <col min="13317" max="13568" width="9.140625" style="296"/>
    <col min="13569" max="13569" width="8.140625" style="296" customWidth="1"/>
    <col min="13570" max="13570" width="122.42578125" style="296" customWidth="1"/>
    <col min="13571" max="13572" width="27.5703125" style="296" customWidth="1"/>
    <col min="13573" max="13824" width="9.140625" style="296"/>
    <col min="13825" max="13825" width="8.140625" style="296" customWidth="1"/>
    <col min="13826" max="13826" width="122.42578125" style="296" customWidth="1"/>
    <col min="13827" max="13828" width="27.5703125" style="296" customWidth="1"/>
    <col min="13829" max="14080" width="9.140625" style="296"/>
    <col min="14081" max="14081" width="8.140625" style="296" customWidth="1"/>
    <col min="14082" max="14082" width="122.42578125" style="296" customWidth="1"/>
    <col min="14083" max="14084" width="27.5703125" style="296" customWidth="1"/>
    <col min="14085" max="14336" width="9.140625" style="296"/>
    <col min="14337" max="14337" width="8.140625" style="296" customWidth="1"/>
    <col min="14338" max="14338" width="122.42578125" style="296" customWidth="1"/>
    <col min="14339" max="14340" width="27.5703125" style="296" customWidth="1"/>
    <col min="14341" max="14592" width="9.140625" style="296"/>
    <col min="14593" max="14593" width="8.140625" style="296" customWidth="1"/>
    <col min="14594" max="14594" width="122.42578125" style="296" customWidth="1"/>
    <col min="14595" max="14596" width="27.5703125" style="296" customWidth="1"/>
    <col min="14597" max="14848" width="9.140625" style="296"/>
    <col min="14849" max="14849" width="8.140625" style="296" customWidth="1"/>
    <col min="14850" max="14850" width="122.42578125" style="296" customWidth="1"/>
    <col min="14851" max="14852" width="27.5703125" style="296" customWidth="1"/>
    <col min="14853" max="15104" width="9.140625" style="296"/>
    <col min="15105" max="15105" width="8.140625" style="296" customWidth="1"/>
    <col min="15106" max="15106" width="122.42578125" style="296" customWidth="1"/>
    <col min="15107" max="15108" width="27.5703125" style="296" customWidth="1"/>
    <col min="15109" max="15360" width="9.140625" style="296"/>
    <col min="15361" max="15361" width="8.140625" style="296" customWidth="1"/>
    <col min="15362" max="15362" width="122.42578125" style="296" customWidth="1"/>
    <col min="15363" max="15364" width="27.5703125" style="296" customWidth="1"/>
    <col min="15365" max="15616" width="9.140625" style="296"/>
    <col min="15617" max="15617" width="8.140625" style="296" customWidth="1"/>
    <col min="15618" max="15618" width="122.42578125" style="296" customWidth="1"/>
    <col min="15619" max="15620" width="27.5703125" style="296" customWidth="1"/>
    <col min="15621" max="15872" width="9.140625" style="296"/>
    <col min="15873" max="15873" width="8.140625" style="296" customWidth="1"/>
    <col min="15874" max="15874" width="122.42578125" style="296" customWidth="1"/>
    <col min="15875" max="15876" width="27.5703125" style="296" customWidth="1"/>
    <col min="15877" max="16128" width="9.140625" style="296"/>
    <col min="16129" max="16129" width="8.140625" style="296" customWidth="1"/>
    <col min="16130" max="16130" width="122.42578125" style="296" customWidth="1"/>
    <col min="16131" max="16132" width="27.5703125" style="296" customWidth="1"/>
    <col min="16133" max="16384" width="9.140625" style="296"/>
  </cols>
  <sheetData>
    <row r="1" spans="1:6" ht="48.75" customHeight="1">
      <c r="A1" s="472" t="s">
        <v>669</v>
      </c>
      <c r="B1" s="472"/>
      <c r="C1" s="472"/>
      <c r="D1" s="472"/>
    </row>
    <row r="2" spans="1:6" ht="30" customHeight="1">
      <c r="A2" s="468" t="s">
        <v>576</v>
      </c>
      <c r="B2" s="468"/>
      <c r="C2" s="469"/>
      <c r="D2" s="469"/>
    </row>
    <row r="3" spans="1:6" ht="30" customHeight="1">
      <c r="A3" s="470"/>
      <c r="B3" s="329" t="s">
        <v>2</v>
      </c>
      <c r="C3" s="329" t="s">
        <v>650</v>
      </c>
      <c r="D3" s="329" t="s">
        <v>577</v>
      </c>
    </row>
    <row r="4" spans="1:6" ht="30" customHeight="1">
      <c r="A4" s="470"/>
      <c r="B4" s="330" t="s">
        <v>578</v>
      </c>
      <c r="C4" s="331"/>
      <c r="D4" s="331"/>
    </row>
    <row r="5" spans="1:6" ht="30" customHeight="1">
      <c r="A5" s="329">
        <v>1</v>
      </c>
      <c r="B5" s="337" t="s">
        <v>580</v>
      </c>
      <c r="C5" s="338">
        <v>22</v>
      </c>
      <c r="D5" s="338">
        <v>0</v>
      </c>
      <c r="F5" s="297"/>
    </row>
    <row r="6" spans="1:6" ht="30" customHeight="1">
      <c r="A6" s="334" t="s">
        <v>420</v>
      </c>
      <c r="B6" s="337" t="s">
        <v>581</v>
      </c>
      <c r="C6" s="338">
        <f>SUM(C5:C5)</f>
        <v>22</v>
      </c>
      <c r="D6" s="338">
        <f>SUM(D5:D5)</f>
        <v>0</v>
      </c>
      <c r="F6" s="297"/>
    </row>
    <row r="7" spans="1:6" ht="30" customHeight="1">
      <c r="A7" s="334" t="s">
        <v>404</v>
      </c>
      <c r="B7" s="339" t="s">
        <v>624</v>
      </c>
      <c r="C7" s="340">
        <f>C6</f>
        <v>22</v>
      </c>
      <c r="D7" s="340">
        <v>0</v>
      </c>
      <c r="F7" s="297"/>
    </row>
    <row r="8" spans="1:6" ht="30" customHeight="1">
      <c r="A8" s="334" t="s">
        <v>407</v>
      </c>
      <c r="B8" s="337" t="s">
        <v>585</v>
      </c>
      <c r="C8" s="338">
        <v>40</v>
      </c>
      <c r="D8" s="338">
        <v>187</v>
      </c>
      <c r="F8" s="297"/>
    </row>
    <row r="9" spans="1:6" ht="30" customHeight="1">
      <c r="A9" s="334" t="s">
        <v>430</v>
      </c>
      <c r="B9" s="337" t="s">
        <v>587</v>
      </c>
      <c r="C9" s="338">
        <v>588</v>
      </c>
      <c r="D9" s="338">
        <v>1358</v>
      </c>
      <c r="F9" s="297"/>
    </row>
    <row r="10" spans="1:6" s="298" customFormat="1" ht="30" customHeight="1">
      <c r="A10" s="334" t="s">
        <v>643</v>
      </c>
      <c r="B10" s="339" t="s">
        <v>630</v>
      </c>
      <c r="C10" s="340">
        <f>SUM(C8:C9)</f>
        <v>628</v>
      </c>
      <c r="D10" s="340">
        <f>SUM(D8:D9)</f>
        <v>1545</v>
      </c>
      <c r="F10" s="299"/>
    </row>
    <row r="11" spans="1:6" s="300" customFormat="1" ht="30" customHeight="1">
      <c r="A11" s="334" t="s">
        <v>644</v>
      </c>
      <c r="B11" s="342" t="s">
        <v>601</v>
      </c>
      <c r="C11" s="340">
        <v>168</v>
      </c>
      <c r="D11" s="340">
        <v>1527</v>
      </c>
    </row>
    <row r="12" spans="1:6" s="300" customFormat="1" ht="30" customHeight="1">
      <c r="A12" s="334" t="s">
        <v>645</v>
      </c>
      <c r="B12" s="342" t="s">
        <v>638</v>
      </c>
      <c r="C12" s="340">
        <f>C7+C10+C11</f>
        <v>818</v>
      </c>
      <c r="D12" s="340">
        <f>D7+D10+D11</f>
        <v>3072</v>
      </c>
    </row>
    <row r="13" spans="1:6" s="300" customFormat="1" ht="30" customHeight="1">
      <c r="A13" s="334" t="s">
        <v>646</v>
      </c>
      <c r="B13" s="342" t="s">
        <v>604</v>
      </c>
      <c r="C13" s="338"/>
      <c r="D13" s="338"/>
    </row>
    <row r="14" spans="1:6" s="300" customFormat="1" ht="30" customHeight="1">
      <c r="A14" s="334" t="s">
        <v>65</v>
      </c>
      <c r="B14" s="335" t="s">
        <v>608</v>
      </c>
      <c r="C14" s="338">
        <v>796</v>
      </c>
      <c r="D14" s="338">
        <v>1545</v>
      </c>
    </row>
    <row r="15" spans="1:6" s="300" customFormat="1" ht="30" customHeight="1">
      <c r="A15" s="334" t="s">
        <v>584</v>
      </c>
      <c r="B15" s="335" t="s">
        <v>610</v>
      </c>
      <c r="C15" s="338">
        <v>22</v>
      </c>
      <c r="D15" s="338">
        <v>0</v>
      </c>
    </row>
    <row r="16" spans="1:6" s="300" customFormat="1" ht="30" customHeight="1">
      <c r="A16" s="334" t="s">
        <v>586</v>
      </c>
      <c r="B16" s="335" t="s">
        <v>612</v>
      </c>
      <c r="C16" s="338"/>
      <c r="D16" s="338">
        <v>1527</v>
      </c>
    </row>
    <row r="17" spans="1:4" s="301" customFormat="1" ht="30" customHeight="1">
      <c r="A17" s="334" t="s">
        <v>588</v>
      </c>
      <c r="B17" s="342" t="s">
        <v>636</v>
      </c>
      <c r="C17" s="340">
        <f>SUM(C14:C16)</f>
        <v>818</v>
      </c>
      <c r="D17" s="340">
        <f>SUM(D14:D16)</f>
        <v>3072</v>
      </c>
    </row>
    <row r="18" spans="1:4" s="301" customFormat="1" ht="30" customHeight="1">
      <c r="A18" s="334" t="s">
        <v>590</v>
      </c>
      <c r="B18" s="342" t="s">
        <v>641</v>
      </c>
      <c r="C18" s="340">
        <v>818</v>
      </c>
      <c r="D18" s="340">
        <v>3072</v>
      </c>
    </row>
    <row r="19" spans="1:4" s="300" customFormat="1"/>
    <row r="20" spans="1:4" s="300" customFormat="1"/>
  </sheetData>
  <mergeCells count="3">
    <mergeCell ref="A1:D1"/>
    <mergeCell ref="A2:D2"/>
    <mergeCell ref="A3:A4"/>
  </mergeCells>
  <pageMargins left="0.75" right="0.15748031496062992" top="0.51181102362204722" bottom="0.15748031496062992" header="0.15748031496062992" footer="0.31496062992125984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view="pageBreakPreview" topLeftCell="A51" zoomScale="80" zoomScaleNormal="90" zoomScaleSheetLayoutView="80" workbookViewId="0">
      <selection activeCell="H71" sqref="H71"/>
    </sheetView>
  </sheetViews>
  <sheetFormatPr defaultRowHeight="12.75"/>
  <cols>
    <col min="1" max="1" width="55.5703125" style="96" customWidth="1"/>
    <col min="2" max="2" width="8.140625" style="96" customWidth="1"/>
    <col min="3" max="3" width="13.28515625" style="96" customWidth="1"/>
    <col min="4" max="5" width="14.28515625" style="96" customWidth="1"/>
    <col min="6" max="6" width="13.28515625" style="96" customWidth="1"/>
    <col min="7" max="8" width="13.140625" style="96" customWidth="1"/>
    <col min="9" max="9" width="14.140625" style="96" customWidth="1"/>
    <col min="10" max="12" width="14.7109375" style="96" customWidth="1"/>
    <col min="13" max="13" width="8.28515625" style="96" customWidth="1"/>
    <col min="14" max="14" width="9.140625" style="96"/>
    <col min="15" max="15" width="14.7109375" style="96" customWidth="1"/>
    <col min="16" max="256" width="9.140625" style="96"/>
    <col min="257" max="257" width="55.5703125" style="96" customWidth="1"/>
    <col min="258" max="258" width="8.140625" style="96" customWidth="1"/>
    <col min="259" max="259" width="13.28515625" style="96" customWidth="1"/>
    <col min="260" max="261" width="14.28515625" style="96" customWidth="1"/>
    <col min="262" max="262" width="13.28515625" style="96" customWidth="1"/>
    <col min="263" max="264" width="13.140625" style="96" customWidth="1"/>
    <col min="265" max="265" width="14.140625" style="96" customWidth="1"/>
    <col min="266" max="268" width="14.7109375" style="96" customWidth="1"/>
    <col min="269" max="269" width="8.28515625" style="96" customWidth="1"/>
    <col min="270" max="270" width="9.140625" style="96"/>
    <col min="271" max="271" width="14.7109375" style="96" customWidth="1"/>
    <col min="272" max="512" width="9.140625" style="96"/>
    <col min="513" max="513" width="55.5703125" style="96" customWidth="1"/>
    <col min="514" max="514" width="8.140625" style="96" customWidth="1"/>
    <col min="515" max="515" width="13.28515625" style="96" customWidth="1"/>
    <col min="516" max="517" width="14.28515625" style="96" customWidth="1"/>
    <col min="518" max="518" width="13.28515625" style="96" customWidth="1"/>
    <col min="519" max="520" width="13.140625" style="96" customWidth="1"/>
    <col min="521" max="521" width="14.140625" style="96" customWidth="1"/>
    <col min="522" max="524" width="14.7109375" style="96" customWidth="1"/>
    <col min="525" max="525" width="8.28515625" style="96" customWidth="1"/>
    <col min="526" max="526" width="9.140625" style="96"/>
    <col min="527" max="527" width="14.7109375" style="96" customWidth="1"/>
    <col min="528" max="768" width="9.140625" style="96"/>
    <col min="769" max="769" width="55.5703125" style="96" customWidth="1"/>
    <col min="770" max="770" width="8.140625" style="96" customWidth="1"/>
    <col min="771" max="771" width="13.28515625" style="96" customWidth="1"/>
    <col min="772" max="773" width="14.28515625" style="96" customWidth="1"/>
    <col min="774" max="774" width="13.28515625" style="96" customWidth="1"/>
    <col min="775" max="776" width="13.140625" style="96" customWidth="1"/>
    <col min="777" max="777" width="14.140625" style="96" customWidth="1"/>
    <col min="778" max="780" width="14.7109375" style="96" customWidth="1"/>
    <col min="781" max="781" width="8.28515625" style="96" customWidth="1"/>
    <col min="782" max="782" width="9.140625" style="96"/>
    <col min="783" max="783" width="14.7109375" style="96" customWidth="1"/>
    <col min="784" max="1024" width="9.140625" style="96"/>
    <col min="1025" max="1025" width="55.5703125" style="96" customWidth="1"/>
    <col min="1026" max="1026" width="8.140625" style="96" customWidth="1"/>
    <col min="1027" max="1027" width="13.28515625" style="96" customWidth="1"/>
    <col min="1028" max="1029" width="14.28515625" style="96" customWidth="1"/>
    <col min="1030" max="1030" width="13.28515625" style="96" customWidth="1"/>
    <col min="1031" max="1032" width="13.140625" style="96" customWidth="1"/>
    <col min="1033" max="1033" width="14.140625" style="96" customWidth="1"/>
    <col min="1034" max="1036" width="14.7109375" style="96" customWidth="1"/>
    <col min="1037" max="1037" width="8.28515625" style="96" customWidth="1"/>
    <col min="1038" max="1038" width="9.140625" style="96"/>
    <col min="1039" max="1039" width="14.7109375" style="96" customWidth="1"/>
    <col min="1040" max="1280" width="9.140625" style="96"/>
    <col min="1281" max="1281" width="55.5703125" style="96" customWidth="1"/>
    <col min="1282" max="1282" width="8.140625" style="96" customWidth="1"/>
    <col min="1283" max="1283" width="13.28515625" style="96" customWidth="1"/>
    <col min="1284" max="1285" width="14.28515625" style="96" customWidth="1"/>
    <col min="1286" max="1286" width="13.28515625" style="96" customWidth="1"/>
    <col min="1287" max="1288" width="13.140625" style="96" customWidth="1"/>
    <col min="1289" max="1289" width="14.140625" style="96" customWidth="1"/>
    <col min="1290" max="1292" width="14.7109375" style="96" customWidth="1"/>
    <col min="1293" max="1293" width="8.28515625" style="96" customWidth="1"/>
    <col min="1294" max="1294" width="9.140625" style="96"/>
    <col min="1295" max="1295" width="14.7109375" style="96" customWidth="1"/>
    <col min="1296" max="1536" width="9.140625" style="96"/>
    <col min="1537" max="1537" width="55.5703125" style="96" customWidth="1"/>
    <col min="1538" max="1538" width="8.140625" style="96" customWidth="1"/>
    <col min="1539" max="1539" width="13.28515625" style="96" customWidth="1"/>
    <col min="1540" max="1541" width="14.28515625" style="96" customWidth="1"/>
    <col min="1542" max="1542" width="13.28515625" style="96" customWidth="1"/>
    <col min="1543" max="1544" width="13.140625" style="96" customWidth="1"/>
    <col min="1545" max="1545" width="14.140625" style="96" customWidth="1"/>
    <col min="1546" max="1548" width="14.7109375" style="96" customWidth="1"/>
    <col min="1549" max="1549" width="8.28515625" style="96" customWidth="1"/>
    <col min="1550" max="1550" width="9.140625" style="96"/>
    <col min="1551" max="1551" width="14.7109375" style="96" customWidth="1"/>
    <col min="1552" max="1792" width="9.140625" style="96"/>
    <col min="1793" max="1793" width="55.5703125" style="96" customWidth="1"/>
    <col min="1794" max="1794" width="8.140625" style="96" customWidth="1"/>
    <col min="1795" max="1795" width="13.28515625" style="96" customWidth="1"/>
    <col min="1796" max="1797" width="14.28515625" style="96" customWidth="1"/>
    <col min="1798" max="1798" width="13.28515625" style="96" customWidth="1"/>
    <col min="1799" max="1800" width="13.140625" style="96" customWidth="1"/>
    <col min="1801" max="1801" width="14.140625" style="96" customWidth="1"/>
    <col min="1802" max="1804" width="14.7109375" style="96" customWidth="1"/>
    <col min="1805" max="1805" width="8.28515625" style="96" customWidth="1"/>
    <col min="1806" max="1806" width="9.140625" style="96"/>
    <col min="1807" max="1807" width="14.7109375" style="96" customWidth="1"/>
    <col min="1808" max="2048" width="9.140625" style="96"/>
    <col min="2049" max="2049" width="55.5703125" style="96" customWidth="1"/>
    <col min="2050" max="2050" width="8.140625" style="96" customWidth="1"/>
    <col min="2051" max="2051" width="13.28515625" style="96" customWidth="1"/>
    <col min="2052" max="2053" width="14.28515625" style="96" customWidth="1"/>
    <col min="2054" max="2054" width="13.28515625" style="96" customWidth="1"/>
    <col min="2055" max="2056" width="13.140625" style="96" customWidth="1"/>
    <col min="2057" max="2057" width="14.140625" style="96" customWidth="1"/>
    <col min="2058" max="2060" width="14.7109375" style="96" customWidth="1"/>
    <col min="2061" max="2061" width="8.28515625" style="96" customWidth="1"/>
    <col min="2062" max="2062" width="9.140625" style="96"/>
    <col min="2063" max="2063" width="14.7109375" style="96" customWidth="1"/>
    <col min="2064" max="2304" width="9.140625" style="96"/>
    <col min="2305" max="2305" width="55.5703125" style="96" customWidth="1"/>
    <col min="2306" max="2306" width="8.140625" style="96" customWidth="1"/>
    <col min="2307" max="2307" width="13.28515625" style="96" customWidth="1"/>
    <col min="2308" max="2309" width="14.28515625" style="96" customWidth="1"/>
    <col min="2310" max="2310" width="13.28515625" style="96" customWidth="1"/>
    <col min="2311" max="2312" width="13.140625" style="96" customWidth="1"/>
    <col min="2313" max="2313" width="14.140625" style="96" customWidth="1"/>
    <col min="2314" max="2316" width="14.7109375" style="96" customWidth="1"/>
    <col min="2317" max="2317" width="8.28515625" style="96" customWidth="1"/>
    <col min="2318" max="2318" width="9.140625" style="96"/>
    <col min="2319" max="2319" width="14.7109375" style="96" customWidth="1"/>
    <col min="2320" max="2560" width="9.140625" style="96"/>
    <col min="2561" max="2561" width="55.5703125" style="96" customWidth="1"/>
    <col min="2562" max="2562" width="8.140625" style="96" customWidth="1"/>
    <col min="2563" max="2563" width="13.28515625" style="96" customWidth="1"/>
    <col min="2564" max="2565" width="14.28515625" style="96" customWidth="1"/>
    <col min="2566" max="2566" width="13.28515625" style="96" customWidth="1"/>
    <col min="2567" max="2568" width="13.140625" style="96" customWidth="1"/>
    <col min="2569" max="2569" width="14.140625" style="96" customWidth="1"/>
    <col min="2570" max="2572" width="14.7109375" style="96" customWidth="1"/>
    <col min="2573" max="2573" width="8.28515625" style="96" customWidth="1"/>
    <col min="2574" max="2574" width="9.140625" style="96"/>
    <col min="2575" max="2575" width="14.7109375" style="96" customWidth="1"/>
    <col min="2576" max="2816" width="9.140625" style="96"/>
    <col min="2817" max="2817" width="55.5703125" style="96" customWidth="1"/>
    <col min="2818" max="2818" width="8.140625" style="96" customWidth="1"/>
    <col min="2819" max="2819" width="13.28515625" style="96" customWidth="1"/>
    <col min="2820" max="2821" width="14.28515625" style="96" customWidth="1"/>
    <col min="2822" max="2822" width="13.28515625" style="96" customWidth="1"/>
    <col min="2823" max="2824" width="13.140625" style="96" customWidth="1"/>
    <col min="2825" max="2825" width="14.140625" style="96" customWidth="1"/>
    <col min="2826" max="2828" width="14.7109375" style="96" customWidth="1"/>
    <col min="2829" max="2829" width="8.28515625" style="96" customWidth="1"/>
    <col min="2830" max="2830" width="9.140625" style="96"/>
    <col min="2831" max="2831" width="14.7109375" style="96" customWidth="1"/>
    <col min="2832" max="3072" width="9.140625" style="96"/>
    <col min="3073" max="3073" width="55.5703125" style="96" customWidth="1"/>
    <col min="3074" max="3074" width="8.140625" style="96" customWidth="1"/>
    <col min="3075" max="3075" width="13.28515625" style="96" customWidth="1"/>
    <col min="3076" max="3077" width="14.28515625" style="96" customWidth="1"/>
    <col min="3078" max="3078" width="13.28515625" style="96" customWidth="1"/>
    <col min="3079" max="3080" width="13.140625" style="96" customWidth="1"/>
    <col min="3081" max="3081" width="14.140625" style="96" customWidth="1"/>
    <col min="3082" max="3084" width="14.7109375" style="96" customWidth="1"/>
    <col min="3085" max="3085" width="8.28515625" style="96" customWidth="1"/>
    <col min="3086" max="3086" width="9.140625" style="96"/>
    <col min="3087" max="3087" width="14.7109375" style="96" customWidth="1"/>
    <col min="3088" max="3328" width="9.140625" style="96"/>
    <col min="3329" max="3329" width="55.5703125" style="96" customWidth="1"/>
    <col min="3330" max="3330" width="8.140625" style="96" customWidth="1"/>
    <col min="3331" max="3331" width="13.28515625" style="96" customWidth="1"/>
    <col min="3332" max="3333" width="14.28515625" style="96" customWidth="1"/>
    <col min="3334" max="3334" width="13.28515625" style="96" customWidth="1"/>
    <col min="3335" max="3336" width="13.140625" style="96" customWidth="1"/>
    <col min="3337" max="3337" width="14.140625" style="96" customWidth="1"/>
    <col min="3338" max="3340" width="14.7109375" style="96" customWidth="1"/>
    <col min="3341" max="3341" width="8.28515625" style="96" customWidth="1"/>
    <col min="3342" max="3342" width="9.140625" style="96"/>
    <col min="3343" max="3343" width="14.7109375" style="96" customWidth="1"/>
    <col min="3344" max="3584" width="9.140625" style="96"/>
    <col min="3585" max="3585" width="55.5703125" style="96" customWidth="1"/>
    <col min="3586" max="3586" width="8.140625" style="96" customWidth="1"/>
    <col min="3587" max="3587" width="13.28515625" style="96" customWidth="1"/>
    <col min="3588" max="3589" width="14.28515625" style="96" customWidth="1"/>
    <col min="3590" max="3590" width="13.28515625" style="96" customWidth="1"/>
    <col min="3591" max="3592" width="13.140625" style="96" customWidth="1"/>
    <col min="3593" max="3593" width="14.140625" style="96" customWidth="1"/>
    <col min="3594" max="3596" width="14.7109375" style="96" customWidth="1"/>
    <col min="3597" max="3597" width="8.28515625" style="96" customWidth="1"/>
    <col min="3598" max="3598" width="9.140625" style="96"/>
    <col min="3599" max="3599" width="14.7109375" style="96" customWidth="1"/>
    <col min="3600" max="3840" width="9.140625" style="96"/>
    <col min="3841" max="3841" width="55.5703125" style="96" customWidth="1"/>
    <col min="3842" max="3842" width="8.140625" style="96" customWidth="1"/>
    <col min="3843" max="3843" width="13.28515625" style="96" customWidth="1"/>
    <col min="3844" max="3845" width="14.28515625" style="96" customWidth="1"/>
    <col min="3846" max="3846" width="13.28515625" style="96" customWidth="1"/>
    <col min="3847" max="3848" width="13.140625" style="96" customWidth="1"/>
    <col min="3849" max="3849" width="14.140625" style="96" customWidth="1"/>
    <col min="3850" max="3852" width="14.7109375" style="96" customWidth="1"/>
    <col min="3853" max="3853" width="8.28515625" style="96" customWidth="1"/>
    <col min="3854" max="3854" width="9.140625" style="96"/>
    <col min="3855" max="3855" width="14.7109375" style="96" customWidth="1"/>
    <col min="3856" max="4096" width="9.140625" style="96"/>
    <col min="4097" max="4097" width="55.5703125" style="96" customWidth="1"/>
    <col min="4098" max="4098" width="8.140625" style="96" customWidth="1"/>
    <col min="4099" max="4099" width="13.28515625" style="96" customWidth="1"/>
    <col min="4100" max="4101" width="14.28515625" style="96" customWidth="1"/>
    <col min="4102" max="4102" width="13.28515625" style="96" customWidth="1"/>
    <col min="4103" max="4104" width="13.140625" style="96" customWidth="1"/>
    <col min="4105" max="4105" width="14.140625" style="96" customWidth="1"/>
    <col min="4106" max="4108" width="14.7109375" style="96" customWidth="1"/>
    <col min="4109" max="4109" width="8.28515625" style="96" customWidth="1"/>
    <col min="4110" max="4110" width="9.140625" style="96"/>
    <col min="4111" max="4111" width="14.7109375" style="96" customWidth="1"/>
    <col min="4112" max="4352" width="9.140625" style="96"/>
    <col min="4353" max="4353" width="55.5703125" style="96" customWidth="1"/>
    <col min="4354" max="4354" width="8.140625" style="96" customWidth="1"/>
    <col min="4355" max="4355" width="13.28515625" style="96" customWidth="1"/>
    <col min="4356" max="4357" width="14.28515625" style="96" customWidth="1"/>
    <col min="4358" max="4358" width="13.28515625" style="96" customWidth="1"/>
    <col min="4359" max="4360" width="13.140625" style="96" customWidth="1"/>
    <col min="4361" max="4361" width="14.140625" style="96" customWidth="1"/>
    <col min="4362" max="4364" width="14.7109375" style="96" customWidth="1"/>
    <col min="4365" max="4365" width="8.28515625" style="96" customWidth="1"/>
    <col min="4366" max="4366" width="9.140625" style="96"/>
    <col min="4367" max="4367" width="14.7109375" style="96" customWidth="1"/>
    <col min="4368" max="4608" width="9.140625" style="96"/>
    <col min="4609" max="4609" width="55.5703125" style="96" customWidth="1"/>
    <col min="4610" max="4610" width="8.140625" style="96" customWidth="1"/>
    <col min="4611" max="4611" width="13.28515625" style="96" customWidth="1"/>
    <col min="4612" max="4613" width="14.28515625" style="96" customWidth="1"/>
    <col min="4614" max="4614" width="13.28515625" style="96" customWidth="1"/>
    <col min="4615" max="4616" width="13.140625" style="96" customWidth="1"/>
    <col min="4617" max="4617" width="14.140625" style="96" customWidth="1"/>
    <col min="4618" max="4620" width="14.7109375" style="96" customWidth="1"/>
    <col min="4621" max="4621" width="8.28515625" style="96" customWidth="1"/>
    <col min="4622" max="4622" width="9.140625" style="96"/>
    <col min="4623" max="4623" width="14.7109375" style="96" customWidth="1"/>
    <col min="4624" max="4864" width="9.140625" style="96"/>
    <col min="4865" max="4865" width="55.5703125" style="96" customWidth="1"/>
    <col min="4866" max="4866" width="8.140625" style="96" customWidth="1"/>
    <col min="4867" max="4867" width="13.28515625" style="96" customWidth="1"/>
    <col min="4868" max="4869" width="14.28515625" style="96" customWidth="1"/>
    <col min="4870" max="4870" width="13.28515625" style="96" customWidth="1"/>
    <col min="4871" max="4872" width="13.140625" style="96" customWidth="1"/>
    <col min="4873" max="4873" width="14.140625" style="96" customWidth="1"/>
    <col min="4874" max="4876" width="14.7109375" style="96" customWidth="1"/>
    <col min="4877" max="4877" width="8.28515625" style="96" customWidth="1"/>
    <col min="4878" max="4878" width="9.140625" style="96"/>
    <col min="4879" max="4879" width="14.7109375" style="96" customWidth="1"/>
    <col min="4880" max="5120" width="9.140625" style="96"/>
    <col min="5121" max="5121" width="55.5703125" style="96" customWidth="1"/>
    <col min="5122" max="5122" width="8.140625" style="96" customWidth="1"/>
    <col min="5123" max="5123" width="13.28515625" style="96" customWidth="1"/>
    <col min="5124" max="5125" width="14.28515625" style="96" customWidth="1"/>
    <col min="5126" max="5126" width="13.28515625" style="96" customWidth="1"/>
    <col min="5127" max="5128" width="13.140625" style="96" customWidth="1"/>
    <col min="5129" max="5129" width="14.140625" style="96" customWidth="1"/>
    <col min="5130" max="5132" width="14.7109375" style="96" customWidth="1"/>
    <col min="5133" max="5133" width="8.28515625" style="96" customWidth="1"/>
    <col min="5134" max="5134" width="9.140625" style="96"/>
    <col min="5135" max="5135" width="14.7109375" style="96" customWidth="1"/>
    <col min="5136" max="5376" width="9.140625" style="96"/>
    <col min="5377" max="5377" width="55.5703125" style="96" customWidth="1"/>
    <col min="5378" max="5378" width="8.140625" style="96" customWidth="1"/>
    <col min="5379" max="5379" width="13.28515625" style="96" customWidth="1"/>
    <col min="5380" max="5381" width="14.28515625" style="96" customWidth="1"/>
    <col min="5382" max="5382" width="13.28515625" style="96" customWidth="1"/>
    <col min="5383" max="5384" width="13.140625" style="96" customWidth="1"/>
    <col min="5385" max="5385" width="14.140625" style="96" customWidth="1"/>
    <col min="5386" max="5388" width="14.7109375" style="96" customWidth="1"/>
    <col min="5389" max="5389" width="8.28515625" style="96" customWidth="1"/>
    <col min="5390" max="5390" width="9.140625" style="96"/>
    <col min="5391" max="5391" width="14.7109375" style="96" customWidth="1"/>
    <col min="5392" max="5632" width="9.140625" style="96"/>
    <col min="5633" max="5633" width="55.5703125" style="96" customWidth="1"/>
    <col min="5634" max="5634" width="8.140625" style="96" customWidth="1"/>
    <col min="5635" max="5635" width="13.28515625" style="96" customWidth="1"/>
    <col min="5636" max="5637" width="14.28515625" style="96" customWidth="1"/>
    <col min="5638" max="5638" width="13.28515625" style="96" customWidth="1"/>
    <col min="5639" max="5640" width="13.140625" style="96" customWidth="1"/>
    <col min="5641" max="5641" width="14.140625" style="96" customWidth="1"/>
    <col min="5642" max="5644" width="14.7109375" style="96" customWidth="1"/>
    <col min="5645" max="5645" width="8.28515625" style="96" customWidth="1"/>
    <col min="5646" max="5646" width="9.140625" style="96"/>
    <col min="5647" max="5647" width="14.7109375" style="96" customWidth="1"/>
    <col min="5648" max="5888" width="9.140625" style="96"/>
    <col min="5889" max="5889" width="55.5703125" style="96" customWidth="1"/>
    <col min="5890" max="5890" width="8.140625" style="96" customWidth="1"/>
    <col min="5891" max="5891" width="13.28515625" style="96" customWidth="1"/>
    <col min="5892" max="5893" width="14.28515625" style="96" customWidth="1"/>
    <col min="5894" max="5894" width="13.28515625" style="96" customWidth="1"/>
    <col min="5895" max="5896" width="13.140625" style="96" customWidth="1"/>
    <col min="5897" max="5897" width="14.140625" style="96" customWidth="1"/>
    <col min="5898" max="5900" width="14.7109375" style="96" customWidth="1"/>
    <col min="5901" max="5901" width="8.28515625" style="96" customWidth="1"/>
    <col min="5902" max="5902" width="9.140625" style="96"/>
    <col min="5903" max="5903" width="14.7109375" style="96" customWidth="1"/>
    <col min="5904" max="6144" width="9.140625" style="96"/>
    <col min="6145" max="6145" width="55.5703125" style="96" customWidth="1"/>
    <col min="6146" max="6146" width="8.140625" style="96" customWidth="1"/>
    <col min="6147" max="6147" width="13.28515625" style="96" customWidth="1"/>
    <col min="6148" max="6149" width="14.28515625" style="96" customWidth="1"/>
    <col min="6150" max="6150" width="13.28515625" style="96" customWidth="1"/>
    <col min="6151" max="6152" width="13.140625" style="96" customWidth="1"/>
    <col min="6153" max="6153" width="14.140625" style="96" customWidth="1"/>
    <col min="6154" max="6156" width="14.7109375" style="96" customWidth="1"/>
    <col min="6157" max="6157" width="8.28515625" style="96" customWidth="1"/>
    <col min="6158" max="6158" width="9.140625" style="96"/>
    <col min="6159" max="6159" width="14.7109375" style="96" customWidth="1"/>
    <col min="6160" max="6400" width="9.140625" style="96"/>
    <col min="6401" max="6401" width="55.5703125" style="96" customWidth="1"/>
    <col min="6402" max="6402" width="8.140625" style="96" customWidth="1"/>
    <col min="6403" max="6403" width="13.28515625" style="96" customWidth="1"/>
    <col min="6404" max="6405" width="14.28515625" style="96" customWidth="1"/>
    <col min="6406" max="6406" width="13.28515625" style="96" customWidth="1"/>
    <col min="6407" max="6408" width="13.140625" style="96" customWidth="1"/>
    <col min="6409" max="6409" width="14.140625" style="96" customWidth="1"/>
    <col min="6410" max="6412" width="14.7109375" style="96" customWidth="1"/>
    <col min="6413" max="6413" width="8.28515625" style="96" customWidth="1"/>
    <col min="6414" max="6414" width="9.140625" style="96"/>
    <col min="6415" max="6415" width="14.7109375" style="96" customWidth="1"/>
    <col min="6416" max="6656" width="9.140625" style="96"/>
    <col min="6657" max="6657" width="55.5703125" style="96" customWidth="1"/>
    <col min="6658" max="6658" width="8.140625" style="96" customWidth="1"/>
    <col min="6659" max="6659" width="13.28515625" style="96" customWidth="1"/>
    <col min="6660" max="6661" width="14.28515625" style="96" customWidth="1"/>
    <col min="6662" max="6662" width="13.28515625" style="96" customWidth="1"/>
    <col min="6663" max="6664" width="13.140625" style="96" customWidth="1"/>
    <col min="6665" max="6665" width="14.140625" style="96" customWidth="1"/>
    <col min="6666" max="6668" width="14.7109375" style="96" customWidth="1"/>
    <col min="6669" max="6669" width="8.28515625" style="96" customWidth="1"/>
    <col min="6670" max="6670" width="9.140625" style="96"/>
    <col min="6671" max="6671" width="14.7109375" style="96" customWidth="1"/>
    <col min="6672" max="6912" width="9.140625" style="96"/>
    <col min="6913" max="6913" width="55.5703125" style="96" customWidth="1"/>
    <col min="6914" max="6914" width="8.140625" style="96" customWidth="1"/>
    <col min="6915" max="6915" width="13.28515625" style="96" customWidth="1"/>
    <col min="6916" max="6917" width="14.28515625" style="96" customWidth="1"/>
    <col min="6918" max="6918" width="13.28515625" style="96" customWidth="1"/>
    <col min="6919" max="6920" width="13.140625" style="96" customWidth="1"/>
    <col min="6921" max="6921" width="14.140625" style="96" customWidth="1"/>
    <col min="6922" max="6924" width="14.7109375" style="96" customWidth="1"/>
    <col min="6925" max="6925" width="8.28515625" style="96" customWidth="1"/>
    <col min="6926" max="6926" width="9.140625" style="96"/>
    <col min="6927" max="6927" width="14.7109375" style="96" customWidth="1"/>
    <col min="6928" max="7168" width="9.140625" style="96"/>
    <col min="7169" max="7169" width="55.5703125" style="96" customWidth="1"/>
    <col min="7170" max="7170" width="8.140625" style="96" customWidth="1"/>
    <col min="7171" max="7171" width="13.28515625" style="96" customWidth="1"/>
    <col min="7172" max="7173" width="14.28515625" style="96" customWidth="1"/>
    <col min="7174" max="7174" width="13.28515625" style="96" customWidth="1"/>
    <col min="7175" max="7176" width="13.140625" style="96" customWidth="1"/>
    <col min="7177" max="7177" width="14.140625" style="96" customWidth="1"/>
    <col min="7178" max="7180" width="14.7109375" style="96" customWidth="1"/>
    <col min="7181" max="7181" width="8.28515625" style="96" customWidth="1"/>
    <col min="7182" max="7182" width="9.140625" style="96"/>
    <col min="7183" max="7183" width="14.7109375" style="96" customWidth="1"/>
    <col min="7184" max="7424" width="9.140625" style="96"/>
    <col min="7425" max="7425" width="55.5703125" style="96" customWidth="1"/>
    <col min="7426" max="7426" width="8.140625" style="96" customWidth="1"/>
    <col min="7427" max="7427" width="13.28515625" style="96" customWidth="1"/>
    <col min="7428" max="7429" width="14.28515625" style="96" customWidth="1"/>
    <col min="7430" max="7430" width="13.28515625" style="96" customWidth="1"/>
    <col min="7431" max="7432" width="13.140625" style="96" customWidth="1"/>
    <col min="7433" max="7433" width="14.140625" style="96" customWidth="1"/>
    <col min="7434" max="7436" width="14.7109375" style="96" customWidth="1"/>
    <col min="7437" max="7437" width="8.28515625" style="96" customWidth="1"/>
    <col min="7438" max="7438" width="9.140625" style="96"/>
    <col min="7439" max="7439" width="14.7109375" style="96" customWidth="1"/>
    <col min="7440" max="7680" width="9.140625" style="96"/>
    <col min="7681" max="7681" width="55.5703125" style="96" customWidth="1"/>
    <col min="7682" max="7682" width="8.140625" style="96" customWidth="1"/>
    <col min="7683" max="7683" width="13.28515625" style="96" customWidth="1"/>
    <col min="7684" max="7685" width="14.28515625" style="96" customWidth="1"/>
    <col min="7686" max="7686" width="13.28515625" style="96" customWidth="1"/>
    <col min="7687" max="7688" width="13.140625" style="96" customWidth="1"/>
    <col min="7689" max="7689" width="14.140625" style="96" customWidth="1"/>
    <col min="7690" max="7692" width="14.7109375" style="96" customWidth="1"/>
    <col min="7693" max="7693" width="8.28515625" style="96" customWidth="1"/>
    <col min="7694" max="7694" width="9.140625" style="96"/>
    <col min="7695" max="7695" width="14.7109375" style="96" customWidth="1"/>
    <col min="7696" max="7936" width="9.140625" style="96"/>
    <col min="7937" max="7937" width="55.5703125" style="96" customWidth="1"/>
    <col min="7938" max="7938" width="8.140625" style="96" customWidth="1"/>
    <col min="7939" max="7939" width="13.28515625" style="96" customWidth="1"/>
    <col min="7940" max="7941" width="14.28515625" style="96" customWidth="1"/>
    <col min="7942" max="7942" width="13.28515625" style="96" customWidth="1"/>
    <col min="7943" max="7944" width="13.140625" style="96" customWidth="1"/>
    <col min="7945" max="7945" width="14.140625" style="96" customWidth="1"/>
    <col min="7946" max="7948" width="14.7109375" style="96" customWidth="1"/>
    <col min="7949" max="7949" width="8.28515625" style="96" customWidth="1"/>
    <col min="7950" max="7950" width="9.140625" style="96"/>
    <col min="7951" max="7951" width="14.7109375" style="96" customWidth="1"/>
    <col min="7952" max="8192" width="9.140625" style="96"/>
    <col min="8193" max="8193" width="55.5703125" style="96" customWidth="1"/>
    <col min="8194" max="8194" width="8.140625" style="96" customWidth="1"/>
    <col min="8195" max="8195" width="13.28515625" style="96" customWidth="1"/>
    <col min="8196" max="8197" width="14.28515625" style="96" customWidth="1"/>
    <col min="8198" max="8198" width="13.28515625" style="96" customWidth="1"/>
    <col min="8199" max="8200" width="13.140625" style="96" customWidth="1"/>
    <col min="8201" max="8201" width="14.140625" style="96" customWidth="1"/>
    <col min="8202" max="8204" width="14.7109375" style="96" customWidth="1"/>
    <col min="8205" max="8205" width="8.28515625" style="96" customWidth="1"/>
    <col min="8206" max="8206" width="9.140625" style="96"/>
    <col min="8207" max="8207" width="14.7109375" style="96" customWidth="1"/>
    <col min="8208" max="8448" width="9.140625" style="96"/>
    <col min="8449" max="8449" width="55.5703125" style="96" customWidth="1"/>
    <col min="8450" max="8450" width="8.140625" style="96" customWidth="1"/>
    <col min="8451" max="8451" width="13.28515625" style="96" customWidth="1"/>
    <col min="8452" max="8453" width="14.28515625" style="96" customWidth="1"/>
    <col min="8454" max="8454" width="13.28515625" style="96" customWidth="1"/>
    <col min="8455" max="8456" width="13.140625" style="96" customWidth="1"/>
    <col min="8457" max="8457" width="14.140625" style="96" customWidth="1"/>
    <col min="8458" max="8460" width="14.7109375" style="96" customWidth="1"/>
    <col min="8461" max="8461" width="8.28515625" style="96" customWidth="1"/>
    <col min="8462" max="8462" width="9.140625" style="96"/>
    <col min="8463" max="8463" width="14.7109375" style="96" customWidth="1"/>
    <col min="8464" max="8704" width="9.140625" style="96"/>
    <col min="8705" max="8705" width="55.5703125" style="96" customWidth="1"/>
    <col min="8706" max="8706" width="8.140625" style="96" customWidth="1"/>
    <col min="8707" max="8707" width="13.28515625" style="96" customWidth="1"/>
    <col min="8708" max="8709" width="14.28515625" style="96" customWidth="1"/>
    <col min="8710" max="8710" width="13.28515625" style="96" customWidth="1"/>
    <col min="8711" max="8712" width="13.140625" style="96" customWidth="1"/>
    <col min="8713" max="8713" width="14.140625" style="96" customWidth="1"/>
    <col min="8714" max="8716" width="14.7109375" style="96" customWidth="1"/>
    <col min="8717" max="8717" width="8.28515625" style="96" customWidth="1"/>
    <col min="8718" max="8718" width="9.140625" style="96"/>
    <col min="8719" max="8719" width="14.7109375" style="96" customWidth="1"/>
    <col min="8720" max="8960" width="9.140625" style="96"/>
    <col min="8961" max="8961" width="55.5703125" style="96" customWidth="1"/>
    <col min="8962" max="8962" width="8.140625" style="96" customWidth="1"/>
    <col min="8963" max="8963" width="13.28515625" style="96" customWidth="1"/>
    <col min="8964" max="8965" width="14.28515625" style="96" customWidth="1"/>
    <col min="8966" max="8966" width="13.28515625" style="96" customWidth="1"/>
    <col min="8967" max="8968" width="13.140625" style="96" customWidth="1"/>
    <col min="8969" max="8969" width="14.140625" style="96" customWidth="1"/>
    <col min="8970" max="8972" width="14.7109375" style="96" customWidth="1"/>
    <col min="8973" max="8973" width="8.28515625" style="96" customWidth="1"/>
    <col min="8974" max="8974" width="9.140625" style="96"/>
    <col min="8975" max="8975" width="14.7109375" style="96" customWidth="1"/>
    <col min="8976" max="9216" width="9.140625" style="96"/>
    <col min="9217" max="9217" width="55.5703125" style="96" customWidth="1"/>
    <col min="9218" max="9218" width="8.140625" style="96" customWidth="1"/>
    <col min="9219" max="9219" width="13.28515625" style="96" customWidth="1"/>
    <col min="9220" max="9221" width="14.28515625" style="96" customWidth="1"/>
    <col min="9222" max="9222" width="13.28515625" style="96" customWidth="1"/>
    <col min="9223" max="9224" width="13.140625" style="96" customWidth="1"/>
    <col min="9225" max="9225" width="14.140625" style="96" customWidth="1"/>
    <col min="9226" max="9228" width="14.7109375" style="96" customWidth="1"/>
    <col min="9229" max="9229" width="8.28515625" style="96" customWidth="1"/>
    <col min="9230" max="9230" width="9.140625" style="96"/>
    <col min="9231" max="9231" width="14.7109375" style="96" customWidth="1"/>
    <col min="9232" max="9472" width="9.140625" style="96"/>
    <col min="9473" max="9473" width="55.5703125" style="96" customWidth="1"/>
    <col min="9474" max="9474" width="8.140625" style="96" customWidth="1"/>
    <col min="9475" max="9475" width="13.28515625" style="96" customWidth="1"/>
    <col min="9476" max="9477" width="14.28515625" style="96" customWidth="1"/>
    <col min="9478" max="9478" width="13.28515625" style="96" customWidth="1"/>
    <col min="9479" max="9480" width="13.140625" style="96" customWidth="1"/>
    <col min="9481" max="9481" width="14.140625" style="96" customWidth="1"/>
    <col min="9482" max="9484" width="14.7109375" style="96" customWidth="1"/>
    <col min="9485" max="9485" width="8.28515625" style="96" customWidth="1"/>
    <col min="9486" max="9486" width="9.140625" style="96"/>
    <col min="9487" max="9487" width="14.7109375" style="96" customWidth="1"/>
    <col min="9488" max="9728" width="9.140625" style="96"/>
    <col min="9729" max="9729" width="55.5703125" style="96" customWidth="1"/>
    <col min="9730" max="9730" width="8.140625" style="96" customWidth="1"/>
    <col min="9731" max="9731" width="13.28515625" style="96" customWidth="1"/>
    <col min="9732" max="9733" width="14.28515625" style="96" customWidth="1"/>
    <col min="9734" max="9734" width="13.28515625" style="96" customWidth="1"/>
    <col min="9735" max="9736" width="13.140625" style="96" customWidth="1"/>
    <col min="9737" max="9737" width="14.140625" style="96" customWidth="1"/>
    <col min="9738" max="9740" width="14.7109375" style="96" customWidth="1"/>
    <col min="9741" max="9741" width="8.28515625" style="96" customWidth="1"/>
    <col min="9742" max="9742" width="9.140625" style="96"/>
    <col min="9743" max="9743" width="14.7109375" style="96" customWidth="1"/>
    <col min="9744" max="9984" width="9.140625" style="96"/>
    <col min="9985" max="9985" width="55.5703125" style="96" customWidth="1"/>
    <col min="9986" max="9986" width="8.140625" style="96" customWidth="1"/>
    <col min="9987" max="9987" width="13.28515625" style="96" customWidth="1"/>
    <col min="9988" max="9989" width="14.28515625" style="96" customWidth="1"/>
    <col min="9990" max="9990" width="13.28515625" style="96" customWidth="1"/>
    <col min="9991" max="9992" width="13.140625" style="96" customWidth="1"/>
    <col min="9993" max="9993" width="14.140625" style="96" customWidth="1"/>
    <col min="9994" max="9996" width="14.7109375" style="96" customWidth="1"/>
    <col min="9997" max="9997" width="8.28515625" style="96" customWidth="1"/>
    <col min="9998" max="9998" width="9.140625" style="96"/>
    <col min="9999" max="9999" width="14.7109375" style="96" customWidth="1"/>
    <col min="10000" max="10240" width="9.140625" style="96"/>
    <col min="10241" max="10241" width="55.5703125" style="96" customWidth="1"/>
    <col min="10242" max="10242" width="8.140625" style="96" customWidth="1"/>
    <col min="10243" max="10243" width="13.28515625" style="96" customWidth="1"/>
    <col min="10244" max="10245" width="14.28515625" style="96" customWidth="1"/>
    <col min="10246" max="10246" width="13.28515625" style="96" customWidth="1"/>
    <col min="10247" max="10248" width="13.140625" style="96" customWidth="1"/>
    <col min="10249" max="10249" width="14.140625" style="96" customWidth="1"/>
    <col min="10250" max="10252" width="14.7109375" style="96" customWidth="1"/>
    <col min="10253" max="10253" width="8.28515625" style="96" customWidth="1"/>
    <col min="10254" max="10254" width="9.140625" style="96"/>
    <col min="10255" max="10255" width="14.7109375" style="96" customWidth="1"/>
    <col min="10256" max="10496" width="9.140625" style="96"/>
    <col min="10497" max="10497" width="55.5703125" style="96" customWidth="1"/>
    <col min="10498" max="10498" width="8.140625" style="96" customWidth="1"/>
    <col min="10499" max="10499" width="13.28515625" style="96" customWidth="1"/>
    <col min="10500" max="10501" width="14.28515625" style="96" customWidth="1"/>
    <col min="10502" max="10502" width="13.28515625" style="96" customWidth="1"/>
    <col min="10503" max="10504" width="13.140625" style="96" customWidth="1"/>
    <col min="10505" max="10505" width="14.140625" style="96" customWidth="1"/>
    <col min="10506" max="10508" width="14.7109375" style="96" customWidth="1"/>
    <col min="10509" max="10509" width="8.28515625" style="96" customWidth="1"/>
    <col min="10510" max="10510" width="9.140625" style="96"/>
    <col min="10511" max="10511" width="14.7109375" style="96" customWidth="1"/>
    <col min="10512" max="10752" width="9.140625" style="96"/>
    <col min="10753" max="10753" width="55.5703125" style="96" customWidth="1"/>
    <col min="10754" max="10754" width="8.140625" style="96" customWidth="1"/>
    <col min="10755" max="10755" width="13.28515625" style="96" customWidth="1"/>
    <col min="10756" max="10757" width="14.28515625" style="96" customWidth="1"/>
    <col min="10758" max="10758" width="13.28515625" style="96" customWidth="1"/>
    <col min="10759" max="10760" width="13.140625" style="96" customWidth="1"/>
    <col min="10761" max="10761" width="14.140625" style="96" customWidth="1"/>
    <col min="10762" max="10764" width="14.7109375" style="96" customWidth="1"/>
    <col min="10765" max="10765" width="8.28515625" style="96" customWidth="1"/>
    <col min="10766" max="10766" width="9.140625" style="96"/>
    <col min="10767" max="10767" width="14.7109375" style="96" customWidth="1"/>
    <col min="10768" max="11008" width="9.140625" style="96"/>
    <col min="11009" max="11009" width="55.5703125" style="96" customWidth="1"/>
    <col min="11010" max="11010" width="8.140625" style="96" customWidth="1"/>
    <col min="11011" max="11011" width="13.28515625" style="96" customWidth="1"/>
    <col min="11012" max="11013" width="14.28515625" style="96" customWidth="1"/>
    <col min="11014" max="11014" width="13.28515625" style="96" customWidth="1"/>
    <col min="11015" max="11016" width="13.140625" style="96" customWidth="1"/>
    <col min="11017" max="11017" width="14.140625" style="96" customWidth="1"/>
    <col min="11018" max="11020" width="14.7109375" style="96" customWidth="1"/>
    <col min="11021" max="11021" width="8.28515625" style="96" customWidth="1"/>
    <col min="11022" max="11022" width="9.140625" style="96"/>
    <col min="11023" max="11023" width="14.7109375" style="96" customWidth="1"/>
    <col min="11024" max="11264" width="9.140625" style="96"/>
    <col min="11265" max="11265" width="55.5703125" style="96" customWidth="1"/>
    <col min="11266" max="11266" width="8.140625" style="96" customWidth="1"/>
    <col min="11267" max="11267" width="13.28515625" style="96" customWidth="1"/>
    <col min="11268" max="11269" width="14.28515625" style="96" customWidth="1"/>
    <col min="11270" max="11270" width="13.28515625" style="96" customWidth="1"/>
    <col min="11271" max="11272" width="13.140625" style="96" customWidth="1"/>
    <col min="11273" max="11273" width="14.140625" style="96" customWidth="1"/>
    <col min="11274" max="11276" width="14.7109375" style="96" customWidth="1"/>
    <col min="11277" max="11277" width="8.28515625" style="96" customWidth="1"/>
    <col min="11278" max="11278" width="9.140625" style="96"/>
    <col min="11279" max="11279" width="14.7109375" style="96" customWidth="1"/>
    <col min="11280" max="11520" width="9.140625" style="96"/>
    <col min="11521" max="11521" width="55.5703125" style="96" customWidth="1"/>
    <col min="11522" max="11522" width="8.140625" style="96" customWidth="1"/>
    <col min="11523" max="11523" width="13.28515625" style="96" customWidth="1"/>
    <col min="11524" max="11525" width="14.28515625" style="96" customWidth="1"/>
    <col min="11526" max="11526" width="13.28515625" style="96" customWidth="1"/>
    <col min="11527" max="11528" width="13.140625" style="96" customWidth="1"/>
    <col min="11529" max="11529" width="14.140625" style="96" customWidth="1"/>
    <col min="11530" max="11532" width="14.7109375" style="96" customWidth="1"/>
    <col min="11533" max="11533" width="8.28515625" style="96" customWidth="1"/>
    <col min="11534" max="11534" width="9.140625" style="96"/>
    <col min="11535" max="11535" width="14.7109375" style="96" customWidth="1"/>
    <col min="11536" max="11776" width="9.140625" style="96"/>
    <col min="11777" max="11777" width="55.5703125" style="96" customWidth="1"/>
    <col min="11778" max="11778" width="8.140625" style="96" customWidth="1"/>
    <col min="11779" max="11779" width="13.28515625" style="96" customWidth="1"/>
    <col min="11780" max="11781" width="14.28515625" style="96" customWidth="1"/>
    <col min="11782" max="11782" width="13.28515625" style="96" customWidth="1"/>
    <col min="11783" max="11784" width="13.140625" style="96" customWidth="1"/>
    <col min="11785" max="11785" width="14.140625" style="96" customWidth="1"/>
    <col min="11786" max="11788" width="14.7109375" style="96" customWidth="1"/>
    <col min="11789" max="11789" width="8.28515625" style="96" customWidth="1"/>
    <col min="11790" max="11790" width="9.140625" style="96"/>
    <col min="11791" max="11791" width="14.7109375" style="96" customWidth="1"/>
    <col min="11792" max="12032" width="9.140625" style="96"/>
    <col min="12033" max="12033" width="55.5703125" style="96" customWidth="1"/>
    <col min="12034" max="12034" width="8.140625" style="96" customWidth="1"/>
    <col min="12035" max="12035" width="13.28515625" style="96" customWidth="1"/>
    <col min="12036" max="12037" width="14.28515625" style="96" customWidth="1"/>
    <col min="12038" max="12038" width="13.28515625" style="96" customWidth="1"/>
    <col min="12039" max="12040" width="13.140625" style="96" customWidth="1"/>
    <col min="12041" max="12041" width="14.140625" style="96" customWidth="1"/>
    <col min="12042" max="12044" width="14.7109375" style="96" customWidth="1"/>
    <col min="12045" max="12045" width="8.28515625" style="96" customWidth="1"/>
    <col min="12046" max="12046" width="9.140625" style="96"/>
    <col min="12047" max="12047" width="14.7109375" style="96" customWidth="1"/>
    <col min="12048" max="12288" width="9.140625" style="96"/>
    <col min="12289" max="12289" width="55.5703125" style="96" customWidth="1"/>
    <col min="12290" max="12290" width="8.140625" style="96" customWidth="1"/>
    <col min="12291" max="12291" width="13.28515625" style="96" customWidth="1"/>
    <col min="12292" max="12293" width="14.28515625" style="96" customWidth="1"/>
    <col min="12294" max="12294" width="13.28515625" style="96" customWidth="1"/>
    <col min="12295" max="12296" width="13.140625" style="96" customWidth="1"/>
    <col min="12297" max="12297" width="14.140625" style="96" customWidth="1"/>
    <col min="12298" max="12300" width="14.7109375" style="96" customWidth="1"/>
    <col min="12301" max="12301" width="8.28515625" style="96" customWidth="1"/>
    <col min="12302" max="12302" width="9.140625" style="96"/>
    <col min="12303" max="12303" width="14.7109375" style="96" customWidth="1"/>
    <col min="12304" max="12544" width="9.140625" style="96"/>
    <col min="12545" max="12545" width="55.5703125" style="96" customWidth="1"/>
    <col min="12546" max="12546" width="8.140625" style="96" customWidth="1"/>
    <col min="12547" max="12547" width="13.28515625" style="96" customWidth="1"/>
    <col min="12548" max="12549" width="14.28515625" style="96" customWidth="1"/>
    <col min="12550" max="12550" width="13.28515625" style="96" customWidth="1"/>
    <col min="12551" max="12552" width="13.140625" style="96" customWidth="1"/>
    <col min="12553" max="12553" width="14.140625" style="96" customWidth="1"/>
    <col min="12554" max="12556" width="14.7109375" style="96" customWidth="1"/>
    <col min="12557" max="12557" width="8.28515625" style="96" customWidth="1"/>
    <col min="12558" max="12558" width="9.140625" style="96"/>
    <col min="12559" max="12559" width="14.7109375" style="96" customWidth="1"/>
    <col min="12560" max="12800" width="9.140625" style="96"/>
    <col min="12801" max="12801" width="55.5703125" style="96" customWidth="1"/>
    <col min="12802" max="12802" width="8.140625" style="96" customWidth="1"/>
    <col min="12803" max="12803" width="13.28515625" style="96" customWidth="1"/>
    <col min="12804" max="12805" width="14.28515625" style="96" customWidth="1"/>
    <col min="12806" max="12806" width="13.28515625" style="96" customWidth="1"/>
    <col min="12807" max="12808" width="13.140625" style="96" customWidth="1"/>
    <col min="12809" max="12809" width="14.140625" style="96" customWidth="1"/>
    <col min="12810" max="12812" width="14.7109375" style="96" customWidth="1"/>
    <col min="12813" max="12813" width="8.28515625" style="96" customWidth="1"/>
    <col min="12814" max="12814" width="9.140625" style="96"/>
    <col min="12815" max="12815" width="14.7109375" style="96" customWidth="1"/>
    <col min="12816" max="13056" width="9.140625" style="96"/>
    <col min="13057" max="13057" width="55.5703125" style="96" customWidth="1"/>
    <col min="13058" max="13058" width="8.140625" style="96" customWidth="1"/>
    <col min="13059" max="13059" width="13.28515625" style="96" customWidth="1"/>
    <col min="13060" max="13061" width="14.28515625" style="96" customWidth="1"/>
    <col min="13062" max="13062" width="13.28515625" style="96" customWidth="1"/>
    <col min="13063" max="13064" width="13.140625" style="96" customWidth="1"/>
    <col min="13065" max="13065" width="14.140625" style="96" customWidth="1"/>
    <col min="13066" max="13068" width="14.7109375" style="96" customWidth="1"/>
    <col min="13069" max="13069" width="8.28515625" style="96" customWidth="1"/>
    <col min="13070" max="13070" width="9.140625" style="96"/>
    <col min="13071" max="13071" width="14.7109375" style="96" customWidth="1"/>
    <col min="13072" max="13312" width="9.140625" style="96"/>
    <col min="13313" max="13313" width="55.5703125" style="96" customWidth="1"/>
    <col min="13314" max="13314" width="8.140625" style="96" customWidth="1"/>
    <col min="13315" max="13315" width="13.28515625" style="96" customWidth="1"/>
    <col min="13316" max="13317" width="14.28515625" style="96" customWidth="1"/>
    <col min="13318" max="13318" width="13.28515625" style="96" customWidth="1"/>
    <col min="13319" max="13320" width="13.140625" style="96" customWidth="1"/>
    <col min="13321" max="13321" width="14.140625" style="96" customWidth="1"/>
    <col min="13322" max="13324" width="14.7109375" style="96" customWidth="1"/>
    <col min="13325" max="13325" width="8.28515625" style="96" customWidth="1"/>
    <col min="13326" max="13326" width="9.140625" style="96"/>
    <col min="13327" max="13327" width="14.7109375" style="96" customWidth="1"/>
    <col min="13328" max="13568" width="9.140625" style="96"/>
    <col min="13569" max="13569" width="55.5703125" style="96" customWidth="1"/>
    <col min="13570" max="13570" width="8.140625" style="96" customWidth="1"/>
    <col min="13571" max="13571" width="13.28515625" style="96" customWidth="1"/>
    <col min="13572" max="13573" width="14.28515625" style="96" customWidth="1"/>
    <col min="13574" max="13574" width="13.28515625" style="96" customWidth="1"/>
    <col min="13575" max="13576" width="13.140625" style="96" customWidth="1"/>
    <col min="13577" max="13577" width="14.140625" style="96" customWidth="1"/>
    <col min="13578" max="13580" width="14.7109375" style="96" customWidth="1"/>
    <col min="13581" max="13581" width="8.28515625" style="96" customWidth="1"/>
    <col min="13582" max="13582" width="9.140625" style="96"/>
    <col min="13583" max="13583" width="14.7109375" style="96" customWidth="1"/>
    <col min="13584" max="13824" width="9.140625" style="96"/>
    <col min="13825" max="13825" width="55.5703125" style="96" customWidth="1"/>
    <col min="13826" max="13826" width="8.140625" style="96" customWidth="1"/>
    <col min="13827" max="13827" width="13.28515625" style="96" customWidth="1"/>
    <col min="13828" max="13829" width="14.28515625" style="96" customWidth="1"/>
    <col min="13830" max="13830" width="13.28515625" style="96" customWidth="1"/>
    <col min="13831" max="13832" width="13.140625" style="96" customWidth="1"/>
    <col min="13833" max="13833" width="14.140625" style="96" customWidth="1"/>
    <col min="13834" max="13836" width="14.7109375" style="96" customWidth="1"/>
    <col min="13837" max="13837" width="8.28515625" style="96" customWidth="1"/>
    <col min="13838" max="13838" width="9.140625" style="96"/>
    <col min="13839" max="13839" width="14.7109375" style="96" customWidth="1"/>
    <col min="13840" max="14080" width="9.140625" style="96"/>
    <col min="14081" max="14081" width="55.5703125" style="96" customWidth="1"/>
    <col min="14082" max="14082" width="8.140625" style="96" customWidth="1"/>
    <col min="14083" max="14083" width="13.28515625" style="96" customWidth="1"/>
    <col min="14084" max="14085" width="14.28515625" style="96" customWidth="1"/>
    <col min="14086" max="14086" width="13.28515625" style="96" customWidth="1"/>
    <col min="14087" max="14088" width="13.140625" style="96" customWidth="1"/>
    <col min="14089" max="14089" width="14.140625" style="96" customWidth="1"/>
    <col min="14090" max="14092" width="14.7109375" style="96" customWidth="1"/>
    <col min="14093" max="14093" width="8.28515625" style="96" customWidth="1"/>
    <col min="14094" max="14094" width="9.140625" style="96"/>
    <col min="14095" max="14095" width="14.7109375" style="96" customWidth="1"/>
    <col min="14096" max="14336" width="9.140625" style="96"/>
    <col min="14337" max="14337" width="55.5703125" style="96" customWidth="1"/>
    <col min="14338" max="14338" width="8.140625" style="96" customWidth="1"/>
    <col min="14339" max="14339" width="13.28515625" style="96" customWidth="1"/>
    <col min="14340" max="14341" width="14.28515625" style="96" customWidth="1"/>
    <col min="14342" max="14342" width="13.28515625" style="96" customWidth="1"/>
    <col min="14343" max="14344" width="13.140625" style="96" customWidth="1"/>
    <col min="14345" max="14345" width="14.140625" style="96" customWidth="1"/>
    <col min="14346" max="14348" width="14.7109375" style="96" customWidth="1"/>
    <col min="14349" max="14349" width="8.28515625" style="96" customWidth="1"/>
    <col min="14350" max="14350" width="9.140625" style="96"/>
    <col min="14351" max="14351" width="14.7109375" style="96" customWidth="1"/>
    <col min="14352" max="14592" width="9.140625" style="96"/>
    <col min="14593" max="14593" width="55.5703125" style="96" customWidth="1"/>
    <col min="14594" max="14594" width="8.140625" style="96" customWidth="1"/>
    <col min="14595" max="14595" width="13.28515625" style="96" customWidth="1"/>
    <col min="14596" max="14597" width="14.28515625" style="96" customWidth="1"/>
    <col min="14598" max="14598" width="13.28515625" style="96" customWidth="1"/>
    <col min="14599" max="14600" width="13.140625" style="96" customWidth="1"/>
    <col min="14601" max="14601" width="14.140625" style="96" customWidth="1"/>
    <col min="14602" max="14604" width="14.7109375" style="96" customWidth="1"/>
    <col min="14605" max="14605" width="8.28515625" style="96" customWidth="1"/>
    <col min="14606" max="14606" width="9.140625" style="96"/>
    <col min="14607" max="14607" width="14.7109375" style="96" customWidth="1"/>
    <col min="14608" max="14848" width="9.140625" style="96"/>
    <col min="14849" max="14849" width="55.5703125" style="96" customWidth="1"/>
    <col min="14850" max="14850" width="8.140625" style="96" customWidth="1"/>
    <col min="14851" max="14851" width="13.28515625" style="96" customWidth="1"/>
    <col min="14852" max="14853" width="14.28515625" style="96" customWidth="1"/>
    <col min="14854" max="14854" width="13.28515625" style="96" customWidth="1"/>
    <col min="14855" max="14856" width="13.140625" style="96" customWidth="1"/>
    <col min="14857" max="14857" width="14.140625" style="96" customWidth="1"/>
    <col min="14858" max="14860" width="14.7109375" style="96" customWidth="1"/>
    <col min="14861" max="14861" width="8.28515625" style="96" customWidth="1"/>
    <col min="14862" max="14862" width="9.140625" style="96"/>
    <col min="14863" max="14863" width="14.7109375" style="96" customWidth="1"/>
    <col min="14864" max="15104" width="9.140625" style="96"/>
    <col min="15105" max="15105" width="55.5703125" style="96" customWidth="1"/>
    <col min="15106" max="15106" width="8.140625" style="96" customWidth="1"/>
    <col min="15107" max="15107" width="13.28515625" style="96" customWidth="1"/>
    <col min="15108" max="15109" width="14.28515625" style="96" customWidth="1"/>
    <col min="15110" max="15110" width="13.28515625" style="96" customWidth="1"/>
    <col min="15111" max="15112" width="13.140625" style="96" customWidth="1"/>
    <col min="15113" max="15113" width="14.140625" style="96" customWidth="1"/>
    <col min="15114" max="15116" width="14.7109375" style="96" customWidth="1"/>
    <col min="15117" max="15117" width="8.28515625" style="96" customWidth="1"/>
    <col min="15118" max="15118" width="9.140625" style="96"/>
    <col min="15119" max="15119" width="14.7109375" style="96" customWidth="1"/>
    <col min="15120" max="15360" width="9.140625" style="96"/>
    <col min="15361" max="15361" width="55.5703125" style="96" customWidth="1"/>
    <col min="15362" max="15362" width="8.140625" style="96" customWidth="1"/>
    <col min="15363" max="15363" width="13.28515625" style="96" customWidth="1"/>
    <col min="15364" max="15365" width="14.28515625" style="96" customWidth="1"/>
    <col min="15366" max="15366" width="13.28515625" style="96" customWidth="1"/>
    <col min="15367" max="15368" width="13.140625" style="96" customWidth="1"/>
    <col min="15369" max="15369" width="14.140625" style="96" customWidth="1"/>
    <col min="15370" max="15372" width="14.7109375" style="96" customWidth="1"/>
    <col min="15373" max="15373" width="8.28515625" style="96" customWidth="1"/>
    <col min="15374" max="15374" width="9.140625" style="96"/>
    <col min="15375" max="15375" width="14.7109375" style="96" customWidth="1"/>
    <col min="15376" max="15616" width="9.140625" style="96"/>
    <col min="15617" max="15617" width="55.5703125" style="96" customWidth="1"/>
    <col min="15618" max="15618" width="8.140625" style="96" customWidth="1"/>
    <col min="15619" max="15619" width="13.28515625" style="96" customWidth="1"/>
    <col min="15620" max="15621" width="14.28515625" style="96" customWidth="1"/>
    <col min="15622" max="15622" width="13.28515625" style="96" customWidth="1"/>
    <col min="15623" max="15624" width="13.140625" style="96" customWidth="1"/>
    <col min="15625" max="15625" width="14.140625" style="96" customWidth="1"/>
    <col min="15626" max="15628" width="14.7109375" style="96" customWidth="1"/>
    <col min="15629" max="15629" width="8.28515625" style="96" customWidth="1"/>
    <col min="15630" max="15630" width="9.140625" style="96"/>
    <col min="15631" max="15631" width="14.7109375" style="96" customWidth="1"/>
    <col min="15632" max="15872" width="9.140625" style="96"/>
    <col min="15873" max="15873" width="55.5703125" style="96" customWidth="1"/>
    <col min="15874" max="15874" width="8.140625" style="96" customWidth="1"/>
    <col min="15875" max="15875" width="13.28515625" style="96" customWidth="1"/>
    <col min="15876" max="15877" width="14.28515625" style="96" customWidth="1"/>
    <col min="15878" max="15878" width="13.28515625" style="96" customWidth="1"/>
    <col min="15879" max="15880" width="13.140625" style="96" customWidth="1"/>
    <col min="15881" max="15881" width="14.140625" style="96" customWidth="1"/>
    <col min="15882" max="15884" width="14.7109375" style="96" customWidth="1"/>
    <col min="15885" max="15885" width="8.28515625" style="96" customWidth="1"/>
    <col min="15886" max="15886" width="9.140625" style="96"/>
    <col min="15887" max="15887" width="14.7109375" style="96" customWidth="1"/>
    <col min="15888" max="16128" width="9.140625" style="96"/>
    <col min="16129" max="16129" width="55.5703125" style="96" customWidth="1"/>
    <col min="16130" max="16130" width="8.140625" style="96" customWidth="1"/>
    <col min="16131" max="16131" width="13.28515625" style="96" customWidth="1"/>
    <col min="16132" max="16133" width="14.28515625" style="96" customWidth="1"/>
    <col min="16134" max="16134" width="13.28515625" style="96" customWidth="1"/>
    <col min="16135" max="16136" width="13.140625" style="96" customWidth="1"/>
    <col min="16137" max="16137" width="14.140625" style="96" customWidth="1"/>
    <col min="16138" max="16140" width="14.7109375" style="96" customWidth="1"/>
    <col min="16141" max="16141" width="8.28515625" style="96" customWidth="1"/>
    <col min="16142" max="16142" width="9.140625" style="96"/>
    <col min="16143" max="16143" width="14.7109375" style="96" customWidth="1"/>
    <col min="16144" max="16384" width="9.140625" style="96"/>
  </cols>
  <sheetData>
    <row r="1" spans="1:13" s="213" customFormat="1" ht="39.75" customHeight="1">
      <c r="A1" s="346" t="s">
        <v>546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211"/>
      <c r="M1" s="212"/>
    </row>
    <row r="2" spans="1:13" s="213" customFormat="1" ht="15" customHeight="1">
      <c r="A2" s="347" t="s">
        <v>247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214"/>
      <c r="M2" s="212"/>
    </row>
    <row r="3" spans="1:13" s="213" customFormat="1" ht="15.75">
      <c r="A3" s="224" t="s">
        <v>248</v>
      </c>
      <c r="B3" s="219"/>
      <c r="C3" s="348" t="s">
        <v>531</v>
      </c>
      <c r="D3" s="348"/>
      <c r="E3" s="348"/>
      <c r="F3" s="349"/>
      <c r="G3" s="349"/>
      <c r="H3" s="349"/>
      <c r="I3" s="349"/>
      <c r="J3" s="349"/>
      <c r="K3" s="349"/>
      <c r="L3" s="215"/>
      <c r="M3" s="216"/>
    </row>
    <row r="4" spans="1:13" s="213" customFormat="1" ht="45">
      <c r="A4" s="224" t="s">
        <v>249</v>
      </c>
      <c r="B4" s="247" t="s">
        <v>179</v>
      </c>
      <c r="C4" s="247" t="s">
        <v>530</v>
      </c>
      <c r="D4" s="247" t="s">
        <v>250</v>
      </c>
      <c r="E4" s="247" t="s">
        <v>181</v>
      </c>
      <c r="F4" s="248" t="s">
        <v>525</v>
      </c>
      <c r="G4" s="248" t="s">
        <v>182</v>
      </c>
      <c r="H4" s="248" t="s">
        <v>183</v>
      </c>
      <c r="I4" s="248" t="s">
        <v>526</v>
      </c>
      <c r="J4" s="248" t="s">
        <v>184</v>
      </c>
      <c r="K4" s="248" t="s">
        <v>185</v>
      </c>
      <c r="L4" s="217"/>
      <c r="M4" s="216"/>
    </row>
    <row r="5" spans="1:13" s="213" customFormat="1" ht="15.75">
      <c r="A5" s="219" t="s">
        <v>251</v>
      </c>
      <c r="B5" s="224"/>
      <c r="C5" s="220">
        <v>12418</v>
      </c>
      <c r="D5" s="220">
        <v>15188</v>
      </c>
      <c r="E5" s="220">
        <v>15188</v>
      </c>
      <c r="F5" s="220">
        <v>12418</v>
      </c>
      <c r="G5" s="220">
        <v>15188</v>
      </c>
      <c r="H5" s="220">
        <v>15188</v>
      </c>
      <c r="I5" s="220"/>
      <c r="J5" s="220"/>
      <c r="K5" s="220"/>
      <c r="L5" s="218"/>
      <c r="M5" s="216"/>
    </row>
    <row r="6" spans="1:13" s="213" customFormat="1" ht="15.75">
      <c r="A6" s="219" t="s">
        <v>252</v>
      </c>
      <c r="B6" s="219"/>
      <c r="C6" s="220">
        <v>1999</v>
      </c>
      <c r="D6" s="220">
        <v>1787</v>
      </c>
      <c r="E6" s="220">
        <v>1787</v>
      </c>
      <c r="F6" s="220">
        <v>1999</v>
      </c>
      <c r="G6" s="220">
        <v>1787</v>
      </c>
      <c r="H6" s="220">
        <v>1787</v>
      </c>
      <c r="I6" s="220"/>
      <c r="J6" s="220"/>
      <c r="K6" s="220"/>
      <c r="L6" s="218"/>
      <c r="M6" s="221"/>
    </row>
    <row r="7" spans="1:13" s="213" customFormat="1" ht="15.75">
      <c r="A7" s="219" t="s">
        <v>253</v>
      </c>
      <c r="B7" s="219"/>
      <c r="C7" s="220"/>
      <c r="D7" s="220">
        <v>492</v>
      </c>
      <c r="E7" s="220">
        <v>492</v>
      </c>
      <c r="F7" s="220"/>
      <c r="G7" s="220">
        <v>492</v>
      </c>
      <c r="H7" s="220">
        <v>492</v>
      </c>
      <c r="I7" s="220"/>
      <c r="J7" s="220"/>
      <c r="K7" s="220"/>
      <c r="L7" s="218"/>
      <c r="M7" s="221"/>
    </row>
    <row r="8" spans="1:13" s="213" customFormat="1" ht="15.75">
      <c r="A8" s="224" t="s">
        <v>254</v>
      </c>
      <c r="B8" s="219"/>
      <c r="C8" s="222">
        <v>14417</v>
      </c>
      <c r="D8" s="222">
        <v>17467</v>
      </c>
      <c r="E8" s="222">
        <v>17467</v>
      </c>
      <c r="F8" s="222">
        <v>14417</v>
      </c>
      <c r="G8" s="222">
        <v>17467</v>
      </c>
      <c r="H8" s="222">
        <v>17467</v>
      </c>
      <c r="I8" s="222"/>
      <c r="J8" s="222"/>
      <c r="K8" s="222"/>
      <c r="L8" s="223"/>
      <c r="M8" s="221"/>
    </row>
    <row r="9" spans="1:13" s="213" customFormat="1" ht="30.75" customHeight="1">
      <c r="A9" s="249" t="s">
        <v>255</v>
      </c>
      <c r="B9" s="219"/>
      <c r="C9" s="222"/>
      <c r="D9" s="220">
        <v>451</v>
      </c>
      <c r="E9" s="220">
        <v>451</v>
      </c>
      <c r="F9" s="222"/>
      <c r="G9" s="220">
        <v>451</v>
      </c>
      <c r="H9" s="220">
        <v>451</v>
      </c>
      <c r="I9" s="222"/>
      <c r="J9" s="222"/>
      <c r="K9" s="222"/>
      <c r="L9" s="223"/>
      <c r="M9" s="221"/>
    </row>
    <row r="10" spans="1:13" s="213" customFormat="1" ht="15.75">
      <c r="A10" s="219" t="s">
        <v>256</v>
      </c>
      <c r="B10" s="219"/>
      <c r="C10" s="222"/>
      <c r="D10" s="220">
        <v>466</v>
      </c>
      <c r="E10" s="220">
        <v>466</v>
      </c>
      <c r="F10" s="222"/>
      <c r="G10" s="220">
        <v>466</v>
      </c>
      <c r="H10" s="220">
        <v>466</v>
      </c>
      <c r="I10" s="222"/>
      <c r="J10" s="222"/>
      <c r="K10" s="222"/>
      <c r="L10" s="223"/>
      <c r="M10" s="221"/>
    </row>
    <row r="11" spans="1:13" s="213" customFormat="1" ht="15.75">
      <c r="A11" s="219" t="s">
        <v>257</v>
      </c>
      <c r="B11" s="224"/>
      <c r="C11" s="220">
        <v>440</v>
      </c>
      <c r="D11" s="220">
        <v>42</v>
      </c>
      <c r="E11" s="220">
        <v>42</v>
      </c>
      <c r="F11" s="220">
        <v>440</v>
      </c>
      <c r="G11" s="220">
        <v>42</v>
      </c>
      <c r="H11" s="220">
        <v>42</v>
      </c>
      <c r="I11" s="220"/>
      <c r="J11" s="220"/>
      <c r="K11" s="220"/>
      <c r="L11" s="218"/>
      <c r="M11" s="216"/>
    </row>
    <row r="12" spans="1:13" s="213" customFormat="1" ht="15.75">
      <c r="A12" s="224" t="s">
        <v>258</v>
      </c>
      <c r="B12" s="219"/>
      <c r="C12" s="222">
        <v>440</v>
      </c>
      <c r="D12" s="222">
        <v>959</v>
      </c>
      <c r="E12" s="222">
        <v>959</v>
      </c>
      <c r="F12" s="222">
        <v>440</v>
      </c>
      <c r="G12" s="222">
        <v>959</v>
      </c>
      <c r="H12" s="222">
        <v>959</v>
      </c>
      <c r="I12" s="222"/>
      <c r="J12" s="222"/>
      <c r="K12" s="222"/>
      <c r="L12" s="223"/>
      <c r="M12" s="221"/>
    </row>
    <row r="13" spans="1:13" s="213" customFormat="1" ht="15.75">
      <c r="A13" s="224" t="s">
        <v>20</v>
      </c>
      <c r="B13" s="238" t="s">
        <v>10</v>
      </c>
      <c r="C13" s="222">
        <v>14857</v>
      </c>
      <c r="D13" s="222">
        <v>18426</v>
      </c>
      <c r="E13" s="222">
        <v>18426</v>
      </c>
      <c r="F13" s="239">
        <f>F8+F12</f>
        <v>14857</v>
      </c>
      <c r="G13" s="239">
        <v>18426</v>
      </c>
      <c r="H13" s="222">
        <v>18426</v>
      </c>
      <c r="I13" s="222"/>
      <c r="J13" s="222"/>
      <c r="K13" s="222"/>
      <c r="L13" s="223"/>
      <c r="M13" s="221"/>
    </row>
    <row r="14" spans="1:13" s="213" customFormat="1" ht="31.5">
      <c r="A14" s="250" t="s">
        <v>11</v>
      </c>
      <c r="B14" s="238" t="s">
        <v>12</v>
      </c>
      <c r="C14" s="222">
        <v>3677</v>
      </c>
      <c r="D14" s="222">
        <v>4653</v>
      </c>
      <c r="E14" s="222">
        <v>4653</v>
      </c>
      <c r="F14" s="239">
        <v>3677</v>
      </c>
      <c r="G14" s="239">
        <v>4653</v>
      </c>
      <c r="H14" s="222">
        <v>4653</v>
      </c>
      <c r="I14" s="222"/>
      <c r="J14" s="222"/>
      <c r="K14" s="222"/>
      <c r="L14" s="223"/>
      <c r="M14" s="216"/>
    </row>
    <row r="15" spans="1:13" s="213" customFormat="1" ht="15.75">
      <c r="A15" s="219" t="s">
        <v>259</v>
      </c>
      <c r="B15" s="219"/>
      <c r="C15" s="220">
        <v>430</v>
      </c>
      <c r="D15" s="220">
        <v>4</v>
      </c>
      <c r="E15" s="220">
        <v>4</v>
      </c>
      <c r="F15" s="220">
        <v>430</v>
      </c>
      <c r="G15" s="220">
        <v>4</v>
      </c>
      <c r="H15" s="220">
        <v>4</v>
      </c>
      <c r="I15" s="220"/>
      <c r="J15" s="220"/>
      <c r="K15" s="220"/>
      <c r="L15" s="218"/>
      <c r="M15" s="221"/>
    </row>
    <row r="16" spans="1:13" s="213" customFormat="1" ht="15.75">
      <c r="A16" s="251" t="s">
        <v>260</v>
      </c>
      <c r="B16" s="219"/>
      <c r="C16" s="225">
        <v>30</v>
      </c>
      <c r="D16" s="225"/>
      <c r="E16" s="225"/>
      <c r="F16" s="225">
        <v>30</v>
      </c>
      <c r="G16" s="225"/>
      <c r="H16" s="225"/>
      <c r="I16" s="225"/>
      <c r="J16" s="225"/>
      <c r="K16" s="225"/>
      <c r="L16" s="226"/>
      <c r="M16" s="221"/>
    </row>
    <row r="17" spans="1:13" s="213" customFormat="1" ht="15.75">
      <c r="A17" s="251" t="s">
        <v>261</v>
      </c>
      <c r="B17" s="219"/>
      <c r="C17" s="225">
        <v>235</v>
      </c>
      <c r="D17" s="225"/>
      <c r="E17" s="225"/>
      <c r="F17" s="225">
        <v>235</v>
      </c>
      <c r="G17" s="225"/>
      <c r="H17" s="225"/>
      <c r="I17" s="225"/>
      <c r="J17" s="225"/>
      <c r="K17" s="225"/>
      <c r="L17" s="226"/>
      <c r="M17" s="221"/>
    </row>
    <row r="18" spans="1:13" s="213" customFormat="1" ht="15.75">
      <c r="A18" s="251" t="s">
        <v>262</v>
      </c>
      <c r="B18" s="219"/>
      <c r="C18" s="225">
        <v>25</v>
      </c>
      <c r="D18" s="225">
        <v>4</v>
      </c>
      <c r="E18" s="225"/>
      <c r="F18" s="225">
        <v>25</v>
      </c>
      <c r="G18" s="225"/>
      <c r="H18" s="225"/>
      <c r="I18" s="225"/>
      <c r="J18" s="225"/>
      <c r="K18" s="225"/>
      <c r="L18" s="226"/>
      <c r="M18" s="221"/>
    </row>
    <row r="19" spans="1:13" s="213" customFormat="1" ht="15.75">
      <c r="A19" s="251" t="s">
        <v>263</v>
      </c>
      <c r="B19" s="219"/>
      <c r="C19" s="225">
        <v>140</v>
      </c>
      <c r="D19" s="225"/>
      <c r="E19" s="225"/>
      <c r="F19" s="225">
        <v>140</v>
      </c>
      <c r="G19" s="225"/>
      <c r="H19" s="225"/>
      <c r="I19" s="225"/>
      <c r="J19" s="225"/>
      <c r="K19" s="225"/>
      <c r="L19" s="226"/>
      <c r="M19" s="221"/>
    </row>
    <row r="20" spans="1:13" s="213" customFormat="1" ht="15.75">
      <c r="A20" s="219" t="s">
        <v>264</v>
      </c>
      <c r="B20" s="219"/>
      <c r="C20" s="220">
        <v>5115</v>
      </c>
      <c r="D20" s="220">
        <v>7821</v>
      </c>
      <c r="E20" s="220">
        <v>7459</v>
      </c>
      <c r="F20" s="220">
        <v>5115</v>
      </c>
      <c r="G20" s="220">
        <v>7626</v>
      </c>
      <c r="H20" s="220">
        <v>7459</v>
      </c>
      <c r="I20" s="220"/>
      <c r="J20" s="220"/>
      <c r="K20" s="220"/>
      <c r="L20" s="218"/>
      <c r="M20" s="221"/>
    </row>
    <row r="21" spans="1:13" s="213" customFormat="1" ht="15.75">
      <c r="A21" s="251" t="s">
        <v>265</v>
      </c>
      <c r="B21" s="219"/>
      <c r="C21" s="225">
        <v>370</v>
      </c>
      <c r="D21" s="225">
        <v>1800</v>
      </c>
      <c r="E21" s="225"/>
      <c r="F21" s="225">
        <v>370</v>
      </c>
      <c r="G21" s="225">
        <v>1800</v>
      </c>
      <c r="H21" s="225"/>
      <c r="I21" s="225"/>
      <c r="J21" s="225"/>
      <c r="K21" s="225"/>
      <c r="L21" s="226"/>
      <c r="M21" s="221"/>
    </row>
    <row r="22" spans="1:13" s="213" customFormat="1" ht="15.75">
      <c r="A22" s="251" t="s">
        <v>266</v>
      </c>
      <c r="B22" s="220"/>
      <c r="C22" s="225">
        <v>1500</v>
      </c>
      <c r="D22" s="225">
        <v>1800</v>
      </c>
      <c r="E22" s="225"/>
      <c r="F22" s="225">
        <v>1500</v>
      </c>
      <c r="G22" s="225">
        <v>1800</v>
      </c>
      <c r="H22" s="225"/>
      <c r="I22" s="225"/>
      <c r="J22" s="225"/>
      <c r="K22" s="225"/>
      <c r="L22" s="226"/>
      <c r="M22" s="221"/>
    </row>
    <row r="23" spans="1:13" s="213" customFormat="1" ht="15.75">
      <c r="A23" s="251" t="s">
        <v>267</v>
      </c>
      <c r="B23" s="219"/>
      <c r="C23" s="225">
        <v>100</v>
      </c>
      <c r="D23" s="225">
        <v>100</v>
      </c>
      <c r="E23" s="225"/>
      <c r="F23" s="225">
        <v>100</v>
      </c>
      <c r="G23" s="225">
        <v>100</v>
      </c>
      <c r="H23" s="225"/>
      <c r="I23" s="225"/>
      <c r="J23" s="225"/>
      <c r="K23" s="225"/>
      <c r="L23" s="226"/>
      <c r="M23" s="221"/>
    </row>
    <row r="24" spans="1:13" s="213" customFormat="1" ht="15.75">
      <c r="A24" s="251" t="s">
        <v>268</v>
      </c>
      <c r="B24" s="219"/>
      <c r="C24" s="225"/>
      <c r="D24" s="225">
        <v>195</v>
      </c>
      <c r="E24" s="227">
        <v>195</v>
      </c>
      <c r="F24" s="227"/>
      <c r="G24" s="227">
        <v>195</v>
      </c>
      <c r="H24" s="227">
        <v>195</v>
      </c>
      <c r="I24" s="225"/>
      <c r="J24" s="225"/>
      <c r="K24" s="225"/>
      <c r="L24" s="226"/>
      <c r="M24" s="221"/>
    </row>
    <row r="25" spans="1:13" s="213" customFormat="1" ht="15.75">
      <c r="A25" s="251" t="s">
        <v>269</v>
      </c>
      <c r="B25" s="219"/>
      <c r="C25" s="225">
        <v>3145</v>
      </c>
      <c r="D25" s="225">
        <v>3926</v>
      </c>
      <c r="E25" s="225"/>
      <c r="F25" s="225">
        <v>3145</v>
      </c>
      <c r="G25" s="225">
        <v>3731</v>
      </c>
      <c r="H25" s="225"/>
      <c r="I25" s="225"/>
      <c r="J25" s="225"/>
      <c r="K25" s="225"/>
      <c r="L25" s="226"/>
      <c r="M25" s="221"/>
    </row>
    <row r="26" spans="1:13" s="213" customFormat="1" ht="15.75">
      <c r="A26" s="224" t="s">
        <v>270</v>
      </c>
      <c r="B26" s="219"/>
      <c r="C26" s="222">
        <v>5545</v>
      </c>
      <c r="D26" s="222">
        <v>7825</v>
      </c>
      <c r="E26" s="222">
        <v>7658</v>
      </c>
      <c r="F26" s="222">
        <v>5545</v>
      </c>
      <c r="G26" s="222">
        <v>7825</v>
      </c>
      <c r="H26" s="222">
        <v>7658</v>
      </c>
      <c r="I26" s="222"/>
      <c r="J26" s="222"/>
      <c r="K26" s="222"/>
      <c r="L26" s="223"/>
      <c r="M26" s="221"/>
    </row>
    <row r="27" spans="1:13" s="213" customFormat="1" ht="15.75">
      <c r="A27" s="219" t="s">
        <v>271</v>
      </c>
      <c r="B27" s="219"/>
      <c r="C27" s="220">
        <v>200</v>
      </c>
      <c r="D27" s="220">
        <v>265</v>
      </c>
      <c r="E27" s="220">
        <v>251</v>
      </c>
      <c r="F27" s="220">
        <v>200</v>
      </c>
      <c r="G27" s="220">
        <v>265</v>
      </c>
      <c r="H27" s="220">
        <v>251</v>
      </c>
      <c r="I27" s="220"/>
      <c r="J27" s="220"/>
      <c r="K27" s="220"/>
      <c r="L27" s="218"/>
      <c r="M27" s="221"/>
    </row>
    <row r="28" spans="1:13" s="213" customFormat="1" ht="15.75">
      <c r="A28" s="219" t="s">
        <v>272</v>
      </c>
      <c r="B28" s="219"/>
      <c r="C28" s="220">
        <v>320</v>
      </c>
      <c r="D28" s="220">
        <v>320</v>
      </c>
      <c r="E28" s="220">
        <v>230</v>
      </c>
      <c r="F28" s="220">
        <v>320</v>
      </c>
      <c r="G28" s="220">
        <v>320</v>
      </c>
      <c r="H28" s="220">
        <v>230</v>
      </c>
      <c r="I28" s="220"/>
      <c r="J28" s="220"/>
      <c r="K28" s="220"/>
      <c r="L28" s="218"/>
      <c r="M28" s="221"/>
    </row>
    <row r="29" spans="1:13" s="213" customFormat="1" ht="15.75">
      <c r="A29" s="251" t="s">
        <v>273</v>
      </c>
      <c r="B29" s="219"/>
      <c r="C29" s="225">
        <v>270</v>
      </c>
      <c r="D29" s="225">
        <v>230</v>
      </c>
      <c r="E29" s="225">
        <v>230</v>
      </c>
      <c r="F29" s="225">
        <v>270</v>
      </c>
      <c r="G29" s="225">
        <v>230</v>
      </c>
      <c r="H29" s="225">
        <v>230</v>
      </c>
      <c r="I29" s="225"/>
      <c r="J29" s="225"/>
      <c r="K29" s="225"/>
      <c r="L29" s="226"/>
      <c r="M29" s="221"/>
    </row>
    <row r="30" spans="1:13" s="213" customFormat="1" ht="15.75">
      <c r="A30" s="251" t="s">
        <v>274</v>
      </c>
      <c r="B30" s="219"/>
      <c r="C30" s="225">
        <v>50</v>
      </c>
      <c r="D30" s="225">
        <v>90</v>
      </c>
      <c r="E30" s="225"/>
      <c r="F30" s="225">
        <v>50</v>
      </c>
      <c r="G30" s="225">
        <v>90</v>
      </c>
      <c r="H30" s="225"/>
      <c r="I30" s="225"/>
      <c r="J30" s="225"/>
      <c r="K30" s="225"/>
      <c r="L30" s="226"/>
      <c r="M30" s="221"/>
    </row>
    <row r="31" spans="1:13" s="213" customFormat="1" ht="15.75">
      <c r="A31" s="224" t="s">
        <v>275</v>
      </c>
      <c r="B31" s="219"/>
      <c r="C31" s="222">
        <v>520</v>
      </c>
      <c r="D31" s="222">
        <v>585</v>
      </c>
      <c r="E31" s="222">
        <v>481</v>
      </c>
      <c r="F31" s="222">
        <v>520</v>
      </c>
      <c r="G31" s="222">
        <v>585</v>
      </c>
      <c r="H31" s="222">
        <v>481</v>
      </c>
      <c r="I31" s="222"/>
      <c r="J31" s="222"/>
      <c r="K31" s="222"/>
      <c r="L31" s="223"/>
      <c r="M31" s="221"/>
    </row>
    <row r="32" spans="1:13" s="213" customFormat="1" ht="15.75">
      <c r="A32" s="219" t="s">
        <v>276</v>
      </c>
      <c r="B32" s="219"/>
      <c r="C32" s="220">
        <v>5900</v>
      </c>
      <c r="D32" s="220">
        <v>5500</v>
      </c>
      <c r="E32" s="220">
        <v>5446</v>
      </c>
      <c r="F32" s="220">
        <v>5900</v>
      </c>
      <c r="G32" s="220">
        <v>5500</v>
      </c>
      <c r="H32" s="220">
        <v>5446</v>
      </c>
      <c r="I32" s="220"/>
      <c r="J32" s="220"/>
      <c r="K32" s="220"/>
      <c r="L32" s="218"/>
      <c r="M32" s="221"/>
    </row>
    <row r="33" spans="1:13" s="230" customFormat="1" ht="15.75">
      <c r="A33" s="251" t="s">
        <v>277</v>
      </c>
      <c r="B33" s="228"/>
      <c r="C33" s="225">
        <v>2600</v>
      </c>
      <c r="D33" s="225">
        <v>2560</v>
      </c>
      <c r="E33" s="225">
        <v>2554</v>
      </c>
      <c r="F33" s="225">
        <v>2600</v>
      </c>
      <c r="G33" s="225">
        <v>2560</v>
      </c>
      <c r="H33" s="225">
        <v>2554</v>
      </c>
      <c r="I33" s="225"/>
      <c r="J33" s="225"/>
      <c r="K33" s="225"/>
      <c r="L33" s="226"/>
      <c r="M33" s="229"/>
    </row>
    <row r="34" spans="1:13" s="213" customFormat="1" ht="15.75">
      <c r="A34" s="251" t="s">
        <v>278</v>
      </c>
      <c r="B34" s="219"/>
      <c r="C34" s="225">
        <v>2500</v>
      </c>
      <c r="D34" s="225">
        <v>2375</v>
      </c>
      <c r="E34" s="225">
        <v>2326</v>
      </c>
      <c r="F34" s="225">
        <v>2500</v>
      </c>
      <c r="G34" s="225">
        <v>2375</v>
      </c>
      <c r="H34" s="225">
        <v>2326</v>
      </c>
      <c r="I34" s="225"/>
      <c r="J34" s="225"/>
      <c r="K34" s="225"/>
      <c r="L34" s="226"/>
      <c r="M34" s="221"/>
    </row>
    <row r="35" spans="1:13" s="213" customFormat="1" ht="15.75">
      <c r="A35" s="251" t="s">
        <v>279</v>
      </c>
      <c r="B35" s="219"/>
      <c r="C35" s="225">
        <v>800</v>
      </c>
      <c r="D35" s="225">
        <v>565</v>
      </c>
      <c r="E35" s="225">
        <v>565</v>
      </c>
      <c r="F35" s="225">
        <v>800</v>
      </c>
      <c r="G35" s="225">
        <v>565</v>
      </c>
      <c r="H35" s="225">
        <v>565</v>
      </c>
      <c r="I35" s="225"/>
      <c r="J35" s="225"/>
      <c r="K35" s="225"/>
      <c r="L35" s="226"/>
      <c r="M35" s="221"/>
    </row>
    <row r="36" spans="1:13" s="213" customFormat="1" ht="15.75">
      <c r="A36" s="219" t="s">
        <v>280</v>
      </c>
      <c r="B36" s="219"/>
      <c r="C36" s="220">
        <v>50</v>
      </c>
      <c r="D36" s="220">
        <v>120</v>
      </c>
      <c r="E36" s="220">
        <v>120</v>
      </c>
      <c r="F36" s="220">
        <v>50</v>
      </c>
      <c r="G36" s="220">
        <v>120</v>
      </c>
      <c r="H36" s="220">
        <v>120</v>
      </c>
      <c r="I36" s="220"/>
      <c r="J36" s="220"/>
      <c r="K36" s="220"/>
      <c r="L36" s="218"/>
      <c r="M36" s="221"/>
    </row>
    <row r="37" spans="1:13" s="213" customFormat="1" ht="15.75">
      <c r="A37" s="219" t="s">
        <v>281</v>
      </c>
      <c r="B37" s="219"/>
      <c r="C37" s="220">
        <v>2050</v>
      </c>
      <c r="D37" s="220">
        <v>2807</v>
      </c>
      <c r="E37" s="220">
        <v>2807</v>
      </c>
      <c r="F37" s="220">
        <v>2050</v>
      </c>
      <c r="G37" s="220">
        <v>2807</v>
      </c>
      <c r="H37" s="220">
        <v>2807</v>
      </c>
      <c r="I37" s="220"/>
      <c r="J37" s="220"/>
      <c r="K37" s="220"/>
      <c r="L37" s="218"/>
      <c r="M37" s="221"/>
    </row>
    <row r="38" spans="1:13" s="213" customFormat="1" ht="15.75">
      <c r="A38" s="219" t="s">
        <v>282</v>
      </c>
      <c r="B38" s="219"/>
      <c r="C38" s="220">
        <v>2750</v>
      </c>
      <c r="D38" s="220">
        <v>3000</v>
      </c>
      <c r="E38" s="220">
        <v>2993</v>
      </c>
      <c r="F38" s="220">
        <v>2750</v>
      </c>
      <c r="G38" s="220">
        <v>3000</v>
      </c>
      <c r="H38" s="220">
        <v>2993</v>
      </c>
      <c r="I38" s="220"/>
      <c r="J38" s="220"/>
      <c r="K38" s="220"/>
      <c r="L38" s="218"/>
      <c r="M38" s="221"/>
    </row>
    <row r="39" spans="1:13" s="213" customFormat="1" ht="15.75">
      <c r="A39" s="219" t="s">
        <v>283</v>
      </c>
      <c r="B39" s="219"/>
      <c r="C39" s="220">
        <v>7267</v>
      </c>
      <c r="D39" s="220">
        <v>9058</v>
      </c>
      <c r="E39" s="220">
        <v>9047</v>
      </c>
      <c r="F39" s="220">
        <v>7267</v>
      </c>
      <c r="G39" s="220">
        <v>9058</v>
      </c>
      <c r="H39" s="220">
        <v>9047</v>
      </c>
      <c r="I39" s="220"/>
      <c r="J39" s="220"/>
      <c r="K39" s="220"/>
      <c r="L39" s="218"/>
      <c r="M39" s="221"/>
    </row>
    <row r="40" spans="1:13" s="213" customFormat="1" ht="15.75">
      <c r="A40" s="224" t="s">
        <v>284</v>
      </c>
      <c r="B40" s="219"/>
      <c r="C40" s="222">
        <v>18017</v>
      </c>
      <c r="D40" s="222">
        <v>20485</v>
      </c>
      <c r="E40" s="222">
        <v>20413</v>
      </c>
      <c r="F40" s="222">
        <v>18017</v>
      </c>
      <c r="G40" s="222">
        <v>20485</v>
      </c>
      <c r="H40" s="222">
        <v>20413</v>
      </c>
      <c r="I40" s="222"/>
      <c r="J40" s="222"/>
      <c r="K40" s="222"/>
      <c r="L40" s="223"/>
      <c r="M40" s="221"/>
    </row>
    <row r="41" spans="1:13" s="213" customFormat="1" ht="15.75">
      <c r="A41" s="219" t="s">
        <v>285</v>
      </c>
      <c r="B41" s="219"/>
      <c r="C41" s="220">
        <v>15</v>
      </c>
      <c r="D41" s="220">
        <v>15</v>
      </c>
      <c r="E41" s="220"/>
      <c r="F41" s="220">
        <v>15</v>
      </c>
      <c r="G41" s="220">
        <v>15</v>
      </c>
      <c r="H41" s="220"/>
      <c r="I41" s="220"/>
      <c r="J41" s="220"/>
      <c r="K41" s="220"/>
      <c r="L41" s="218"/>
      <c r="M41" s="221"/>
    </row>
    <row r="42" spans="1:13" s="213" customFormat="1" ht="15.75">
      <c r="A42" s="219" t="s">
        <v>286</v>
      </c>
      <c r="B42" s="219"/>
      <c r="C42" s="220">
        <v>130</v>
      </c>
      <c r="D42" s="220">
        <v>130</v>
      </c>
      <c r="E42" s="220">
        <v>38</v>
      </c>
      <c r="F42" s="220">
        <v>130</v>
      </c>
      <c r="G42" s="220">
        <v>130</v>
      </c>
      <c r="H42" s="220">
        <v>38</v>
      </c>
      <c r="I42" s="220"/>
      <c r="J42" s="220"/>
      <c r="K42" s="220"/>
      <c r="L42" s="218"/>
      <c r="M42" s="221"/>
    </row>
    <row r="43" spans="1:13" s="213" customFormat="1" ht="15.75">
      <c r="A43" s="224" t="s">
        <v>287</v>
      </c>
      <c r="B43" s="219"/>
      <c r="C43" s="222">
        <v>145</v>
      </c>
      <c r="D43" s="222">
        <v>145</v>
      </c>
      <c r="E43" s="222">
        <v>38</v>
      </c>
      <c r="F43" s="222">
        <v>145</v>
      </c>
      <c r="G43" s="222">
        <v>145</v>
      </c>
      <c r="H43" s="222">
        <v>38</v>
      </c>
      <c r="I43" s="222"/>
      <c r="J43" s="222"/>
      <c r="K43" s="222"/>
      <c r="L43" s="223"/>
      <c r="M43" s="221"/>
    </row>
    <row r="44" spans="1:13" s="213" customFormat="1" ht="32.25" customHeight="1">
      <c r="A44" s="249" t="s">
        <v>288</v>
      </c>
      <c r="B44" s="219"/>
      <c r="C44" s="220">
        <v>5795</v>
      </c>
      <c r="D44" s="220">
        <v>5675</v>
      </c>
      <c r="E44" s="220">
        <v>5630</v>
      </c>
      <c r="F44" s="220">
        <v>5795</v>
      </c>
      <c r="G44" s="220">
        <v>5675</v>
      </c>
      <c r="H44" s="220">
        <v>5630</v>
      </c>
      <c r="I44" s="220"/>
      <c r="J44" s="220"/>
      <c r="K44" s="220"/>
      <c r="L44" s="218"/>
      <c r="M44" s="221"/>
    </row>
    <row r="45" spans="1:13" s="213" customFormat="1" ht="16.5" customHeight="1">
      <c r="A45" s="249" t="s">
        <v>289</v>
      </c>
      <c r="B45" s="219"/>
      <c r="C45" s="220"/>
      <c r="D45" s="220">
        <v>77</v>
      </c>
      <c r="E45" s="220">
        <v>77</v>
      </c>
      <c r="F45" s="220"/>
      <c r="G45" s="220">
        <v>77</v>
      </c>
      <c r="H45" s="220">
        <v>77</v>
      </c>
      <c r="I45" s="220"/>
      <c r="J45" s="220"/>
      <c r="K45" s="220"/>
      <c r="L45" s="218"/>
      <c r="M45" s="221"/>
    </row>
    <row r="46" spans="1:13" s="213" customFormat="1" ht="15.75">
      <c r="A46" s="219" t="s">
        <v>290</v>
      </c>
      <c r="B46" s="219"/>
      <c r="C46" s="220">
        <v>4260</v>
      </c>
      <c r="D46" s="220">
        <v>6623</v>
      </c>
      <c r="E46" s="220">
        <v>6414</v>
      </c>
      <c r="F46" s="220">
        <v>4260</v>
      </c>
      <c r="G46" s="220">
        <v>6623</v>
      </c>
      <c r="H46" s="220">
        <v>6414</v>
      </c>
      <c r="I46" s="220"/>
      <c r="J46" s="220"/>
      <c r="K46" s="220"/>
      <c r="L46" s="218"/>
      <c r="M46" s="221"/>
    </row>
    <row r="47" spans="1:13" s="213" customFormat="1" ht="15.75">
      <c r="A47" s="219" t="s">
        <v>291</v>
      </c>
      <c r="B47" s="219"/>
      <c r="C47" s="220"/>
      <c r="D47" s="220">
        <v>330</v>
      </c>
      <c r="E47" s="220">
        <v>330</v>
      </c>
      <c r="F47" s="220"/>
      <c r="G47" s="220">
        <v>330</v>
      </c>
      <c r="H47" s="220">
        <v>330</v>
      </c>
      <c r="I47" s="220"/>
      <c r="J47" s="220"/>
      <c r="K47" s="220"/>
      <c r="L47" s="218"/>
      <c r="M47" s="221"/>
    </row>
    <row r="48" spans="1:13" s="213" customFormat="1" ht="15.75">
      <c r="A48" s="219" t="s">
        <v>292</v>
      </c>
      <c r="B48" s="219"/>
      <c r="C48" s="220">
        <v>1682</v>
      </c>
      <c r="D48" s="220">
        <v>400</v>
      </c>
      <c r="E48" s="220">
        <v>201</v>
      </c>
      <c r="F48" s="220">
        <v>1682</v>
      </c>
      <c r="G48" s="220">
        <v>400</v>
      </c>
      <c r="H48" s="220">
        <v>201</v>
      </c>
      <c r="I48" s="220"/>
      <c r="J48" s="220"/>
      <c r="K48" s="220"/>
      <c r="L48" s="218"/>
      <c r="M48" s="221"/>
    </row>
    <row r="49" spans="1:13" s="213" customFormat="1" ht="15.75">
      <c r="A49" s="224" t="s">
        <v>293</v>
      </c>
      <c r="B49" s="219"/>
      <c r="C49" s="222">
        <v>11737</v>
      </c>
      <c r="D49" s="222">
        <v>13105</v>
      </c>
      <c r="E49" s="222">
        <v>12652</v>
      </c>
      <c r="F49" s="222">
        <v>11737</v>
      </c>
      <c r="G49" s="222">
        <v>13105</v>
      </c>
      <c r="H49" s="222">
        <v>12652</v>
      </c>
      <c r="I49" s="222"/>
      <c r="J49" s="222"/>
      <c r="K49" s="222"/>
      <c r="L49" s="223"/>
      <c r="M49" s="221"/>
    </row>
    <row r="50" spans="1:13" s="213" customFormat="1" ht="15.75">
      <c r="A50" s="224" t="s">
        <v>21</v>
      </c>
      <c r="B50" s="238" t="s">
        <v>13</v>
      </c>
      <c r="C50" s="222">
        <v>35964</v>
      </c>
      <c r="D50" s="222">
        <v>42145</v>
      </c>
      <c r="E50" s="222">
        <v>41242</v>
      </c>
      <c r="F50" s="222">
        <v>35964</v>
      </c>
      <c r="G50" s="222">
        <v>42145</v>
      </c>
      <c r="H50" s="222">
        <v>41242</v>
      </c>
      <c r="I50" s="222"/>
      <c r="J50" s="222"/>
      <c r="K50" s="222"/>
      <c r="L50" s="223"/>
      <c r="M50" s="221"/>
    </row>
    <row r="51" spans="1:13" s="213" customFormat="1" ht="15.75">
      <c r="A51" s="219" t="s">
        <v>294</v>
      </c>
      <c r="B51" s="238"/>
      <c r="C51" s="222"/>
      <c r="D51" s="220">
        <v>81</v>
      </c>
      <c r="E51" s="220">
        <v>81</v>
      </c>
      <c r="F51" s="222"/>
      <c r="G51" s="220">
        <v>81</v>
      </c>
      <c r="H51" s="220">
        <v>81</v>
      </c>
      <c r="I51" s="222"/>
      <c r="J51" s="222"/>
      <c r="K51" s="222"/>
      <c r="L51" s="223"/>
      <c r="M51" s="221"/>
    </row>
    <row r="52" spans="1:13" s="213" customFormat="1" ht="18" customHeight="1">
      <c r="A52" s="231" t="s">
        <v>295</v>
      </c>
      <c r="B52" s="231"/>
      <c r="C52" s="220">
        <v>80</v>
      </c>
      <c r="D52" s="220"/>
      <c r="E52" s="220"/>
      <c r="F52" s="220">
        <v>80</v>
      </c>
      <c r="G52" s="220"/>
      <c r="H52" s="220"/>
      <c r="I52" s="220"/>
      <c r="J52" s="220"/>
      <c r="K52" s="220"/>
      <c r="L52" s="218"/>
      <c r="M52" s="221"/>
    </row>
    <row r="53" spans="1:13" s="213" customFormat="1" ht="15.75">
      <c r="A53" s="252" t="s">
        <v>296</v>
      </c>
      <c r="B53" s="231"/>
      <c r="C53" s="225">
        <v>40</v>
      </c>
      <c r="D53" s="225"/>
      <c r="E53" s="225"/>
      <c r="F53" s="225">
        <v>40</v>
      </c>
      <c r="G53" s="225"/>
      <c r="H53" s="225"/>
      <c r="I53" s="225"/>
      <c r="J53" s="225"/>
      <c r="K53" s="225"/>
      <c r="L53" s="226"/>
      <c r="M53" s="221"/>
    </row>
    <row r="54" spans="1:13" s="213" customFormat="1" ht="15.75">
      <c r="A54" s="252" t="s">
        <v>297</v>
      </c>
      <c r="B54" s="231"/>
      <c r="C54" s="225">
        <v>40</v>
      </c>
      <c r="D54" s="225"/>
      <c r="E54" s="225"/>
      <c r="F54" s="225">
        <v>40</v>
      </c>
      <c r="G54" s="225"/>
      <c r="H54" s="225"/>
      <c r="I54" s="225"/>
      <c r="J54" s="225"/>
      <c r="K54" s="225"/>
      <c r="L54" s="226"/>
      <c r="M54" s="221"/>
    </row>
    <row r="55" spans="1:13" s="234" customFormat="1" ht="31.5">
      <c r="A55" s="249" t="s">
        <v>298</v>
      </c>
      <c r="B55" s="232"/>
      <c r="C55" s="220">
        <v>500</v>
      </c>
      <c r="D55" s="220">
        <v>525</v>
      </c>
      <c r="E55" s="220">
        <v>525</v>
      </c>
      <c r="F55" s="220">
        <v>500</v>
      </c>
      <c r="G55" s="220">
        <v>525</v>
      </c>
      <c r="H55" s="220">
        <v>525</v>
      </c>
      <c r="I55" s="220"/>
      <c r="J55" s="220"/>
      <c r="K55" s="220"/>
      <c r="L55" s="218"/>
      <c r="M55" s="233"/>
    </row>
    <row r="56" spans="1:13" s="234" customFormat="1" ht="18" customHeight="1">
      <c r="A56" s="249" t="s">
        <v>299</v>
      </c>
      <c r="B56" s="219"/>
      <c r="C56" s="220">
        <v>190</v>
      </c>
      <c r="D56" s="220">
        <v>200</v>
      </c>
      <c r="E56" s="220">
        <v>198</v>
      </c>
      <c r="F56" s="220">
        <v>190</v>
      </c>
      <c r="G56" s="220">
        <v>200</v>
      </c>
      <c r="H56" s="220">
        <v>198</v>
      </c>
      <c r="I56" s="220"/>
      <c r="J56" s="220"/>
      <c r="K56" s="220"/>
      <c r="L56" s="218"/>
      <c r="M56" s="233"/>
    </row>
    <row r="57" spans="1:13" s="234" customFormat="1" ht="15.75">
      <c r="A57" s="219" t="s">
        <v>300</v>
      </c>
      <c r="B57" s="219"/>
      <c r="C57" s="220">
        <v>260</v>
      </c>
      <c r="D57" s="220">
        <v>873</v>
      </c>
      <c r="E57" s="220">
        <v>833</v>
      </c>
      <c r="F57" s="220">
        <v>260</v>
      </c>
      <c r="G57" s="220">
        <v>873</v>
      </c>
      <c r="H57" s="220">
        <v>833</v>
      </c>
      <c r="I57" s="220"/>
      <c r="J57" s="220"/>
      <c r="K57" s="220"/>
      <c r="L57" s="218"/>
      <c r="M57" s="233"/>
    </row>
    <row r="58" spans="1:13" s="234" customFormat="1" ht="33" customHeight="1">
      <c r="A58" s="253" t="s">
        <v>301</v>
      </c>
      <c r="B58" s="219"/>
      <c r="C58" s="225">
        <v>220</v>
      </c>
      <c r="D58" s="225">
        <v>833</v>
      </c>
      <c r="E58" s="225">
        <v>793</v>
      </c>
      <c r="F58" s="225">
        <v>220</v>
      </c>
      <c r="G58" s="225">
        <v>833</v>
      </c>
      <c r="H58" s="225">
        <v>793</v>
      </c>
      <c r="I58" s="225"/>
      <c r="J58" s="225"/>
      <c r="K58" s="225"/>
      <c r="L58" s="226"/>
      <c r="M58" s="233"/>
    </row>
    <row r="59" spans="1:13" s="234" customFormat="1" ht="15.75">
      <c r="A59" s="251" t="s">
        <v>302</v>
      </c>
      <c r="B59" s="219"/>
      <c r="C59" s="225">
        <v>40</v>
      </c>
      <c r="D59" s="225">
        <v>40</v>
      </c>
      <c r="E59" s="225">
        <v>40</v>
      </c>
      <c r="F59" s="225">
        <v>40</v>
      </c>
      <c r="G59" s="225">
        <v>40</v>
      </c>
      <c r="H59" s="225">
        <v>40</v>
      </c>
      <c r="I59" s="225"/>
      <c r="J59" s="225"/>
      <c r="K59" s="225"/>
      <c r="L59" s="226"/>
      <c r="M59" s="233"/>
    </row>
    <row r="60" spans="1:13" s="213" customFormat="1" ht="15.75">
      <c r="A60" s="224" t="s">
        <v>22</v>
      </c>
      <c r="B60" s="238" t="s">
        <v>14</v>
      </c>
      <c r="C60" s="222">
        <v>1030</v>
      </c>
      <c r="D60" s="222">
        <v>1679</v>
      </c>
      <c r="E60" s="222">
        <v>1637</v>
      </c>
      <c r="F60" s="222">
        <v>1030</v>
      </c>
      <c r="G60" s="222">
        <v>1679</v>
      </c>
      <c r="H60" s="222">
        <v>1637</v>
      </c>
      <c r="I60" s="222"/>
      <c r="J60" s="222"/>
      <c r="K60" s="222"/>
      <c r="L60" s="223"/>
      <c r="M60" s="221"/>
    </row>
    <row r="61" spans="1:13" s="213" customFormat="1" ht="15.75">
      <c r="A61" s="219" t="s">
        <v>303</v>
      </c>
      <c r="B61" s="238"/>
      <c r="C61" s="222"/>
      <c r="D61" s="222">
        <v>26</v>
      </c>
      <c r="E61" s="222">
        <v>26</v>
      </c>
      <c r="F61" s="222"/>
      <c r="G61" s="222">
        <v>26</v>
      </c>
      <c r="H61" s="222">
        <v>26</v>
      </c>
      <c r="I61" s="222"/>
      <c r="J61" s="222"/>
      <c r="K61" s="222"/>
      <c r="L61" s="223"/>
      <c r="M61" s="221"/>
    </row>
    <row r="62" spans="1:13" s="213" customFormat="1" ht="32.25" customHeight="1">
      <c r="A62" s="250" t="s">
        <v>304</v>
      </c>
      <c r="B62" s="224"/>
      <c r="C62" s="222">
        <v>1479</v>
      </c>
      <c r="D62" s="222">
        <v>1106</v>
      </c>
      <c r="E62" s="222">
        <v>1106</v>
      </c>
      <c r="F62" s="222">
        <v>1479</v>
      </c>
      <c r="G62" s="222">
        <v>1106</v>
      </c>
      <c r="H62" s="222">
        <v>1106</v>
      </c>
      <c r="I62" s="220"/>
      <c r="J62" s="220"/>
      <c r="K62" s="220"/>
      <c r="L62" s="218"/>
      <c r="M62" s="216"/>
    </row>
    <row r="63" spans="1:13" s="237" customFormat="1" ht="20.100000000000001" customHeight="1">
      <c r="A63" s="251" t="s">
        <v>305</v>
      </c>
      <c r="B63" s="235"/>
      <c r="C63" s="225">
        <v>680</v>
      </c>
      <c r="D63" s="225">
        <v>506</v>
      </c>
      <c r="E63" s="225">
        <v>506</v>
      </c>
      <c r="F63" s="225">
        <v>680</v>
      </c>
      <c r="G63" s="225">
        <v>506</v>
      </c>
      <c r="H63" s="225">
        <v>506</v>
      </c>
      <c r="I63" s="225"/>
      <c r="J63" s="225"/>
      <c r="K63" s="225"/>
      <c r="L63" s="226"/>
      <c r="M63" s="236"/>
    </row>
    <row r="64" spans="1:13" s="213" customFormat="1" ht="20.100000000000001" customHeight="1">
      <c r="A64" s="251" t="s">
        <v>306</v>
      </c>
      <c r="B64" s="224"/>
      <c r="C64" s="225">
        <v>317</v>
      </c>
      <c r="D64" s="225">
        <v>167</v>
      </c>
      <c r="E64" s="225">
        <v>167</v>
      </c>
      <c r="F64" s="225">
        <v>317</v>
      </c>
      <c r="G64" s="225">
        <v>167</v>
      </c>
      <c r="H64" s="225">
        <v>167</v>
      </c>
      <c r="I64" s="225"/>
      <c r="J64" s="225"/>
      <c r="K64" s="225"/>
      <c r="L64" s="226"/>
      <c r="M64" s="216"/>
    </row>
    <row r="65" spans="1:13" s="213" customFormat="1" ht="20.100000000000001" customHeight="1">
      <c r="A65" s="254" t="s">
        <v>307</v>
      </c>
      <c r="B65" s="238" t="s">
        <v>308</v>
      </c>
      <c r="C65" s="225">
        <v>143</v>
      </c>
      <c r="D65" s="225">
        <v>139</v>
      </c>
      <c r="E65" s="225">
        <v>139</v>
      </c>
      <c r="F65" s="225">
        <v>143</v>
      </c>
      <c r="G65" s="225">
        <v>139</v>
      </c>
      <c r="H65" s="225">
        <v>139</v>
      </c>
      <c r="I65" s="225"/>
      <c r="J65" s="225"/>
      <c r="K65" s="225"/>
      <c r="L65" s="226"/>
      <c r="M65" s="216"/>
    </row>
    <row r="66" spans="1:13" s="213" customFormat="1" ht="20.100000000000001" customHeight="1">
      <c r="A66" s="251" t="s">
        <v>309</v>
      </c>
      <c r="B66" s="224"/>
      <c r="C66" s="225">
        <v>94</v>
      </c>
      <c r="D66" s="225"/>
      <c r="E66" s="225"/>
      <c r="F66" s="225">
        <v>94</v>
      </c>
      <c r="G66" s="225"/>
      <c r="H66" s="225"/>
      <c r="I66" s="225"/>
      <c r="J66" s="225"/>
      <c r="K66" s="225"/>
      <c r="L66" s="226"/>
      <c r="M66" s="216"/>
    </row>
    <row r="67" spans="1:13" s="213" customFormat="1" ht="20.100000000000001" customHeight="1">
      <c r="A67" s="251" t="s">
        <v>310</v>
      </c>
      <c r="B67" s="224"/>
      <c r="C67" s="225">
        <v>225</v>
      </c>
      <c r="D67" s="225">
        <v>241</v>
      </c>
      <c r="E67" s="225">
        <v>241</v>
      </c>
      <c r="F67" s="225">
        <v>225</v>
      </c>
      <c r="G67" s="225">
        <v>241</v>
      </c>
      <c r="H67" s="225">
        <v>241</v>
      </c>
      <c r="I67" s="225"/>
      <c r="J67" s="225"/>
      <c r="K67" s="225"/>
      <c r="L67" s="226"/>
      <c r="M67" s="216"/>
    </row>
    <row r="68" spans="1:13" s="213" customFormat="1" ht="20.100000000000001" customHeight="1">
      <c r="A68" s="251" t="s">
        <v>311</v>
      </c>
      <c r="B68" s="224"/>
      <c r="C68" s="225">
        <v>20</v>
      </c>
      <c r="D68" s="225">
        <v>53</v>
      </c>
      <c r="E68" s="225">
        <v>27</v>
      </c>
      <c r="F68" s="225">
        <v>20</v>
      </c>
      <c r="G68" s="225">
        <v>53</v>
      </c>
      <c r="H68" s="225">
        <v>27</v>
      </c>
      <c r="I68" s="225"/>
      <c r="J68" s="225"/>
      <c r="K68" s="225"/>
      <c r="L68" s="226"/>
      <c r="M68" s="216"/>
    </row>
    <row r="69" spans="1:13" s="213" customFormat="1" ht="32.25" customHeight="1">
      <c r="A69" s="255" t="s">
        <v>312</v>
      </c>
      <c r="B69" s="224"/>
      <c r="C69" s="225"/>
      <c r="D69" s="239">
        <v>369</v>
      </c>
      <c r="E69" s="239">
        <v>369</v>
      </c>
      <c r="F69" s="225"/>
      <c r="G69" s="239">
        <v>369</v>
      </c>
      <c r="H69" s="239">
        <v>369</v>
      </c>
      <c r="I69" s="225"/>
      <c r="J69" s="225"/>
      <c r="K69" s="225"/>
      <c r="L69" s="226"/>
      <c r="M69" s="216"/>
    </row>
    <row r="70" spans="1:13" s="213" customFormat="1" ht="20.100000000000001" customHeight="1">
      <c r="A70" s="251" t="s">
        <v>313</v>
      </c>
      <c r="B70" s="224"/>
      <c r="C70" s="225"/>
      <c r="D70" s="225">
        <v>369</v>
      </c>
      <c r="E70" s="225">
        <v>369</v>
      </c>
      <c r="F70" s="225"/>
      <c r="G70" s="225">
        <v>369</v>
      </c>
      <c r="H70" s="225">
        <v>369</v>
      </c>
      <c r="I70" s="225"/>
      <c r="J70" s="225"/>
      <c r="K70" s="225"/>
      <c r="L70" s="226"/>
      <c r="M70" s="216"/>
    </row>
    <row r="71" spans="1:13" s="213" customFormat="1" ht="33.75" customHeight="1">
      <c r="A71" s="250" t="s">
        <v>314</v>
      </c>
      <c r="B71" s="232"/>
      <c r="C71" s="222">
        <v>4095</v>
      </c>
      <c r="D71" s="222">
        <v>8413</v>
      </c>
      <c r="E71" s="222">
        <v>8413</v>
      </c>
      <c r="F71" s="222">
        <v>4095</v>
      </c>
      <c r="G71" s="222">
        <v>8413</v>
      </c>
      <c r="H71" s="222">
        <v>8413</v>
      </c>
      <c r="I71" s="220"/>
      <c r="J71" s="220"/>
      <c r="K71" s="220"/>
      <c r="L71" s="218"/>
      <c r="M71" s="221"/>
    </row>
    <row r="72" spans="1:13" s="213" customFormat="1" ht="20.100000000000001" customHeight="1">
      <c r="A72" s="251" t="s">
        <v>315</v>
      </c>
      <c r="B72" s="232"/>
      <c r="C72" s="225">
        <v>10</v>
      </c>
      <c r="D72" s="225">
        <v>10</v>
      </c>
      <c r="E72" s="225">
        <v>10</v>
      </c>
      <c r="F72" s="225">
        <v>10</v>
      </c>
      <c r="G72" s="225">
        <v>10</v>
      </c>
      <c r="H72" s="225">
        <v>10</v>
      </c>
      <c r="I72" s="225"/>
      <c r="J72" s="225"/>
      <c r="K72" s="225"/>
      <c r="L72" s="226"/>
      <c r="M72" s="221"/>
    </row>
    <row r="73" spans="1:13" s="213" customFormat="1" ht="20.100000000000001" customHeight="1">
      <c r="A73" s="251" t="s">
        <v>316</v>
      </c>
      <c r="B73" s="238" t="s">
        <v>308</v>
      </c>
      <c r="C73" s="225">
        <v>130</v>
      </c>
      <c r="D73" s="225">
        <v>130</v>
      </c>
      <c r="E73" s="225">
        <v>130</v>
      </c>
      <c r="F73" s="225">
        <v>130</v>
      </c>
      <c r="G73" s="225">
        <v>130</v>
      </c>
      <c r="H73" s="225">
        <v>130</v>
      </c>
      <c r="I73" s="225"/>
      <c r="J73" s="225"/>
      <c r="K73" s="225"/>
      <c r="L73" s="226"/>
      <c r="M73" s="221"/>
    </row>
    <row r="74" spans="1:13" s="213" customFormat="1" ht="20.100000000000001" customHeight="1">
      <c r="A74" s="251" t="s">
        <v>317</v>
      </c>
      <c r="B74" s="238" t="s">
        <v>308</v>
      </c>
      <c r="C74" s="225">
        <v>15</v>
      </c>
      <c r="D74" s="225">
        <v>20</v>
      </c>
      <c r="E74" s="225">
        <v>20</v>
      </c>
      <c r="F74" s="225">
        <v>15</v>
      </c>
      <c r="G74" s="225">
        <v>20</v>
      </c>
      <c r="H74" s="225">
        <v>20</v>
      </c>
      <c r="I74" s="225"/>
      <c r="J74" s="225"/>
      <c r="K74" s="225"/>
      <c r="L74" s="226"/>
      <c r="M74" s="221"/>
    </row>
    <row r="75" spans="1:13" s="213" customFormat="1" ht="20.100000000000001" customHeight="1">
      <c r="A75" s="251" t="s">
        <v>318</v>
      </c>
      <c r="B75" s="238" t="s">
        <v>308</v>
      </c>
      <c r="C75" s="225">
        <v>800</v>
      </c>
      <c r="D75" s="225">
        <v>1031</v>
      </c>
      <c r="E75" s="225">
        <v>1031</v>
      </c>
      <c r="F75" s="225">
        <v>800</v>
      </c>
      <c r="G75" s="225">
        <v>1031</v>
      </c>
      <c r="H75" s="225">
        <v>1031</v>
      </c>
      <c r="I75" s="225"/>
      <c r="J75" s="225"/>
      <c r="K75" s="225"/>
      <c r="L75" s="226"/>
      <c r="M75" s="221"/>
    </row>
    <row r="76" spans="1:13" s="213" customFormat="1" ht="31.5">
      <c r="A76" s="253" t="s">
        <v>319</v>
      </c>
      <c r="B76" s="238" t="s">
        <v>308</v>
      </c>
      <c r="C76" s="225">
        <v>150</v>
      </c>
      <c r="D76" s="225">
        <v>150</v>
      </c>
      <c r="E76" s="225">
        <v>150</v>
      </c>
      <c r="F76" s="225">
        <v>150</v>
      </c>
      <c r="G76" s="225">
        <v>150</v>
      </c>
      <c r="H76" s="225">
        <v>150</v>
      </c>
      <c r="I76" s="225"/>
      <c r="J76" s="225"/>
      <c r="K76" s="225"/>
      <c r="L76" s="226"/>
      <c r="M76" s="221"/>
    </row>
    <row r="77" spans="1:13" s="213" customFormat="1" ht="20.100000000000001" customHeight="1">
      <c r="A77" s="251" t="s">
        <v>320</v>
      </c>
      <c r="B77" s="238" t="s">
        <v>308</v>
      </c>
      <c r="C77" s="225">
        <v>30</v>
      </c>
      <c r="D77" s="225">
        <v>300</v>
      </c>
      <c r="E77" s="225">
        <v>300</v>
      </c>
      <c r="F77" s="225">
        <v>30</v>
      </c>
      <c r="G77" s="225">
        <v>300</v>
      </c>
      <c r="H77" s="225">
        <v>300</v>
      </c>
      <c r="I77" s="225"/>
      <c r="J77" s="225"/>
      <c r="K77" s="225"/>
      <c r="L77" s="226"/>
      <c r="M77" s="221"/>
    </row>
    <row r="78" spans="1:13" s="213" customFormat="1" ht="20.100000000000001" customHeight="1">
      <c r="A78" s="251" t="s">
        <v>321</v>
      </c>
      <c r="B78" s="232"/>
      <c r="C78" s="225">
        <v>20</v>
      </c>
      <c r="D78" s="225">
        <v>27</v>
      </c>
      <c r="E78" s="225">
        <v>27</v>
      </c>
      <c r="F78" s="225">
        <v>20</v>
      </c>
      <c r="G78" s="225">
        <v>27</v>
      </c>
      <c r="H78" s="225">
        <v>27</v>
      </c>
      <c r="I78" s="225"/>
      <c r="J78" s="225"/>
      <c r="K78" s="225"/>
      <c r="L78" s="226"/>
      <c r="M78" s="221"/>
    </row>
    <row r="79" spans="1:13" s="213" customFormat="1" ht="20.100000000000001" customHeight="1">
      <c r="A79" s="251" t="s">
        <v>322</v>
      </c>
      <c r="B79" s="238" t="s">
        <v>308</v>
      </c>
      <c r="C79" s="225">
        <v>150</v>
      </c>
      <c r="D79" s="225">
        <v>254</v>
      </c>
      <c r="E79" s="225">
        <v>254</v>
      </c>
      <c r="F79" s="225">
        <v>150</v>
      </c>
      <c r="G79" s="225">
        <v>254</v>
      </c>
      <c r="H79" s="225">
        <v>254</v>
      </c>
      <c r="I79" s="225"/>
      <c r="J79" s="225"/>
      <c r="K79" s="225"/>
      <c r="L79" s="226"/>
      <c r="M79" s="221"/>
    </row>
    <row r="80" spans="1:13" s="213" customFormat="1" ht="20.100000000000001" customHeight="1">
      <c r="A80" s="251" t="s">
        <v>323</v>
      </c>
      <c r="B80" s="238" t="s">
        <v>308</v>
      </c>
      <c r="C80" s="225">
        <v>400</v>
      </c>
      <c r="D80" s="225">
        <v>979</v>
      </c>
      <c r="E80" s="225">
        <v>979</v>
      </c>
      <c r="F80" s="225">
        <v>400</v>
      </c>
      <c r="G80" s="225">
        <v>979</v>
      </c>
      <c r="H80" s="225">
        <v>979</v>
      </c>
      <c r="I80" s="225"/>
      <c r="J80" s="225"/>
      <c r="K80" s="225"/>
      <c r="L80" s="226"/>
      <c r="M80" s="221"/>
    </row>
    <row r="81" spans="1:13" s="213" customFormat="1" ht="20.100000000000001" customHeight="1">
      <c r="A81" s="251" t="s">
        <v>324</v>
      </c>
      <c r="B81" s="238" t="s">
        <v>308</v>
      </c>
      <c r="C81" s="225">
        <v>50</v>
      </c>
      <c r="D81" s="225">
        <v>1267</v>
      </c>
      <c r="E81" s="225">
        <v>1267</v>
      </c>
      <c r="F81" s="225">
        <v>50</v>
      </c>
      <c r="G81" s="225">
        <v>1267</v>
      </c>
      <c r="H81" s="225">
        <v>1267</v>
      </c>
      <c r="I81" s="225"/>
      <c r="J81" s="225"/>
      <c r="K81" s="225"/>
      <c r="L81" s="226"/>
      <c r="M81" s="221"/>
    </row>
    <row r="82" spans="1:13" s="213" customFormat="1" ht="20.100000000000001" customHeight="1">
      <c r="A82" s="251" t="s">
        <v>325</v>
      </c>
      <c r="B82" s="238"/>
      <c r="C82" s="225"/>
      <c r="D82" s="225">
        <v>10</v>
      </c>
      <c r="E82" s="225">
        <v>10</v>
      </c>
      <c r="F82" s="225"/>
      <c r="G82" s="225">
        <v>10</v>
      </c>
      <c r="H82" s="225">
        <v>10</v>
      </c>
      <c r="I82" s="225"/>
      <c r="J82" s="225"/>
      <c r="K82" s="225"/>
      <c r="L82" s="226"/>
      <c r="M82" s="221"/>
    </row>
    <row r="83" spans="1:13" s="213" customFormat="1" ht="20.100000000000001" customHeight="1">
      <c r="A83" s="251" t="s">
        <v>326</v>
      </c>
      <c r="B83" s="238" t="s">
        <v>308</v>
      </c>
      <c r="C83" s="225">
        <v>50</v>
      </c>
      <c r="D83" s="225">
        <v>50</v>
      </c>
      <c r="E83" s="225">
        <v>50</v>
      </c>
      <c r="F83" s="225">
        <v>50</v>
      </c>
      <c r="G83" s="225">
        <v>50</v>
      </c>
      <c r="H83" s="225">
        <v>50</v>
      </c>
      <c r="I83" s="225"/>
      <c r="J83" s="225"/>
      <c r="K83" s="225"/>
      <c r="L83" s="226"/>
      <c r="M83" s="221"/>
    </row>
    <row r="84" spans="1:13" s="213" customFormat="1" ht="31.5">
      <c r="A84" s="253" t="s">
        <v>327</v>
      </c>
      <c r="B84" s="238" t="s">
        <v>308</v>
      </c>
      <c r="C84" s="225">
        <v>2290</v>
      </c>
      <c r="D84" s="225">
        <v>1976</v>
      </c>
      <c r="E84" s="225">
        <v>1976</v>
      </c>
      <c r="F84" s="225">
        <v>2290</v>
      </c>
      <c r="G84" s="225">
        <v>1976</v>
      </c>
      <c r="H84" s="225">
        <v>1976</v>
      </c>
      <c r="I84" s="225"/>
      <c r="J84" s="225"/>
      <c r="K84" s="225"/>
      <c r="L84" s="226"/>
      <c r="M84" s="221"/>
    </row>
    <row r="85" spans="1:13" s="213" customFormat="1" ht="31.5" customHeight="1">
      <c r="A85" s="253" t="s">
        <v>328</v>
      </c>
      <c r="B85" s="238"/>
      <c r="C85" s="225"/>
      <c r="D85" s="225">
        <v>1083</v>
      </c>
      <c r="E85" s="225">
        <v>1083</v>
      </c>
      <c r="F85" s="225"/>
      <c r="G85" s="225">
        <v>1083</v>
      </c>
      <c r="H85" s="225">
        <v>1083</v>
      </c>
      <c r="I85" s="225"/>
      <c r="J85" s="225"/>
      <c r="K85" s="225"/>
      <c r="L85" s="226"/>
      <c r="M85" s="221"/>
    </row>
    <row r="86" spans="1:13" s="213" customFormat="1" ht="31.5">
      <c r="A86" s="253" t="s">
        <v>329</v>
      </c>
      <c r="B86" s="238"/>
      <c r="C86" s="225"/>
      <c r="D86" s="225">
        <v>126</v>
      </c>
      <c r="E86" s="225">
        <v>126</v>
      </c>
      <c r="F86" s="225"/>
      <c r="G86" s="225">
        <v>126</v>
      </c>
      <c r="H86" s="225">
        <v>126</v>
      </c>
      <c r="I86" s="225"/>
      <c r="J86" s="225"/>
      <c r="K86" s="225"/>
      <c r="L86" s="226"/>
      <c r="M86" s="221"/>
    </row>
    <row r="87" spans="1:13" s="213" customFormat="1" ht="31.5">
      <c r="A87" s="253" t="s">
        <v>330</v>
      </c>
      <c r="B87" s="238"/>
      <c r="C87" s="225"/>
      <c r="D87" s="225">
        <v>1000</v>
      </c>
      <c r="E87" s="225">
        <v>1000</v>
      </c>
      <c r="F87" s="225"/>
      <c r="G87" s="225">
        <v>1000</v>
      </c>
      <c r="H87" s="225">
        <v>1000</v>
      </c>
      <c r="I87" s="225"/>
      <c r="J87" s="225"/>
      <c r="K87" s="225"/>
      <c r="L87" s="226"/>
      <c r="M87" s="221"/>
    </row>
    <row r="88" spans="1:13" s="213" customFormat="1" ht="20.100000000000001" customHeight="1">
      <c r="A88" s="224" t="s">
        <v>331</v>
      </c>
      <c r="B88" s="224"/>
      <c r="C88" s="222">
        <v>50740</v>
      </c>
      <c r="D88" s="222">
        <v>16251</v>
      </c>
      <c r="E88" s="222"/>
      <c r="F88" s="222">
        <v>6000</v>
      </c>
      <c r="G88" s="222">
        <v>16251</v>
      </c>
      <c r="H88" s="222"/>
      <c r="I88" s="222">
        <v>44740</v>
      </c>
      <c r="J88" s="222"/>
      <c r="K88" s="222"/>
      <c r="L88" s="223"/>
      <c r="M88" s="221"/>
    </row>
    <row r="89" spans="1:13" s="213" customFormat="1" ht="20.100000000000001" customHeight="1">
      <c r="A89" s="251" t="s">
        <v>332</v>
      </c>
      <c r="B89" s="219"/>
      <c r="C89" s="225">
        <v>6740</v>
      </c>
      <c r="D89" s="225"/>
      <c r="E89" s="225"/>
      <c r="F89" s="220"/>
      <c r="G89" s="220"/>
      <c r="H89" s="225"/>
      <c r="I89" s="225">
        <v>6740</v>
      </c>
      <c r="J89" s="225"/>
      <c r="K89" s="225"/>
      <c r="L89" s="226"/>
      <c r="M89" s="221"/>
    </row>
    <row r="90" spans="1:13" s="213" customFormat="1" ht="20.100000000000001" customHeight="1">
      <c r="A90" s="251" t="s">
        <v>333</v>
      </c>
      <c r="B90" s="219"/>
      <c r="C90" s="225">
        <v>38000</v>
      </c>
      <c r="D90" s="225"/>
      <c r="E90" s="225"/>
      <c r="F90" s="220"/>
      <c r="G90" s="220"/>
      <c r="H90" s="225"/>
      <c r="I90" s="225">
        <v>38000</v>
      </c>
      <c r="J90" s="225"/>
      <c r="K90" s="225"/>
      <c r="L90" s="226"/>
      <c r="M90" s="221"/>
    </row>
    <row r="91" spans="1:13" s="213" customFormat="1" ht="20.100000000000001" customHeight="1">
      <c r="A91" s="251" t="s">
        <v>334</v>
      </c>
      <c r="B91" s="219"/>
      <c r="C91" s="225">
        <v>6000</v>
      </c>
      <c r="D91" s="225">
        <v>16251</v>
      </c>
      <c r="E91" s="225"/>
      <c r="F91" s="220">
        <v>6000</v>
      </c>
      <c r="G91" s="225">
        <v>16251</v>
      </c>
      <c r="H91" s="225"/>
      <c r="I91" s="225"/>
      <c r="J91" s="225"/>
      <c r="K91" s="225"/>
      <c r="L91" s="226"/>
      <c r="M91" s="221"/>
    </row>
    <row r="92" spans="1:13" s="213" customFormat="1" ht="15.75">
      <c r="A92" s="224" t="s">
        <v>23</v>
      </c>
      <c r="B92" s="238" t="s">
        <v>15</v>
      </c>
      <c r="C92" s="222">
        <f>C62+C71+C88</f>
        <v>56314</v>
      </c>
      <c r="D92" s="222">
        <v>26165</v>
      </c>
      <c r="E92" s="222">
        <v>9914</v>
      </c>
      <c r="F92" s="239">
        <f>F62+F71+F88</f>
        <v>11574</v>
      </c>
      <c r="G92" s="239">
        <v>26165</v>
      </c>
      <c r="H92" s="222">
        <v>9914</v>
      </c>
      <c r="I92" s="222">
        <f>I89+I90</f>
        <v>44740</v>
      </c>
      <c r="J92" s="222"/>
      <c r="K92" s="222"/>
      <c r="L92" s="223"/>
      <c r="M92" s="221"/>
    </row>
    <row r="93" spans="1:13" s="213" customFormat="1" ht="15.75">
      <c r="A93" s="219" t="s">
        <v>335</v>
      </c>
      <c r="B93" s="238"/>
      <c r="C93" s="220">
        <v>740</v>
      </c>
      <c r="D93" s="220">
        <v>2668</v>
      </c>
      <c r="E93" s="220">
        <v>2668</v>
      </c>
      <c r="F93" s="240"/>
      <c r="G93" s="240"/>
      <c r="H93" s="240"/>
      <c r="I93" s="220">
        <v>740</v>
      </c>
      <c r="J93" s="220">
        <v>2668</v>
      </c>
      <c r="K93" s="220">
        <v>2668</v>
      </c>
      <c r="L93" s="218"/>
      <c r="M93" s="221"/>
    </row>
    <row r="94" spans="1:13" s="213" customFormat="1" ht="15.75">
      <c r="A94" s="251" t="s">
        <v>336</v>
      </c>
      <c r="B94" s="238" t="s">
        <v>308</v>
      </c>
      <c r="C94" s="225">
        <v>250</v>
      </c>
      <c r="D94" s="225"/>
      <c r="E94" s="225"/>
      <c r="F94" s="240"/>
      <c r="G94" s="240"/>
      <c r="H94" s="240"/>
      <c r="I94" s="225">
        <v>250</v>
      </c>
      <c r="J94" s="225"/>
      <c r="K94" s="225"/>
      <c r="L94" s="226"/>
      <c r="M94" s="221"/>
    </row>
    <row r="95" spans="1:13" s="213" customFormat="1" ht="15.75">
      <c r="A95" s="251" t="s">
        <v>337</v>
      </c>
      <c r="B95" s="238" t="s">
        <v>308</v>
      </c>
      <c r="C95" s="225">
        <v>490</v>
      </c>
      <c r="D95" s="225"/>
      <c r="E95" s="225"/>
      <c r="F95" s="240"/>
      <c r="G95" s="240"/>
      <c r="H95" s="240"/>
      <c r="I95" s="225">
        <v>490</v>
      </c>
      <c r="J95" s="225"/>
      <c r="K95" s="225"/>
      <c r="L95" s="226"/>
      <c r="M95" s="221"/>
    </row>
    <row r="96" spans="1:13" s="213" customFormat="1" ht="15.75">
      <c r="A96" s="251" t="s">
        <v>338</v>
      </c>
      <c r="B96" s="238"/>
      <c r="C96" s="225"/>
      <c r="D96" s="225">
        <v>500</v>
      </c>
      <c r="E96" s="225">
        <v>500</v>
      </c>
      <c r="F96" s="240"/>
      <c r="G96" s="240"/>
      <c r="H96" s="240"/>
      <c r="I96" s="225"/>
      <c r="J96" s="225">
        <v>500</v>
      </c>
      <c r="K96" s="225">
        <v>500</v>
      </c>
      <c r="L96" s="226"/>
      <c r="M96" s="221"/>
    </row>
    <row r="97" spans="1:13" s="213" customFormat="1" ht="15.75">
      <c r="A97" s="251" t="s">
        <v>339</v>
      </c>
      <c r="B97" s="238"/>
      <c r="C97" s="225"/>
      <c r="D97" s="225">
        <v>254</v>
      </c>
      <c r="E97" s="225">
        <v>254</v>
      </c>
      <c r="F97" s="240"/>
      <c r="G97" s="240"/>
      <c r="H97" s="240"/>
      <c r="I97" s="225"/>
      <c r="J97" s="225">
        <v>254</v>
      </c>
      <c r="K97" s="225">
        <v>254</v>
      </c>
      <c r="L97" s="226"/>
      <c r="M97" s="221"/>
    </row>
    <row r="98" spans="1:13" s="213" customFormat="1" ht="15.75">
      <c r="A98" s="251" t="s">
        <v>340</v>
      </c>
      <c r="B98" s="238"/>
      <c r="C98" s="225"/>
      <c r="D98" s="225">
        <v>220</v>
      </c>
      <c r="E98" s="225">
        <v>220</v>
      </c>
      <c r="F98" s="240"/>
      <c r="G98" s="240"/>
      <c r="H98" s="240"/>
      <c r="I98" s="225"/>
      <c r="J98" s="225">
        <v>220</v>
      </c>
      <c r="K98" s="225">
        <v>220</v>
      </c>
      <c r="L98" s="226"/>
      <c r="M98" s="221"/>
    </row>
    <row r="99" spans="1:13" s="213" customFormat="1" ht="15.75">
      <c r="A99" s="251" t="s">
        <v>341</v>
      </c>
      <c r="B99" s="238"/>
      <c r="C99" s="225"/>
      <c r="D99" s="225">
        <v>378</v>
      </c>
      <c r="E99" s="225">
        <v>378</v>
      </c>
      <c r="F99" s="240"/>
      <c r="G99" s="240"/>
      <c r="H99" s="240"/>
      <c r="I99" s="225"/>
      <c r="J99" s="225">
        <v>378</v>
      </c>
      <c r="K99" s="225">
        <v>378</v>
      </c>
      <c r="L99" s="226"/>
      <c r="M99" s="221"/>
    </row>
    <row r="100" spans="1:13" s="213" customFormat="1" ht="15.75">
      <c r="A100" s="251" t="s">
        <v>342</v>
      </c>
      <c r="B100" s="238"/>
      <c r="C100" s="225"/>
      <c r="D100" s="225">
        <v>135</v>
      </c>
      <c r="E100" s="225">
        <v>135</v>
      </c>
      <c r="F100" s="240"/>
      <c r="G100" s="240"/>
      <c r="H100" s="240"/>
      <c r="I100" s="225"/>
      <c r="J100" s="225">
        <v>135</v>
      </c>
      <c r="K100" s="225">
        <v>135</v>
      </c>
      <c r="L100" s="226"/>
      <c r="M100" s="221"/>
    </row>
    <row r="101" spans="1:13" s="213" customFormat="1" ht="15.75">
      <c r="A101" s="251" t="s">
        <v>343</v>
      </c>
      <c r="B101" s="238"/>
      <c r="C101" s="225"/>
      <c r="D101" s="225">
        <v>65</v>
      </c>
      <c r="E101" s="225">
        <v>65</v>
      </c>
      <c r="F101" s="240"/>
      <c r="G101" s="240"/>
      <c r="H101" s="240"/>
      <c r="I101" s="225"/>
      <c r="J101" s="225">
        <v>65</v>
      </c>
      <c r="K101" s="225">
        <v>65</v>
      </c>
      <c r="L101" s="226"/>
      <c r="M101" s="221"/>
    </row>
    <row r="102" spans="1:13" s="213" customFormat="1" ht="15.75">
      <c r="A102" s="251" t="s">
        <v>344</v>
      </c>
      <c r="B102" s="238"/>
      <c r="C102" s="225"/>
      <c r="D102" s="225">
        <v>198</v>
      </c>
      <c r="E102" s="225">
        <v>198</v>
      </c>
      <c r="F102" s="240"/>
      <c r="G102" s="240"/>
      <c r="H102" s="240"/>
      <c r="I102" s="225"/>
      <c r="J102" s="225">
        <v>198</v>
      </c>
      <c r="K102" s="225">
        <v>198</v>
      </c>
      <c r="L102" s="226"/>
      <c r="M102" s="221"/>
    </row>
    <row r="103" spans="1:13" s="213" customFormat="1" ht="15.75">
      <c r="A103" s="251" t="s">
        <v>345</v>
      </c>
      <c r="B103" s="238"/>
      <c r="C103" s="225"/>
      <c r="D103" s="225">
        <v>134</v>
      </c>
      <c r="E103" s="225">
        <v>134</v>
      </c>
      <c r="F103" s="240"/>
      <c r="G103" s="240"/>
      <c r="H103" s="240"/>
      <c r="I103" s="225"/>
      <c r="J103" s="225">
        <v>134</v>
      </c>
      <c r="K103" s="225">
        <v>134</v>
      </c>
      <c r="L103" s="226"/>
      <c r="M103" s="221"/>
    </row>
    <row r="104" spans="1:13" s="213" customFormat="1" ht="15.75">
      <c r="A104" s="251" t="s">
        <v>346</v>
      </c>
      <c r="B104" s="238"/>
      <c r="C104" s="225"/>
      <c r="D104" s="225">
        <v>474</v>
      </c>
      <c r="E104" s="225">
        <v>474</v>
      </c>
      <c r="F104" s="240"/>
      <c r="G104" s="240"/>
      <c r="H104" s="240"/>
      <c r="I104" s="225"/>
      <c r="J104" s="225">
        <v>474</v>
      </c>
      <c r="K104" s="225">
        <v>474</v>
      </c>
      <c r="L104" s="226"/>
      <c r="M104" s="221"/>
    </row>
    <row r="105" spans="1:13" s="213" customFormat="1" ht="15.75">
      <c r="A105" s="251" t="s">
        <v>347</v>
      </c>
      <c r="B105" s="238"/>
      <c r="C105" s="225"/>
      <c r="D105" s="225">
        <v>155</v>
      </c>
      <c r="E105" s="225">
        <v>155</v>
      </c>
      <c r="F105" s="240"/>
      <c r="G105" s="240"/>
      <c r="H105" s="240"/>
      <c r="I105" s="225"/>
      <c r="J105" s="225">
        <v>155</v>
      </c>
      <c r="K105" s="225">
        <v>155</v>
      </c>
      <c r="L105" s="226"/>
      <c r="M105" s="221"/>
    </row>
    <row r="106" spans="1:13" s="213" customFormat="1" ht="15.75">
      <c r="A106" s="251" t="s">
        <v>348</v>
      </c>
      <c r="B106" s="238"/>
      <c r="C106" s="225"/>
      <c r="D106" s="225">
        <v>155</v>
      </c>
      <c r="E106" s="225">
        <v>155</v>
      </c>
      <c r="F106" s="240"/>
      <c r="G106" s="240"/>
      <c r="H106" s="240"/>
      <c r="I106" s="225"/>
      <c r="J106" s="225">
        <v>155</v>
      </c>
      <c r="K106" s="225">
        <v>155</v>
      </c>
      <c r="L106" s="226"/>
      <c r="M106" s="221"/>
    </row>
    <row r="107" spans="1:13" s="213" customFormat="1" ht="32.25" customHeight="1">
      <c r="A107" s="43" t="s">
        <v>349</v>
      </c>
      <c r="B107" s="238"/>
      <c r="C107" s="227">
        <v>5620</v>
      </c>
      <c r="D107" s="227">
        <v>5305</v>
      </c>
      <c r="E107" s="227">
        <v>5305</v>
      </c>
      <c r="F107" s="240"/>
      <c r="G107" s="240"/>
      <c r="H107" s="240"/>
      <c r="I107" s="227">
        <v>5620</v>
      </c>
      <c r="J107" s="227">
        <v>5305</v>
      </c>
      <c r="K107" s="227">
        <v>5305</v>
      </c>
      <c r="L107" s="241"/>
      <c r="M107" s="221"/>
    </row>
    <row r="108" spans="1:13" s="213" customFormat="1" ht="15.75" customHeight="1">
      <c r="A108" s="43" t="s">
        <v>350</v>
      </c>
      <c r="B108" s="238"/>
      <c r="C108" s="227"/>
      <c r="D108" s="227">
        <v>260</v>
      </c>
      <c r="E108" s="227">
        <v>260</v>
      </c>
      <c r="F108" s="240"/>
      <c r="G108" s="240"/>
      <c r="H108" s="240"/>
      <c r="I108" s="227"/>
      <c r="J108" s="227">
        <v>260</v>
      </c>
      <c r="K108" s="227">
        <v>260</v>
      </c>
      <c r="L108" s="241"/>
      <c r="M108" s="221"/>
    </row>
    <row r="109" spans="1:13" s="213" customFormat="1" ht="17.25" customHeight="1">
      <c r="A109" s="253" t="s">
        <v>351</v>
      </c>
      <c r="B109" s="238"/>
      <c r="C109" s="227"/>
      <c r="D109" s="225">
        <v>145</v>
      </c>
      <c r="E109" s="225">
        <v>145</v>
      </c>
      <c r="F109" s="240"/>
      <c r="G109" s="240"/>
      <c r="H109" s="240"/>
      <c r="I109" s="227"/>
      <c r="J109" s="225">
        <v>145</v>
      </c>
      <c r="K109" s="225">
        <v>145</v>
      </c>
      <c r="L109" s="226"/>
      <c r="M109" s="221"/>
    </row>
    <row r="110" spans="1:13" s="213" customFormat="1" ht="17.25" customHeight="1">
      <c r="A110" s="253" t="s">
        <v>352</v>
      </c>
      <c r="B110" s="238"/>
      <c r="C110" s="227"/>
      <c r="D110" s="225">
        <v>115</v>
      </c>
      <c r="E110" s="225">
        <v>115</v>
      </c>
      <c r="F110" s="240"/>
      <c r="G110" s="240"/>
      <c r="H110" s="240"/>
      <c r="I110" s="227"/>
      <c r="J110" s="225">
        <v>115</v>
      </c>
      <c r="K110" s="225">
        <v>115</v>
      </c>
      <c r="L110" s="226"/>
      <c r="M110" s="221"/>
    </row>
    <row r="111" spans="1:13" s="213" customFormat="1" ht="19.5" customHeight="1">
      <c r="A111" s="43" t="s">
        <v>353</v>
      </c>
      <c r="B111" s="238"/>
      <c r="C111" s="227">
        <v>1658</v>
      </c>
      <c r="D111" s="227">
        <v>1475</v>
      </c>
      <c r="E111" s="227">
        <v>1475</v>
      </c>
      <c r="F111" s="240"/>
      <c r="G111" s="240"/>
      <c r="H111" s="240"/>
      <c r="I111" s="227">
        <v>1658</v>
      </c>
      <c r="J111" s="227">
        <v>1475</v>
      </c>
      <c r="K111" s="227">
        <v>1475</v>
      </c>
      <c r="L111" s="241"/>
      <c r="M111" s="221"/>
    </row>
    <row r="112" spans="1:13" s="213" customFormat="1" ht="15.75">
      <c r="A112" s="224" t="s">
        <v>24</v>
      </c>
      <c r="B112" s="238" t="s">
        <v>16</v>
      </c>
      <c r="C112" s="222">
        <v>8018</v>
      </c>
      <c r="D112" s="222">
        <v>9708</v>
      </c>
      <c r="E112" s="222">
        <v>9708</v>
      </c>
      <c r="F112" s="240"/>
      <c r="G112" s="240"/>
      <c r="H112" s="240"/>
      <c r="I112" s="222">
        <v>8018</v>
      </c>
      <c r="J112" s="222">
        <v>9708</v>
      </c>
      <c r="K112" s="222">
        <v>9708</v>
      </c>
      <c r="L112" s="223"/>
      <c r="M112" s="221"/>
    </row>
    <row r="113" spans="1:13" s="237" customFormat="1" ht="15.75">
      <c r="A113" s="254" t="s">
        <v>354</v>
      </c>
      <c r="B113" s="235"/>
      <c r="C113" s="225">
        <v>414</v>
      </c>
      <c r="D113" s="225">
        <v>414</v>
      </c>
      <c r="E113" s="225">
        <v>414</v>
      </c>
      <c r="F113" s="239"/>
      <c r="G113" s="239"/>
      <c r="H113" s="239"/>
      <c r="I113" s="225">
        <v>414</v>
      </c>
      <c r="J113" s="225">
        <v>414</v>
      </c>
      <c r="K113" s="225">
        <v>414</v>
      </c>
      <c r="L113" s="226"/>
      <c r="M113" s="242"/>
    </row>
    <row r="114" spans="1:13" s="237" customFormat="1" ht="30.75" customHeight="1">
      <c r="A114" s="253" t="s">
        <v>355</v>
      </c>
      <c r="B114" s="235"/>
      <c r="C114" s="225">
        <v>315</v>
      </c>
      <c r="D114" s="225">
        <v>315</v>
      </c>
      <c r="E114" s="225">
        <v>315</v>
      </c>
      <c r="F114" s="239"/>
      <c r="G114" s="239"/>
      <c r="H114" s="239"/>
      <c r="I114" s="225">
        <v>315</v>
      </c>
      <c r="J114" s="225">
        <v>315</v>
      </c>
      <c r="K114" s="225">
        <v>315</v>
      </c>
      <c r="L114" s="226"/>
      <c r="M114" s="242"/>
    </row>
    <row r="115" spans="1:13" s="237" customFormat="1" ht="15.75">
      <c r="A115" s="251" t="s">
        <v>356</v>
      </c>
      <c r="B115" s="235"/>
      <c r="C115" s="225">
        <v>514</v>
      </c>
      <c r="D115" s="225">
        <v>514</v>
      </c>
      <c r="E115" s="225">
        <v>514</v>
      </c>
      <c r="F115" s="239"/>
      <c r="G115" s="239"/>
      <c r="H115" s="239"/>
      <c r="I115" s="225">
        <v>514</v>
      </c>
      <c r="J115" s="225">
        <v>514</v>
      </c>
      <c r="K115" s="225">
        <v>514</v>
      </c>
      <c r="L115" s="226"/>
      <c r="M115" s="242"/>
    </row>
    <row r="116" spans="1:13" s="237" customFormat="1" ht="15.75">
      <c r="A116" s="251" t="s">
        <v>341</v>
      </c>
      <c r="B116" s="238" t="s">
        <v>308</v>
      </c>
      <c r="C116" s="225">
        <v>378</v>
      </c>
      <c r="D116" s="225"/>
      <c r="E116" s="225"/>
      <c r="F116" s="239"/>
      <c r="G116" s="239"/>
      <c r="H116" s="239"/>
      <c r="I116" s="225">
        <v>378</v>
      </c>
      <c r="J116" s="225"/>
      <c r="K116" s="225"/>
      <c r="L116" s="226"/>
      <c r="M116" s="242"/>
    </row>
    <row r="117" spans="1:13" s="237" customFormat="1" ht="15.75">
      <c r="A117" s="251" t="s">
        <v>357</v>
      </c>
      <c r="B117" s="235"/>
      <c r="C117" s="225">
        <v>500</v>
      </c>
      <c r="D117" s="225"/>
      <c r="E117" s="225"/>
      <c r="F117" s="239"/>
      <c r="G117" s="239"/>
      <c r="H117" s="239"/>
      <c r="I117" s="225">
        <v>500</v>
      </c>
      <c r="J117" s="225"/>
      <c r="K117" s="225"/>
      <c r="L117" s="226"/>
      <c r="M117" s="242"/>
    </row>
    <row r="118" spans="1:13" s="237" customFormat="1" ht="15.75">
      <c r="A118" s="251" t="s">
        <v>339</v>
      </c>
      <c r="B118" s="235"/>
      <c r="C118" s="225">
        <v>254</v>
      </c>
      <c r="D118" s="225"/>
      <c r="E118" s="225"/>
      <c r="F118" s="239"/>
      <c r="G118" s="239"/>
      <c r="H118" s="239"/>
      <c r="I118" s="225">
        <v>254</v>
      </c>
      <c r="J118" s="225"/>
      <c r="K118" s="225"/>
      <c r="L118" s="226"/>
      <c r="M118" s="242"/>
    </row>
    <row r="119" spans="1:13" s="237" customFormat="1" ht="15.75">
      <c r="A119" s="251" t="s">
        <v>358</v>
      </c>
      <c r="B119" s="238" t="s">
        <v>308</v>
      </c>
      <c r="C119" s="225">
        <v>220</v>
      </c>
      <c r="D119" s="225"/>
      <c r="E119" s="225"/>
      <c r="F119" s="239"/>
      <c r="G119" s="239"/>
      <c r="H119" s="239"/>
      <c r="I119" s="225">
        <v>220</v>
      </c>
      <c r="J119" s="225"/>
      <c r="K119" s="225"/>
      <c r="L119" s="226"/>
      <c r="M119" s="242"/>
    </row>
    <row r="120" spans="1:13" s="237" customFormat="1" ht="15.75">
      <c r="A120" s="251" t="s">
        <v>359</v>
      </c>
      <c r="B120" s="235"/>
      <c r="C120" s="225">
        <v>2026</v>
      </c>
      <c r="D120" s="225">
        <v>2026</v>
      </c>
      <c r="E120" s="225">
        <v>2026</v>
      </c>
      <c r="F120" s="239"/>
      <c r="G120" s="239"/>
      <c r="H120" s="239"/>
      <c r="I120" s="225">
        <v>2026</v>
      </c>
      <c r="J120" s="225">
        <v>2026</v>
      </c>
      <c r="K120" s="225">
        <v>2026</v>
      </c>
      <c r="L120" s="226"/>
      <c r="M120" s="242"/>
    </row>
    <row r="121" spans="1:13" s="237" customFormat="1" ht="15.75">
      <c r="A121" s="251" t="s">
        <v>342</v>
      </c>
      <c r="B121" s="238" t="s">
        <v>308</v>
      </c>
      <c r="C121" s="225">
        <v>135</v>
      </c>
      <c r="D121" s="225"/>
      <c r="E121" s="225"/>
      <c r="F121" s="239"/>
      <c r="G121" s="239"/>
      <c r="H121" s="239"/>
      <c r="I121" s="225">
        <v>135</v>
      </c>
      <c r="J121" s="225"/>
      <c r="K121" s="225"/>
      <c r="L121" s="226"/>
      <c r="M121" s="242"/>
    </row>
    <row r="122" spans="1:13" s="213" customFormat="1" ht="31.5">
      <c r="A122" s="253" t="s">
        <v>360</v>
      </c>
      <c r="B122" s="238"/>
      <c r="C122" s="225">
        <v>1296</v>
      </c>
      <c r="D122" s="225">
        <v>1296</v>
      </c>
      <c r="E122" s="225">
        <v>1296</v>
      </c>
      <c r="F122" s="240"/>
      <c r="G122" s="240"/>
      <c r="H122" s="240"/>
      <c r="I122" s="225">
        <v>1296</v>
      </c>
      <c r="J122" s="225">
        <v>1296</v>
      </c>
      <c r="K122" s="225">
        <v>1296</v>
      </c>
      <c r="L122" s="226"/>
      <c r="M122" s="221"/>
    </row>
    <row r="123" spans="1:13" s="213" customFormat="1" ht="15.75">
      <c r="A123" s="253" t="s">
        <v>533</v>
      </c>
      <c r="B123" s="238"/>
      <c r="C123" s="225"/>
      <c r="D123" s="225">
        <v>110</v>
      </c>
      <c r="E123" s="225">
        <v>110</v>
      </c>
      <c r="F123" s="240"/>
      <c r="G123" s="240"/>
      <c r="H123" s="240"/>
      <c r="I123" s="225"/>
      <c r="J123" s="225">
        <v>110</v>
      </c>
      <c r="K123" s="225">
        <v>110</v>
      </c>
      <c r="L123" s="226"/>
      <c r="M123" s="221"/>
    </row>
    <row r="124" spans="1:13" s="213" customFormat="1" ht="16.5" customHeight="1">
      <c r="A124" s="253" t="s">
        <v>532</v>
      </c>
      <c r="B124" s="238"/>
      <c r="C124" s="225"/>
      <c r="D124" s="225">
        <v>7500</v>
      </c>
      <c r="E124" s="225">
        <v>7500</v>
      </c>
      <c r="F124" s="240"/>
      <c r="G124" s="240"/>
      <c r="H124" s="240"/>
      <c r="I124" s="225"/>
      <c r="J124" s="225">
        <v>7500</v>
      </c>
      <c r="K124" s="225">
        <v>7500</v>
      </c>
      <c r="L124" s="226"/>
      <c r="M124" s="221"/>
    </row>
    <row r="125" spans="1:13" s="213" customFormat="1" ht="15.75">
      <c r="A125" s="253" t="s">
        <v>534</v>
      </c>
      <c r="B125" s="238"/>
      <c r="C125" s="225"/>
      <c r="D125" s="225">
        <v>58</v>
      </c>
      <c r="E125" s="225">
        <v>58</v>
      </c>
      <c r="F125" s="240"/>
      <c r="G125" s="240"/>
      <c r="H125" s="240"/>
      <c r="I125" s="225"/>
      <c r="J125" s="225">
        <v>58</v>
      </c>
      <c r="K125" s="225">
        <v>58</v>
      </c>
      <c r="L125" s="226"/>
      <c r="M125" s="221"/>
    </row>
    <row r="126" spans="1:13" s="213" customFormat="1" ht="15.75">
      <c r="A126" s="253" t="s">
        <v>535</v>
      </c>
      <c r="B126" s="238"/>
      <c r="C126" s="225"/>
      <c r="D126" s="225">
        <v>52</v>
      </c>
      <c r="E126" s="225">
        <v>52</v>
      </c>
      <c r="F126" s="240"/>
      <c r="G126" s="240"/>
      <c r="H126" s="240"/>
      <c r="I126" s="225"/>
      <c r="J126" s="225">
        <v>52</v>
      </c>
      <c r="K126" s="225">
        <v>52</v>
      </c>
      <c r="L126" s="226"/>
      <c r="M126" s="221"/>
    </row>
    <row r="127" spans="1:13" s="213" customFormat="1" ht="30" customHeight="1">
      <c r="A127" s="253" t="s">
        <v>536</v>
      </c>
      <c r="B127" s="238"/>
      <c r="C127" s="225"/>
      <c r="D127" s="225">
        <v>370</v>
      </c>
      <c r="E127" s="225">
        <v>370</v>
      </c>
      <c r="F127" s="240"/>
      <c r="G127" s="240"/>
      <c r="H127" s="240"/>
      <c r="I127" s="225"/>
      <c r="J127" s="225">
        <v>370</v>
      </c>
      <c r="K127" s="225">
        <v>370</v>
      </c>
      <c r="L127" s="226"/>
      <c r="M127" s="221"/>
    </row>
    <row r="128" spans="1:13" s="213" customFormat="1" ht="30" customHeight="1">
      <c r="A128" s="253" t="s">
        <v>537</v>
      </c>
      <c r="B128" s="238"/>
      <c r="C128" s="225"/>
      <c r="D128" s="225">
        <v>212</v>
      </c>
      <c r="E128" s="225">
        <v>212</v>
      </c>
      <c r="F128" s="240"/>
      <c r="G128" s="240"/>
      <c r="H128" s="240"/>
      <c r="I128" s="225"/>
      <c r="J128" s="225">
        <v>212</v>
      </c>
      <c r="K128" s="225">
        <v>212</v>
      </c>
      <c r="L128" s="226"/>
      <c r="M128" s="221"/>
    </row>
    <row r="129" spans="1:13" s="213" customFormat="1" ht="30" customHeight="1">
      <c r="A129" s="253" t="s">
        <v>538</v>
      </c>
      <c r="B129" s="238"/>
      <c r="C129" s="225"/>
      <c r="D129" s="225">
        <v>31</v>
      </c>
      <c r="E129" s="225">
        <v>31</v>
      </c>
      <c r="F129" s="240"/>
      <c r="G129" s="240"/>
      <c r="H129" s="240"/>
      <c r="I129" s="225"/>
      <c r="J129" s="225">
        <v>31</v>
      </c>
      <c r="K129" s="225">
        <v>31</v>
      </c>
      <c r="L129" s="226"/>
      <c r="M129" s="221"/>
    </row>
    <row r="130" spans="1:13" s="213" customFormat="1" ht="15.75">
      <c r="A130" s="253" t="s">
        <v>539</v>
      </c>
      <c r="B130" s="238"/>
      <c r="C130" s="225"/>
      <c r="D130" s="225">
        <v>448</v>
      </c>
      <c r="E130" s="225">
        <v>448</v>
      </c>
      <c r="F130" s="240"/>
      <c r="G130" s="240"/>
      <c r="H130" s="240"/>
      <c r="I130" s="225"/>
      <c r="J130" s="225">
        <v>448</v>
      </c>
      <c r="K130" s="225">
        <v>448</v>
      </c>
      <c r="L130" s="226"/>
      <c r="M130" s="221"/>
    </row>
    <row r="131" spans="1:13" s="213" customFormat="1" ht="15.75">
      <c r="A131" s="253" t="s">
        <v>540</v>
      </c>
      <c r="B131" s="238"/>
      <c r="C131" s="225"/>
      <c r="D131" s="225">
        <v>165</v>
      </c>
      <c r="E131" s="225">
        <v>165</v>
      </c>
      <c r="F131" s="240"/>
      <c r="G131" s="240"/>
      <c r="H131" s="240"/>
      <c r="I131" s="225"/>
      <c r="J131" s="225">
        <v>165</v>
      </c>
      <c r="K131" s="225">
        <v>165</v>
      </c>
      <c r="L131" s="226"/>
      <c r="M131" s="221"/>
    </row>
    <row r="132" spans="1:13" s="213" customFormat="1" ht="15.75">
      <c r="A132" s="253" t="s">
        <v>541</v>
      </c>
      <c r="B132" s="238"/>
      <c r="C132" s="225"/>
      <c r="D132" s="225">
        <v>325</v>
      </c>
      <c r="E132" s="225">
        <v>325</v>
      </c>
      <c r="F132" s="240"/>
      <c r="G132" s="240"/>
      <c r="H132" s="240"/>
      <c r="I132" s="225"/>
      <c r="J132" s="225">
        <v>325</v>
      </c>
      <c r="K132" s="225">
        <v>325</v>
      </c>
      <c r="L132" s="226"/>
      <c r="M132" s="221"/>
    </row>
    <row r="133" spans="1:13" s="213" customFormat="1" ht="15.75">
      <c r="A133" s="253" t="s">
        <v>361</v>
      </c>
      <c r="B133" s="238"/>
      <c r="C133" s="225"/>
      <c r="D133" s="225">
        <v>345</v>
      </c>
      <c r="E133" s="225">
        <v>345</v>
      </c>
      <c r="F133" s="240"/>
      <c r="G133" s="240"/>
      <c r="H133" s="240"/>
      <c r="I133" s="225"/>
      <c r="J133" s="225">
        <v>345</v>
      </c>
      <c r="K133" s="225">
        <v>345</v>
      </c>
      <c r="L133" s="226"/>
      <c r="M133" s="221"/>
    </row>
    <row r="134" spans="1:13" s="244" customFormat="1" ht="18.75" customHeight="1">
      <c r="A134" s="255" t="s">
        <v>362</v>
      </c>
      <c r="B134" s="238"/>
      <c r="C134" s="256"/>
      <c r="D134" s="239">
        <v>14181</v>
      </c>
      <c r="E134" s="239">
        <v>14181</v>
      </c>
      <c r="F134" s="240"/>
      <c r="G134" s="240"/>
      <c r="H134" s="240"/>
      <c r="I134" s="256"/>
      <c r="J134" s="256">
        <v>14181</v>
      </c>
      <c r="K134" s="239">
        <v>14181</v>
      </c>
      <c r="L134" s="243"/>
      <c r="M134" s="216"/>
    </row>
    <row r="135" spans="1:13" s="244" customFormat="1" ht="18" customHeight="1">
      <c r="A135" s="253" t="s">
        <v>363</v>
      </c>
      <c r="B135" s="238"/>
      <c r="C135" s="256"/>
      <c r="D135" s="227">
        <v>1459</v>
      </c>
      <c r="E135" s="227">
        <v>1459</v>
      </c>
      <c r="F135" s="240"/>
      <c r="G135" s="240"/>
      <c r="H135" s="240"/>
      <c r="I135" s="256"/>
      <c r="J135" s="227">
        <v>1459</v>
      </c>
      <c r="K135" s="227">
        <v>1459</v>
      </c>
      <c r="L135" s="243"/>
      <c r="M135" s="216"/>
    </row>
    <row r="136" spans="1:13" s="213" customFormat="1" ht="16.5" customHeight="1">
      <c r="A136" s="253" t="s">
        <v>364</v>
      </c>
      <c r="B136" s="238"/>
      <c r="C136" s="227">
        <v>1522</v>
      </c>
      <c r="D136" s="227">
        <v>4095</v>
      </c>
      <c r="E136" s="227">
        <v>4095</v>
      </c>
      <c r="F136" s="240"/>
      <c r="G136" s="240"/>
      <c r="H136" s="240"/>
      <c r="I136" s="227">
        <v>1522</v>
      </c>
      <c r="J136" s="227">
        <v>4095</v>
      </c>
      <c r="K136" s="227">
        <v>4095</v>
      </c>
      <c r="L136" s="241"/>
      <c r="M136" s="221"/>
    </row>
    <row r="137" spans="1:13" s="213" customFormat="1" ht="15.75">
      <c r="A137" s="255" t="s">
        <v>365</v>
      </c>
      <c r="B137" s="238" t="s">
        <v>17</v>
      </c>
      <c r="C137" s="239">
        <v>7574</v>
      </c>
      <c r="D137" s="239">
        <v>19735</v>
      </c>
      <c r="E137" s="239">
        <v>19735</v>
      </c>
      <c r="F137" s="240"/>
      <c r="G137" s="240"/>
      <c r="H137" s="240"/>
      <c r="I137" s="239">
        <v>7574</v>
      </c>
      <c r="J137" s="239">
        <v>19735</v>
      </c>
      <c r="K137" s="239">
        <v>19735</v>
      </c>
      <c r="L137" s="245"/>
      <c r="M137" s="221"/>
    </row>
    <row r="138" spans="1:13" s="213" customFormat="1" ht="31.5">
      <c r="A138" s="255" t="s">
        <v>366</v>
      </c>
      <c r="B138" s="238"/>
      <c r="C138" s="239">
        <v>940</v>
      </c>
      <c r="D138" s="239">
        <v>36927</v>
      </c>
      <c r="E138" s="239">
        <v>36927</v>
      </c>
      <c r="F138" s="240"/>
      <c r="G138" s="240"/>
      <c r="H138" s="240"/>
      <c r="I138" s="239"/>
      <c r="J138" s="239">
        <v>36927</v>
      </c>
      <c r="K138" s="239">
        <v>36927</v>
      </c>
      <c r="L138" s="245"/>
      <c r="M138" s="221"/>
    </row>
    <row r="139" spans="1:13" s="213" customFormat="1" ht="32.25" customHeight="1">
      <c r="A139" s="253" t="s">
        <v>367</v>
      </c>
      <c r="B139" s="238"/>
      <c r="C139" s="225"/>
      <c r="D139" s="225">
        <v>599</v>
      </c>
      <c r="E139" s="225">
        <v>599</v>
      </c>
      <c r="F139" s="240"/>
      <c r="G139" s="240"/>
      <c r="H139" s="240"/>
      <c r="I139" s="225"/>
      <c r="J139" s="225">
        <v>599</v>
      </c>
      <c r="K139" s="225">
        <v>599</v>
      </c>
      <c r="L139" s="226"/>
      <c r="M139" s="221"/>
    </row>
    <row r="140" spans="1:13" s="213" customFormat="1" ht="34.5" customHeight="1">
      <c r="A140" s="253" t="s">
        <v>368</v>
      </c>
      <c r="B140" s="224"/>
      <c r="C140" s="225"/>
      <c r="D140" s="225">
        <v>2670</v>
      </c>
      <c r="E140" s="225">
        <v>2670</v>
      </c>
      <c r="F140" s="225"/>
      <c r="G140" s="225"/>
      <c r="H140" s="225"/>
      <c r="I140" s="225"/>
      <c r="J140" s="225">
        <v>2670</v>
      </c>
      <c r="K140" s="225">
        <v>2670</v>
      </c>
      <c r="L140" s="226"/>
      <c r="M140" s="216"/>
    </row>
    <row r="141" spans="1:13" s="213" customFormat="1" ht="50.25" customHeight="1">
      <c r="A141" s="253" t="s">
        <v>369</v>
      </c>
      <c r="B141" s="224"/>
      <c r="C141" s="225"/>
      <c r="D141" s="225">
        <v>13650</v>
      </c>
      <c r="E141" s="225">
        <v>13650</v>
      </c>
      <c r="F141" s="225"/>
      <c r="G141" s="225"/>
      <c r="H141" s="225"/>
      <c r="I141" s="225"/>
      <c r="J141" s="225">
        <v>13650</v>
      </c>
      <c r="K141" s="225">
        <v>13650</v>
      </c>
      <c r="L141" s="226"/>
      <c r="M141" s="216"/>
    </row>
    <row r="142" spans="1:13" s="213" customFormat="1" ht="36" customHeight="1">
      <c r="A142" s="253" t="s">
        <v>370</v>
      </c>
      <c r="B142" s="238"/>
      <c r="C142" s="239"/>
      <c r="D142" s="225">
        <v>9391</v>
      </c>
      <c r="E142" s="225">
        <v>9391</v>
      </c>
      <c r="F142" s="240"/>
      <c r="G142" s="240"/>
      <c r="H142" s="240"/>
      <c r="I142" s="239"/>
      <c r="J142" s="225">
        <v>9391</v>
      </c>
      <c r="K142" s="225">
        <v>9391</v>
      </c>
      <c r="L142" s="226"/>
      <c r="M142" s="221"/>
    </row>
    <row r="143" spans="1:13" s="213" customFormat="1" ht="36.75" customHeight="1">
      <c r="A143" s="253" t="s">
        <v>371</v>
      </c>
      <c r="B143" s="238"/>
      <c r="C143" s="239"/>
      <c r="D143" s="225">
        <v>8366</v>
      </c>
      <c r="E143" s="225">
        <v>8366</v>
      </c>
      <c r="F143" s="240"/>
      <c r="G143" s="240"/>
      <c r="H143" s="240"/>
      <c r="I143" s="239"/>
      <c r="J143" s="225">
        <v>8366</v>
      </c>
      <c r="K143" s="225">
        <v>8366</v>
      </c>
      <c r="L143" s="226"/>
      <c r="M143" s="221"/>
    </row>
    <row r="144" spans="1:13" s="213" customFormat="1" ht="31.5" customHeight="1">
      <c r="A144" s="253" t="s">
        <v>372</v>
      </c>
      <c r="B144" s="238"/>
      <c r="C144" s="239"/>
      <c r="D144" s="225">
        <v>999</v>
      </c>
      <c r="E144" s="225">
        <v>999</v>
      </c>
      <c r="F144" s="240"/>
      <c r="G144" s="240"/>
      <c r="H144" s="240"/>
      <c r="I144" s="239"/>
      <c r="J144" s="225">
        <v>999</v>
      </c>
      <c r="K144" s="225">
        <v>999</v>
      </c>
      <c r="L144" s="226"/>
      <c r="M144" s="221"/>
    </row>
    <row r="145" spans="1:13" s="213" customFormat="1" ht="31.5">
      <c r="A145" s="253" t="s">
        <v>373</v>
      </c>
      <c r="B145" s="238"/>
      <c r="C145" s="239"/>
      <c r="D145" s="225">
        <v>210</v>
      </c>
      <c r="E145" s="225">
        <v>210</v>
      </c>
      <c r="F145" s="240"/>
      <c r="G145" s="240"/>
      <c r="H145" s="240"/>
      <c r="I145" s="239"/>
      <c r="J145" s="225">
        <v>210</v>
      </c>
      <c r="K145" s="225">
        <v>210</v>
      </c>
      <c r="L145" s="245"/>
      <c r="M145" s="221"/>
    </row>
    <row r="146" spans="1:13" s="213" customFormat="1" ht="31.5">
      <c r="A146" s="253" t="s">
        <v>374</v>
      </c>
      <c r="B146" s="238"/>
      <c r="C146" s="239"/>
      <c r="D146" s="225">
        <v>845</v>
      </c>
      <c r="E146" s="225">
        <v>845</v>
      </c>
      <c r="F146" s="240"/>
      <c r="G146" s="240"/>
      <c r="H146" s="240"/>
      <c r="I146" s="239"/>
      <c r="J146" s="225">
        <v>845</v>
      </c>
      <c r="K146" s="225">
        <v>845</v>
      </c>
      <c r="L146" s="245"/>
      <c r="M146" s="221"/>
    </row>
    <row r="147" spans="1:13" s="213" customFormat="1" ht="31.5">
      <c r="A147" s="253" t="s">
        <v>375</v>
      </c>
      <c r="B147" s="238"/>
      <c r="C147" s="239"/>
      <c r="D147" s="225">
        <v>199</v>
      </c>
      <c r="E147" s="225">
        <v>199</v>
      </c>
      <c r="F147" s="240"/>
      <c r="G147" s="240"/>
      <c r="H147" s="240"/>
      <c r="I147" s="239"/>
      <c r="J147" s="225">
        <v>199</v>
      </c>
      <c r="K147" s="225">
        <v>199</v>
      </c>
      <c r="L147" s="245"/>
      <c r="M147" s="221"/>
    </row>
    <row r="148" spans="1:13" s="213" customFormat="1" ht="33.75" customHeight="1">
      <c r="A148" s="255" t="s">
        <v>376</v>
      </c>
      <c r="B148" s="238"/>
      <c r="C148" s="239">
        <v>25163</v>
      </c>
      <c r="D148" s="239">
        <v>24959</v>
      </c>
      <c r="E148" s="239">
        <v>22381</v>
      </c>
      <c r="F148" s="240"/>
      <c r="G148" s="240"/>
      <c r="H148" s="240"/>
      <c r="I148" s="239">
        <v>25163</v>
      </c>
      <c r="J148" s="239">
        <v>24959</v>
      </c>
      <c r="K148" s="239">
        <v>22381</v>
      </c>
      <c r="L148" s="245"/>
      <c r="M148" s="221"/>
    </row>
    <row r="149" spans="1:13" s="213" customFormat="1" ht="31.5" customHeight="1">
      <c r="A149" s="253" t="s">
        <v>377</v>
      </c>
      <c r="B149" s="238" t="s">
        <v>308</v>
      </c>
      <c r="C149" s="225">
        <v>2160</v>
      </c>
      <c r="D149" s="225">
        <v>33</v>
      </c>
      <c r="E149" s="225">
        <v>33</v>
      </c>
      <c r="F149" s="240"/>
      <c r="G149" s="240"/>
      <c r="H149" s="240"/>
      <c r="I149" s="225">
        <v>2160</v>
      </c>
      <c r="J149" s="225">
        <v>33</v>
      </c>
      <c r="K149" s="225">
        <v>33</v>
      </c>
      <c r="L149" s="226"/>
      <c r="M149" s="221"/>
    </row>
    <row r="150" spans="1:13" s="213" customFormat="1" ht="15.75" customHeight="1">
      <c r="A150" s="253" t="s">
        <v>378</v>
      </c>
      <c r="B150" s="238" t="s">
        <v>308</v>
      </c>
      <c r="C150" s="225">
        <v>2063</v>
      </c>
      <c r="D150" s="225"/>
      <c r="E150" s="225"/>
      <c r="F150" s="240"/>
      <c r="G150" s="240"/>
      <c r="H150" s="240"/>
      <c r="I150" s="225">
        <v>2063</v>
      </c>
      <c r="J150" s="225"/>
      <c r="K150" s="225"/>
      <c r="L150" s="226"/>
      <c r="M150" s="221"/>
    </row>
    <row r="151" spans="1:13" s="213" customFormat="1" ht="16.5" customHeight="1">
      <c r="A151" s="253" t="s">
        <v>379</v>
      </c>
      <c r="B151" s="238" t="s">
        <v>308</v>
      </c>
      <c r="C151" s="225"/>
      <c r="D151" s="225">
        <v>182</v>
      </c>
      <c r="E151" s="225">
        <v>182</v>
      </c>
      <c r="F151" s="240"/>
      <c r="G151" s="240"/>
      <c r="H151" s="240"/>
      <c r="I151" s="225"/>
      <c r="J151" s="225">
        <v>182</v>
      </c>
      <c r="K151" s="225">
        <v>182</v>
      </c>
      <c r="L151" s="226"/>
      <c r="M151" s="221"/>
    </row>
    <row r="152" spans="1:13" s="213" customFormat="1" ht="15.75">
      <c r="A152" s="253" t="s">
        <v>380</v>
      </c>
      <c r="B152" s="238"/>
      <c r="C152" s="225">
        <v>940</v>
      </c>
      <c r="D152" s="225"/>
      <c r="E152" s="225"/>
      <c r="F152" s="240"/>
      <c r="G152" s="240"/>
      <c r="H152" s="240"/>
      <c r="I152" s="225">
        <v>940</v>
      </c>
      <c r="J152" s="225"/>
      <c r="K152" s="225"/>
      <c r="L152" s="226"/>
      <c r="M152" s="221"/>
    </row>
    <row r="153" spans="1:13" s="213" customFormat="1" ht="14.25" customHeight="1">
      <c r="A153" s="253" t="s">
        <v>542</v>
      </c>
      <c r="B153" s="238"/>
      <c r="C153" s="225"/>
      <c r="D153" s="225">
        <v>2078</v>
      </c>
      <c r="E153" s="225">
        <v>2078</v>
      </c>
      <c r="F153" s="240"/>
      <c r="G153" s="240"/>
      <c r="H153" s="240"/>
      <c r="I153" s="225"/>
      <c r="J153" s="225">
        <v>2078</v>
      </c>
      <c r="K153" s="225">
        <v>2078</v>
      </c>
      <c r="L153" s="226"/>
      <c r="M153" s="221"/>
    </row>
    <row r="154" spans="1:13" s="213" customFormat="1" ht="48" customHeight="1">
      <c r="A154" s="253" t="s">
        <v>543</v>
      </c>
      <c r="B154" s="238" t="s">
        <v>308</v>
      </c>
      <c r="C154" s="225">
        <v>20000</v>
      </c>
      <c r="D154" s="225">
        <v>8666</v>
      </c>
      <c r="E154" s="225">
        <v>8666</v>
      </c>
      <c r="F154" s="240"/>
      <c r="G154" s="240"/>
      <c r="H154" s="240"/>
      <c r="I154" s="225">
        <v>20000</v>
      </c>
      <c r="J154" s="225">
        <v>8666</v>
      </c>
      <c r="K154" s="225">
        <v>8666</v>
      </c>
      <c r="L154" s="226"/>
      <c r="M154" s="221"/>
    </row>
    <row r="155" spans="1:13" s="213" customFormat="1" ht="47.25" customHeight="1">
      <c r="A155" s="253" t="s">
        <v>544</v>
      </c>
      <c r="B155" s="238"/>
      <c r="C155" s="225"/>
      <c r="D155" s="225">
        <v>14000</v>
      </c>
      <c r="E155" s="225">
        <v>14000</v>
      </c>
      <c r="F155" s="240"/>
      <c r="G155" s="240"/>
      <c r="H155" s="240"/>
      <c r="I155" s="225"/>
      <c r="J155" s="225">
        <v>14000</v>
      </c>
      <c r="K155" s="225">
        <v>14000</v>
      </c>
      <c r="L155" s="226"/>
      <c r="M155" s="221"/>
    </row>
    <row r="156" spans="1:13" s="213" customFormat="1" ht="17.25" customHeight="1">
      <c r="A156" s="255" t="s">
        <v>381</v>
      </c>
      <c r="B156" s="238" t="s">
        <v>18</v>
      </c>
      <c r="C156" s="239">
        <v>24223</v>
      </c>
      <c r="D156" s="239">
        <v>61886</v>
      </c>
      <c r="E156" s="239">
        <v>59308</v>
      </c>
      <c r="F156" s="240"/>
      <c r="G156" s="240"/>
      <c r="H156" s="240"/>
      <c r="I156" s="239">
        <f>SUM(I149:I155)</f>
        <v>25163</v>
      </c>
      <c r="J156" s="239">
        <v>61886</v>
      </c>
      <c r="K156" s="239">
        <v>59308</v>
      </c>
      <c r="L156" s="245"/>
      <c r="M156" s="221"/>
    </row>
    <row r="157" spans="1:13" s="213" customFormat="1" ht="18.75" customHeight="1">
      <c r="A157" s="255" t="s">
        <v>382</v>
      </c>
      <c r="B157" s="238" t="s">
        <v>383</v>
      </c>
      <c r="C157" s="239">
        <v>152597</v>
      </c>
      <c r="D157" s="239">
        <v>184397</v>
      </c>
      <c r="E157" s="239">
        <v>164623</v>
      </c>
      <c r="F157" s="240">
        <f>F13+F14+F50+F60+F92</f>
        <v>67102</v>
      </c>
      <c r="G157" s="240">
        <v>93068</v>
      </c>
      <c r="H157" s="240">
        <v>75872</v>
      </c>
      <c r="I157" s="239">
        <f>I92+I112+I137+I156</f>
        <v>85495</v>
      </c>
      <c r="J157" s="239">
        <v>91329</v>
      </c>
      <c r="K157" s="239">
        <v>88751</v>
      </c>
      <c r="L157" s="245"/>
      <c r="M157" s="221"/>
    </row>
    <row r="158" spans="1:13" s="213" customFormat="1" ht="15.75">
      <c r="A158" s="43" t="s">
        <v>384</v>
      </c>
      <c r="B158" s="238" t="s">
        <v>308</v>
      </c>
      <c r="C158" s="225">
        <v>3071</v>
      </c>
      <c r="D158" s="225">
        <v>3260</v>
      </c>
      <c r="E158" s="225">
        <v>3260</v>
      </c>
      <c r="F158" s="257"/>
      <c r="G158" s="257"/>
      <c r="H158" s="257"/>
      <c r="I158" s="225">
        <v>3071</v>
      </c>
      <c r="J158" s="225">
        <v>3260</v>
      </c>
      <c r="K158" s="225">
        <v>3260</v>
      </c>
      <c r="L158" s="226"/>
      <c r="M158" s="221"/>
    </row>
    <row r="159" spans="1:13" s="213" customFormat="1" ht="15" customHeight="1">
      <c r="A159" s="255" t="s">
        <v>385</v>
      </c>
      <c r="B159" s="238"/>
      <c r="C159" s="239">
        <v>3071</v>
      </c>
      <c r="D159" s="239">
        <v>3260</v>
      </c>
      <c r="E159" s="239">
        <v>3260</v>
      </c>
      <c r="F159" s="240"/>
      <c r="G159" s="240"/>
      <c r="H159" s="240"/>
      <c r="I159" s="239">
        <v>3071</v>
      </c>
      <c r="J159" s="239">
        <v>3260</v>
      </c>
      <c r="K159" s="239">
        <v>3260</v>
      </c>
      <c r="L159" s="245"/>
      <c r="M159" s="221"/>
    </row>
    <row r="160" spans="1:13" s="213" customFormat="1" ht="15.75">
      <c r="A160" s="43" t="s">
        <v>386</v>
      </c>
      <c r="B160" s="238"/>
      <c r="C160" s="225">
        <v>51525</v>
      </c>
      <c r="D160" s="225">
        <v>55736</v>
      </c>
      <c r="E160" s="225">
        <v>55736</v>
      </c>
      <c r="F160" s="225">
        <v>51525</v>
      </c>
      <c r="G160" s="225">
        <v>55736</v>
      </c>
      <c r="H160" s="225">
        <v>55736</v>
      </c>
      <c r="I160" s="220"/>
      <c r="J160" s="220"/>
      <c r="K160" s="220"/>
      <c r="L160" s="218"/>
      <c r="M160" s="221"/>
    </row>
    <row r="161" spans="1:13" s="213" customFormat="1" ht="15.75">
      <c r="A161" s="255" t="s">
        <v>387</v>
      </c>
      <c r="B161" s="238"/>
      <c r="C161" s="239">
        <v>54596</v>
      </c>
      <c r="D161" s="239">
        <v>58996</v>
      </c>
      <c r="E161" s="239">
        <v>58996</v>
      </c>
      <c r="F161" s="239">
        <v>51525</v>
      </c>
      <c r="G161" s="239">
        <v>55736</v>
      </c>
      <c r="H161" s="239">
        <v>55736</v>
      </c>
      <c r="I161" s="239">
        <v>3071</v>
      </c>
      <c r="J161" s="239">
        <v>3260</v>
      </c>
      <c r="K161" s="239">
        <v>3260</v>
      </c>
      <c r="L161" s="245"/>
      <c r="M161" s="221"/>
    </row>
    <row r="162" spans="1:13" s="213" customFormat="1" ht="15.75">
      <c r="A162" s="255" t="s">
        <v>388</v>
      </c>
      <c r="B162" s="238" t="s">
        <v>19</v>
      </c>
      <c r="C162" s="239">
        <v>54596</v>
      </c>
      <c r="D162" s="239">
        <v>58996</v>
      </c>
      <c r="E162" s="239">
        <v>58996</v>
      </c>
      <c r="F162" s="239">
        <f>F161</f>
        <v>51525</v>
      </c>
      <c r="G162" s="239">
        <v>55736</v>
      </c>
      <c r="H162" s="239">
        <v>55736</v>
      </c>
      <c r="I162" s="239">
        <f>I161</f>
        <v>3071</v>
      </c>
      <c r="J162" s="239">
        <v>3260</v>
      </c>
      <c r="K162" s="239">
        <v>3260</v>
      </c>
      <c r="L162" s="245"/>
      <c r="M162" s="221"/>
    </row>
    <row r="163" spans="1:13" s="213" customFormat="1" ht="15.75">
      <c r="A163" s="224" t="s">
        <v>389</v>
      </c>
      <c r="B163" s="224"/>
      <c r="C163" s="222">
        <v>207193</v>
      </c>
      <c r="D163" s="222">
        <v>243393</v>
      </c>
      <c r="E163" s="222">
        <v>223619</v>
      </c>
      <c r="F163" s="222">
        <f>F157+F162</f>
        <v>118627</v>
      </c>
      <c r="G163" s="222">
        <v>148804</v>
      </c>
      <c r="H163" s="222">
        <v>131608</v>
      </c>
      <c r="I163" s="222">
        <f>I157+I162</f>
        <v>88566</v>
      </c>
      <c r="J163" s="222">
        <v>94589</v>
      </c>
      <c r="K163" s="222">
        <v>92011</v>
      </c>
      <c r="L163" s="223"/>
      <c r="M163" s="216"/>
    </row>
    <row r="164" spans="1:13" s="213" customFormat="1" ht="16.5" customHeight="1">
      <c r="A164" s="219" t="s">
        <v>390</v>
      </c>
      <c r="B164" s="219"/>
      <c r="C164" s="251">
        <v>11</v>
      </c>
      <c r="D164" s="251">
        <v>11</v>
      </c>
      <c r="E164" s="251">
        <v>15</v>
      </c>
      <c r="F164" s="219"/>
      <c r="G164" s="219"/>
      <c r="H164" s="219"/>
      <c r="I164" s="251"/>
      <c r="J164" s="251"/>
      <c r="K164" s="251"/>
      <c r="L164" s="242"/>
      <c r="M164" s="216"/>
    </row>
    <row r="165" spans="1:13" s="213" customFormat="1" ht="17.25" customHeight="1">
      <c r="A165" s="258" t="s">
        <v>391</v>
      </c>
      <c r="B165" s="219"/>
      <c r="C165" s="251">
        <v>3</v>
      </c>
      <c r="D165" s="251">
        <v>3</v>
      </c>
      <c r="E165" s="251">
        <v>3</v>
      </c>
      <c r="F165" s="219"/>
      <c r="G165" s="219"/>
      <c r="H165" s="219"/>
      <c r="I165" s="251"/>
      <c r="J165" s="251"/>
      <c r="K165" s="251"/>
      <c r="L165" s="242"/>
      <c r="M165" s="236"/>
    </row>
    <row r="166" spans="1:13">
      <c r="A166" s="246"/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</row>
    <row r="167" spans="1:13">
      <c r="F167" s="97"/>
      <c r="G167" s="97"/>
      <c r="H167" s="97"/>
      <c r="I167" s="97"/>
    </row>
    <row r="168" spans="1:13">
      <c r="F168" s="97"/>
      <c r="G168" s="97"/>
      <c r="H168" s="97"/>
      <c r="I168" s="97"/>
    </row>
    <row r="174" spans="1:13">
      <c r="J174" s="97"/>
      <c r="K174" s="97"/>
      <c r="L174" s="97"/>
    </row>
  </sheetData>
  <mergeCells count="3">
    <mergeCell ref="A1:K1"/>
    <mergeCell ref="A2:K2"/>
    <mergeCell ref="C3:K3"/>
  </mergeCells>
  <printOptions horizontalCentered="1"/>
  <pageMargins left="0.15748031496062992" right="0.15748031496062992" top="0.27559055118110237" bottom="0.39370078740157483" header="0.59055118110236227" footer="0.35433070866141736"/>
  <pageSetup paperSize="9" scale="67" fitToHeight="4" orientation="landscape" r:id="rId1"/>
  <headerFooter alignWithMargins="0"/>
  <rowBreaks count="3" manualBreakCount="3">
    <brk id="50" max="10" man="1"/>
    <brk id="83" max="10" man="1"/>
    <brk id="1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80" zoomScaleNormal="80" workbookViewId="0">
      <selection activeCell="A3" sqref="A3:G3"/>
    </sheetView>
  </sheetViews>
  <sheetFormatPr defaultRowHeight="21"/>
  <cols>
    <col min="1" max="1" width="5.7109375" style="105" customWidth="1"/>
    <col min="2" max="2" width="60.7109375" style="105" customWidth="1"/>
    <col min="3" max="3" width="19.5703125" style="105" customWidth="1"/>
    <col min="4" max="4" width="21.85546875" style="153" customWidth="1"/>
    <col min="5" max="5" width="21.28515625" style="153" customWidth="1"/>
    <col min="6" max="6" width="20.5703125" style="153" customWidth="1"/>
    <col min="7" max="7" width="23.28515625" style="153" customWidth="1"/>
    <col min="8" max="256" width="9.140625" style="105"/>
    <col min="257" max="257" width="5.7109375" style="105" customWidth="1"/>
    <col min="258" max="258" width="60.7109375" style="105" customWidth="1"/>
    <col min="259" max="259" width="19.5703125" style="105" customWidth="1"/>
    <col min="260" max="260" width="21.85546875" style="105" customWidth="1"/>
    <col min="261" max="261" width="21.28515625" style="105" customWidth="1"/>
    <col min="262" max="262" width="20.5703125" style="105" customWidth="1"/>
    <col min="263" max="263" width="23.28515625" style="105" customWidth="1"/>
    <col min="264" max="512" width="9.140625" style="105"/>
    <col min="513" max="513" width="5.7109375" style="105" customWidth="1"/>
    <col min="514" max="514" width="60.7109375" style="105" customWidth="1"/>
    <col min="515" max="515" width="19.5703125" style="105" customWidth="1"/>
    <col min="516" max="516" width="21.85546875" style="105" customWidth="1"/>
    <col min="517" max="517" width="21.28515625" style="105" customWidth="1"/>
    <col min="518" max="518" width="20.5703125" style="105" customWidth="1"/>
    <col min="519" max="519" width="23.28515625" style="105" customWidth="1"/>
    <col min="520" max="768" width="9.140625" style="105"/>
    <col min="769" max="769" width="5.7109375" style="105" customWidth="1"/>
    <col min="770" max="770" width="60.7109375" style="105" customWidth="1"/>
    <col min="771" max="771" width="19.5703125" style="105" customWidth="1"/>
    <col min="772" max="772" width="21.85546875" style="105" customWidth="1"/>
    <col min="773" max="773" width="21.28515625" style="105" customWidth="1"/>
    <col min="774" max="774" width="20.5703125" style="105" customWidth="1"/>
    <col min="775" max="775" width="23.28515625" style="105" customWidth="1"/>
    <col min="776" max="1024" width="9.140625" style="105"/>
    <col min="1025" max="1025" width="5.7109375" style="105" customWidth="1"/>
    <col min="1026" max="1026" width="60.7109375" style="105" customWidth="1"/>
    <col min="1027" max="1027" width="19.5703125" style="105" customWidth="1"/>
    <col min="1028" max="1028" width="21.85546875" style="105" customWidth="1"/>
    <col min="1029" max="1029" width="21.28515625" style="105" customWidth="1"/>
    <col min="1030" max="1030" width="20.5703125" style="105" customWidth="1"/>
    <col min="1031" max="1031" width="23.28515625" style="105" customWidth="1"/>
    <col min="1032" max="1280" width="9.140625" style="105"/>
    <col min="1281" max="1281" width="5.7109375" style="105" customWidth="1"/>
    <col min="1282" max="1282" width="60.7109375" style="105" customWidth="1"/>
    <col min="1283" max="1283" width="19.5703125" style="105" customWidth="1"/>
    <col min="1284" max="1284" width="21.85546875" style="105" customWidth="1"/>
    <col min="1285" max="1285" width="21.28515625" style="105" customWidth="1"/>
    <col min="1286" max="1286" width="20.5703125" style="105" customWidth="1"/>
    <col min="1287" max="1287" width="23.28515625" style="105" customWidth="1"/>
    <col min="1288" max="1536" width="9.140625" style="105"/>
    <col min="1537" max="1537" width="5.7109375" style="105" customWidth="1"/>
    <col min="1538" max="1538" width="60.7109375" style="105" customWidth="1"/>
    <col min="1539" max="1539" width="19.5703125" style="105" customWidth="1"/>
    <col min="1540" max="1540" width="21.85546875" style="105" customWidth="1"/>
    <col min="1541" max="1541" width="21.28515625" style="105" customWidth="1"/>
    <col min="1542" max="1542" width="20.5703125" style="105" customWidth="1"/>
    <col min="1543" max="1543" width="23.28515625" style="105" customWidth="1"/>
    <col min="1544" max="1792" width="9.140625" style="105"/>
    <col min="1793" max="1793" width="5.7109375" style="105" customWidth="1"/>
    <col min="1794" max="1794" width="60.7109375" style="105" customWidth="1"/>
    <col min="1795" max="1795" width="19.5703125" style="105" customWidth="1"/>
    <col min="1796" max="1796" width="21.85546875" style="105" customWidth="1"/>
    <col min="1797" max="1797" width="21.28515625" style="105" customWidth="1"/>
    <col min="1798" max="1798" width="20.5703125" style="105" customWidth="1"/>
    <col min="1799" max="1799" width="23.28515625" style="105" customWidth="1"/>
    <col min="1800" max="2048" width="9.140625" style="105"/>
    <col min="2049" max="2049" width="5.7109375" style="105" customWidth="1"/>
    <col min="2050" max="2050" width="60.7109375" style="105" customWidth="1"/>
    <col min="2051" max="2051" width="19.5703125" style="105" customWidth="1"/>
    <col min="2052" max="2052" width="21.85546875" style="105" customWidth="1"/>
    <col min="2053" max="2053" width="21.28515625" style="105" customWidth="1"/>
    <col min="2054" max="2054" width="20.5703125" style="105" customWidth="1"/>
    <col min="2055" max="2055" width="23.28515625" style="105" customWidth="1"/>
    <col min="2056" max="2304" width="9.140625" style="105"/>
    <col min="2305" max="2305" width="5.7109375" style="105" customWidth="1"/>
    <col min="2306" max="2306" width="60.7109375" style="105" customWidth="1"/>
    <col min="2307" max="2307" width="19.5703125" style="105" customWidth="1"/>
    <col min="2308" max="2308" width="21.85546875" style="105" customWidth="1"/>
    <col min="2309" max="2309" width="21.28515625" style="105" customWidth="1"/>
    <col min="2310" max="2310" width="20.5703125" style="105" customWidth="1"/>
    <col min="2311" max="2311" width="23.28515625" style="105" customWidth="1"/>
    <col min="2312" max="2560" width="9.140625" style="105"/>
    <col min="2561" max="2561" width="5.7109375" style="105" customWidth="1"/>
    <col min="2562" max="2562" width="60.7109375" style="105" customWidth="1"/>
    <col min="2563" max="2563" width="19.5703125" style="105" customWidth="1"/>
    <col min="2564" max="2564" width="21.85546875" style="105" customWidth="1"/>
    <col min="2565" max="2565" width="21.28515625" style="105" customWidth="1"/>
    <col min="2566" max="2566" width="20.5703125" style="105" customWidth="1"/>
    <col min="2567" max="2567" width="23.28515625" style="105" customWidth="1"/>
    <col min="2568" max="2816" width="9.140625" style="105"/>
    <col min="2817" max="2817" width="5.7109375" style="105" customWidth="1"/>
    <col min="2818" max="2818" width="60.7109375" style="105" customWidth="1"/>
    <col min="2819" max="2819" width="19.5703125" style="105" customWidth="1"/>
    <col min="2820" max="2820" width="21.85546875" style="105" customWidth="1"/>
    <col min="2821" max="2821" width="21.28515625" style="105" customWidth="1"/>
    <col min="2822" max="2822" width="20.5703125" style="105" customWidth="1"/>
    <col min="2823" max="2823" width="23.28515625" style="105" customWidth="1"/>
    <col min="2824" max="3072" width="9.140625" style="105"/>
    <col min="3073" max="3073" width="5.7109375" style="105" customWidth="1"/>
    <col min="3074" max="3074" width="60.7109375" style="105" customWidth="1"/>
    <col min="3075" max="3075" width="19.5703125" style="105" customWidth="1"/>
    <col min="3076" max="3076" width="21.85546875" style="105" customWidth="1"/>
    <col min="3077" max="3077" width="21.28515625" style="105" customWidth="1"/>
    <col min="3078" max="3078" width="20.5703125" style="105" customWidth="1"/>
    <col min="3079" max="3079" width="23.28515625" style="105" customWidth="1"/>
    <col min="3080" max="3328" width="9.140625" style="105"/>
    <col min="3329" max="3329" width="5.7109375" style="105" customWidth="1"/>
    <col min="3330" max="3330" width="60.7109375" style="105" customWidth="1"/>
    <col min="3331" max="3331" width="19.5703125" style="105" customWidth="1"/>
    <col min="3332" max="3332" width="21.85546875" style="105" customWidth="1"/>
    <col min="3333" max="3333" width="21.28515625" style="105" customWidth="1"/>
    <col min="3334" max="3334" width="20.5703125" style="105" customWidth="1"/>
    <col min="3335" max="3335" width="23.28515625" style="105" customWidth="1"/>
    <col min="3336" max="3584" width="9.140625" style="105"/>
    <col min="3585" max="3585" width="5.7109375" style="105" customWidth="1"/>
    <col min="3586" max="3586" width="60.7109375" style="105" customWidth="1"/>
    <col min="3587" max="3587" width="19.5703125" style="105" customWidth="1"/>
    <col min="3588" max="3588" width="21.85546875" style="105" customWidth="1"/>
    <col min="3589" max="3589" width="21.28515625" style="105" customWidth="1"/>
    <col min="3590" max="3590" width="20.5703125" style="105" customWidth="1"/>
    <col min="3591" max="3591" width="23.28515625" style="105" customWidth="1"/>
    <col min="3592" max="3840" width="9.140625" style="105"/>
    <col min="3841" max="3841" width="5.7109375" style="105" customWidth="1"/>
    <col min="3842" max="3842" width="60.7109375" style="105" customWidth="1"/>
    <col min="3843" max="3843" width="19.5703125" style="105" customWidth="1"/>
    <col min="3844" max="3844" width="21.85546875" style="105" customWidth="1"/>
    <col min="3845" max="3845" width="21.28515625" style="105" customWidth="1"/>
    <col min="3846" max="3846" width="20.5703125" style="105" customWidth="1"/>
    <col min="3847" max="3847" width="23.28515625" style="105" customWidth="1"/>
    <col min="3848" max="4096" width="9.140625" style="105"/>
    <col min="4097" max="4097" width="5.7109375" style="105" customWidth="1"/>
    <col min="4098" max="4098" width="60.7109375" style="105" customWidth="1"/>
    <col min="4099" max="4099" width="19.5703125" style="105" customWidth="1"/>
    <col min="4100" max="4100" width="21.85546875" style="105" customWidth="1"/>
    <col min="4101" max="4101" width="21.28515625" style="105" customWidth="1"/>
    <col min="4102" max="4102" width="20.5703125" style="105" customWidth="1"/>
    <col min="4103" max="4103" width="23.28515625" style="105" customWidth="1"/>
    <col min="4104" max="4352" width="9.140625" style="105"/>
    <col min="4353" max="4353" width="5.7109375" style="105" customWidth="1"/>
    <col min="4354" max="4354" width="60.7109375" style="105" customWidth="1"/>
    <col min="4355" max="4355" width="19.5703125" style="105" customWidth="1"/>
    <col min="4356" max="4356" width="21.85546875" style="105" customWidth="1"/>
    <col min="4357" max="4357" width="21.28515625" style="105" customWidth="1"/>
    <col min="4358" max="4358" width="20.5703125" style="105" customWidth="1"/>
    <col min="4359" max="4359" width="23.28515625" style="105" customWidth="1"/>
    <col min="4360" max="4608" width="9.140625" style="105"/>
    <col min="4609" max="4609" width="5.7109375" style="105" customWidth="1"/>
    <col min="4610" max="4610" width="60.7109375" style="105" customWidth="1"/>
    <col min="4611" max="4611" width="19.5703125" style="105" customWidth="1"/>
    <col min="4612" max="4612" width="21.85546875" style="105" customWidth="1"/>
    <col min="4613" max="4613" width="21.28515625" style="105" customWidth="1"/>
    <col min="4614" max="4614" width="20.5703125" style="105" customWidth="1"/>
    <col min="4615" max="4615" width="23.28515625" style="105" customWidth="1"/>
    <col min="4616" max="4864" width="9.140625" style="105"/>
    <col min="4865" max="4865" width="5.7109375" style="105" customWidth="1"/>
    <col min="4866" max="4866" width="60.7109375" style="105" customWidth="1"/>
    <col min="4867" max="4867" width="19.5703125" style="105" customWidth="1"/>
    <col min="4868" max="4868" width="21.85546875" style="105" customWidth="1"/>
    <col min="4869" max="4869" width="21.28515625" style="105" customWidth="1"/>
    <col min="4870" max="4870" width="20.5703125" style="105" customWidth="1"/>
    <col min="4871" max="4871" width="23.28515625" style="105" customWidth="1"/>
    <col min="4872" max="5120" width="9.140625" style="105"/>
    <col min="5121" max="5121" width="5.7109375" style="105" customWidth="1"/>
    <col min="5122" max="5122" width="60.7109375" style="105" customWidth="1"/>
    <col min="5123" max="5123" width="19.5703125" style="105" customWidth="1"/>
    <col min="5124" max="5124" width="21.85546875" style="105" customWidth="1"/>
    <col min="5125" max="5125" width="21.28515625" style="105" customWidth="1"/>
    <col min="5126" max="5126" width="20.5703125" style="105" customWidth="1"/>
    <col min="5127" max="5127" width="23.28515625" style="105" customWidth="1"/>
    <col min="5128" max="5376" width="9.140625" style="105"/>
    <col min="5377" max="5377" width="5.7109375" style="105" customWidth="1"/>
    <col min="5378" max="5378" width="60.7109375" style="105" customWidth="1"/>
    <col min="5379" max="5379" width="19.5703125" style="105" customWidth="1"/>
    <col min="5380" max="5380" width="21.85546875" style="105" customWidth="1"/>
    <col min="5381" max="5381" width="21.28515625" style="105" customWidth="1"/>
    <col min="5382" max="5382" width="20.5703125" style="105" customWidth="1"/>
    <col min="5383" max="5383" width="23.28515625" style="105" customWidth="1"/>
    <col min="5384" max="5632" width="9.140625" style="105"/>
    <col min="5633" max="5633" width="5.7109375" style="105" customWidth="1"/>
    <col min="5634" max="5634" width="60.7109375" style="105" customWidth="1"/>
    <col min="5635" max="5635" width="19.5703125" style="105" customWidth="1"/>
    <col min="5636" max="5636" width="21.85546875" style="105" customWidth="1"/>
    <col min="5637" max="5637" width="21.28515625" style="105" customWidth="1"/>
    <col min="5638" max="5638" width="20.5703125" style="105" customWidth="1"/>
    <col min="5639" max="5639" width="23.28515625" style="105" customWidth="1"/>
    <col min="5640" max="5888" width="9.140625" style="105"/>
    <col min="5889" max="5889" width="5.7109375" style="105" customWidth="1"/>
    <col min="5890" max="5890" width="60.7109375" style="105" customWidth="1"/>
    <col min="5891" max="5891" width="19.5703125" style="105" customWidth="1"/>
    <col min="5892" max="5892" width="21.85546875" style="105" customWidth="1"/>
    <col min="5893" max="5893" width="21.28515625" style="105" customWidth="1"/>
    <col min="5894" max="5894" width="20.5703125" style="105" customWidth="1"/>
    <col min="5895" max="5895" width="23.28515625" style="105" customWidth="1"/>
    <col min="5896" max="6144" width="9.140625" style="105"/>
    <col min="6145" max="6145" width="5.7109375" style="105" customWidth="1"/>
    <col min="6146" max="6146" width="60.7109375" style="105" customWidth="1"/>
    <col min="6147" max="6147" width="19.5703125" style="105" customWidth="1"/>
    <col min="6148" max="6148" width="21.85546875" style="105" customWidth="1"/>
    <col min="6149" max="6149" width="21.28515625" style="105" customWidth="1"/>
    <col min="6150" max="6150" width="20.5703125" style="105" customWidth="1"/>
    <col min="6151" max="6151" width="23.28515625" style="105" customWidth="1"/>
    <col min="6152" max="6400" width="9.140625" style="105"/>
    <col min="6401" max="6401" width="5.7109375" style="105" customWidth="1"/>
    <col min="6402" max="6402" width="60.7109375" style="105" customWidth="1"/>
    <col min="6403" max="6403" width="19.5703125" style="105" customWidth="1"/>
    <col min="6404" max="6404" width="21.85546875" style="105" customWidth="1"/>
    <col min="6405" max="6405" width="21.28515625" style="105" customWidth="1"/>
    <col min="6406" max="6406" width="20.5703125" style="105" customWidth="1"/>
    <col min="6407" max="6407" width="23.28515625" style="105" customWidth="1"/>
    <col min="6408" max="6656" width="9.140625" style="105"/>
    <col min="6657" max="6657" width="5.7109375" style="105" customWidth="1"/>
    <col min="6658" max="6658" width="60.7109375" style="105" customWidth="1"/>
    <col min="6659" max="6659" width="19.5703125" style="105" customWidth="1"/>
    <col min="6660" max="6660" width="21.85546875" style="105" customWidth="1"/>
    <col min="6661" max="6661" width="21.28515625" style="105" customWidth="1"/>
    <col min="6662" max="6662" width="20.5703125" style="105" customWidth="1"/>
    <col min="6663" max="6663" width="23.28515625" style="105" customWidth="1"/>
    <col min="6664" max="6912" width="9.140625" style="105"/>
    <col min="6913" max="6913" width="5.7109375" style="105" customWidth="1"/>
    <col min="6914" max="6914" width="60.7109375" style="105" customWidth="1"/>
    <col min="6915" max="6915" width="19.5703125" style="105" customWidth="1"/>
    <col min="6916" max="6916" width="21.85546875" style="105" customWidth="1"/>
    <col min="6917" max="6917" width="21.28515625" style="105" customWidth="1"/>
    <col min="6918" max="6918" width="20.5703125" style="105" customWidth="1"/>
    <col min="6919" max="6919" width="23.28515625" style="105" customWidth="1"/>
    <col min="6920" max="7168" width="9.140625" style="105"/>
    <col min="7169" max="7169" width="5.7109375" style="105" customWidth="1"/>
    <col min="7170" max="7170" width="60.7109375" style="105" customWidth="1"/>
    <col min="7171" max="7171" width="19.5703125" style="105" customWidth="1"/>
    <col min="7172" max="7172" width="21.85546875" style="105" customWidth="1"/>
    <col min="7173" max="7173" width="21.28515625" style="105" customWidth="1"/>
    <col min="7174" max="7174" width="20.5703125" style="105" customWidth="1"/>
    <col min="7175" max="7175" width="23.28515625" style="105" customWidth="1"/>
    <col min="7176" max="7424" width="9.140625" style="105"/>
    <col min="7425" max="7425" width="5.7109375" style="105" customWidth="1"/>
    <col min="7426" max="7426" width="60.7109375" style="105" customWidth="1"/>
    <col min="7427" max="7427" width="19.5703125" style="105" customWidth="1"/>
    <col min="7428" max="7428" width="21.85546875" style="105" customWidth="1"/>
    <col min="7429" max="7429" width="21.28515625" style="105" customWidth="1"/>
    <col min="7430" max="7430" width="20.5703125" style="105" customWidth="1"/>
    <col min="7431" max="7431" width="23.28515625" style="105" customWidth="1"/>
    <col min="7432" max="7680" width="9.140625" style="105"/>
    <col min="7681" max="7681" width="5.7109375" style="105" customWidth="1"/>
    <col min="7682" max="7682" width="60.7109375" style="105" customWidth="1"/>
    <col min="7683" max="7683" width="19.5703125" style="105" customWidth="1"/>
    <col min="7684" max="7684" width="21.85546875" style="105" customWidth="1"/>
    <col min="7685" max="7685" width="21.28515625" style="105" customWidth="1"/>
    <col min="7686" max="7686" width="20.5703125" style="105" customWidth="1"/>
    <col min="7687" max="7687" width="23.28515625" style="105" customWidth="1"/>
    <col min="7688" max="7936" width="9.140625" style="105"/>
    <col min="7937" max="7937" width="5.7109375" style="105" customWidth="1"/>
    <col min="7938" max="7938" width="60.7109375" style="105" customWidth="1"/>
    <col min="7939" max="7939" width="19.5703125" style="105" customWidth="1"/>
    <col min="7940" max="7940" width="21.85546875" style="105" customWidth="1"/>
    <col min="7941" max="7941" width="21.28515625" style="105" customWidth="1"/>
    <col min="7942" max="7942" width="20.5703125" style="105" customWidth="1"/>
    <col min="7943" max="7943" width="23.28515625" style="105" customWidth="1"/>
    <col min="7944" max="8192" width="9.140625" style="105"/>
    <col min="8193" max="8193" width="5.7109375" style="105" customWidth="1"/>
    <col min="8194" max="8194" width="60.7109375" style="105" customWidth="1"/>
    <col min="8195" max="8195" width="19.5703125" style="105" customWidth="1"/>
    <col min="8196" max="8196" width="21.85546875" style="105" customWidth="1"/>
    <col min="8197" max="8197" width="21.28515625" style="105" customWidth="1"/>
    <col min="8198" max="8198" width="20.5703125" style="105" customWidth="1"/>
    <col min="8199" max="8199" width="23.28515625" style="105" customWidth="1"/>
    <col min="8200" max="8448" width="9.140625" style="105"/>
    <col min="8449" max="8449" width="5.7109375" style="105" customWidth="1"/>
    <col min="8450" max="8450" width="60.7109375" style="105" customWidth="1"/>
    <col min="8451" max="8451" width="19.5703125" style="105" customWidth="1"/>
    <col min="8452" max="8452" width="21.85546875" style="105" customWidth="1"/>
    <col min="8453" max="8453" width="21.28515625" style="105" customWidth="1"/>
    <col min="8454" max="8454" width="20.5703125" style="105" customWidth="1"/>
    <col min="8455" max="8455" width="23.28515625" style="105" customWidth="1"/>
    <col min="8456" max="8704" width="9.140625" style="105"/>
    <col min="8705" max="8705" width="5.7109375" style="105" customWidth="1"/>
    <col min="8706" max="8706" width="60.7109375" style="105" customWidth="1"/>
    <col min="8707" max="8707" width="19.5703125" style="105" customWidth="1"/>
    <col min="8708" max="8708" width="21.85546875" style="105" customWidth="1"/>
    <col min="8709" max="8709" width="21.28515625" style="105" customWidth="1"/>
    <col min="8710" max="8710" width="20.5703125" style="105" customWidth="1"/>
    <col min="8711" max="8711" width="23.28515625" style="105" customWidth="1"/>
    <col min="8712" max="8960" width="9.140625" style="105"/>
    <col min="8961" max="8961" width="5.7109375" style="105" customWidth="1"/>
    <col min="8962" max="8962" width="60.7109375" style="105" customWidth="1"/>
    <col min="8963" max="8963" width="19.5703125" style="105" customWidth="1"/>
    <col min="8964" max="8964" width="21.85546875" style="105" customWidth="1"/>
    <col min="8965" max="8965" width="21.28515625" style="105" customWidth="1"/>
    <col min="8966" max="8966" width="20.5703125" style="105" customWidth="1"/>
    <col min="8967" max="8967" width="23.28515625" style="105" customWidth="1"/>
    <col min="8968" max="9216" width="9.140625" style="105"/>
    <col min="9217" max="9217" width="5.7109375" style="105" customWidth="1"/>
    <col min="9218" max="9218" width="60.7109375" style="105" customWidth="1"/>
    <col min="9219" max="9219" width="19.5703125" style="105" customWidth="1"/>
    <col min="9220" max="9220" width="21.85546875" style="105" customWidth="1"/>
    <col min="9221" max="9221" width="21.28515625" style="105" customWidth="1"/>
    <col min="9222" max="9222" width="20.5703125" style="105" customWidth="1"/>
    <col min="9223" max="9223" width="23.28515625" style="105" customWidth="1"/>
    <col min="9224" max="9472" width="9.140625" style="105"/>
    <col min="9473" max="9473" width="5.7109375" style="105" customWidth="1"/>
    <col min="9474" max="9474" width="60.7109375" style="105" customWidth="1"/>
    <col min="9475" max="9475" width="19.5703125" style="105" customWidth="1"/>
    <col min="9476" max="9476" width="21.85546875" style="105" customWidth="1"/>
    <col min="9477" max="9477" width="21.28515625" style="105" customWidth="1"/>
    <col min="9478" max="9478" width="20.5703125" style="105" customWidth="1"/>
    <col min="9479" max="9479" width="23.28515625" style="105" customWidth="1"/>
    <col min="9480" max="9728" width="9.140625" style="105"/>
    <col min="9729" max="9729" width="5.7109375" style="105" customWidth="1"/>
    <col min="9730" max="9730" width="60.7109375" style="105" customWidth="1"/>
    <col min="9731" max="9731" width="19.5703125" style="105" customWidth="1"/>
    <col min="9732" max="9732" width="21.85546875" style="105" customWidth="1"/>
    <col min="9733" max="9733" width="21.28515625" style="105" customWidth="1"/>
    <col min="9734" max="9734" width="20.5703125" style="105" customWidth="1"/>
    <col min="9735" max="9735" width="23.28515625" style="105" customWidth="1"/>
    <col min="9736" max="9984" width="9.140625" style="105"/>
    <col min="9985" max="9985" width="5.7109375" style="105" customWidth="1"/>
    <col min="9986" max="9986" width="60.7109375" style="105" customWidth="1"/>
    <col min="9987" max="9987" width="19.5703125" style="105" customWidth="1"/>
    <col min="9988" max="9988" width="21.85546875" style="105" customWidth="1"/>
    <col min="9989" max="9989" width="21.28515625" style="105" customWidth="1"/>
    <col min="9990" max="9990" width="20.5703125" style="105" customWidth="1"/>
    <col min="9991" max="9991" width="23.28515625" style="105" customWidth="1"/>
    <col min="9992" max="10240" width="9.140625" style="105"/>
    <col min="10241" max="10241" width="5.7109375" style="105" customWidth="1"/>
    <col min="10242" max="10242" width="60.7109375" style="105" customWidth="1"/>
    <col min="10243" max="10243" width="19.5703125" style="105" customWidth="1"/>
    <col min="10244" max="10244" width="21.85546875" style="105" customWidth="1"/>
    <col min="10245" max="10245" width="21.28515625" style="105" customWidth="1"/>
    <col min="10246" max="10246" width="20.5703125" style="105" customWidth="1"/>
    <col min="10247" max="10247" width="23.28515625" style="105" customWidth="1"/>
    <col min="10248" max="10496" width="9.140625" style="105"/>
    <col min="10497" max="10497" width="5.7109375" style="105" customWidth="1"/>
    <col min="10498" max="10498" width="60.7109375" style="105" customWidth="1"/>
    <col min="10499" max="10499" width="19.5703125" style="105" customWidth="1"/>
    <col min="10500" max="10500" width="21.85546875" style="105" customWidth="1"/>
    <col min="10501" max="10501" width="21.28515625" style="105" customWidth="1"/>
    <col min="10502" max="10502" width="20.5703125" style="105" customWidth="1"/>
    <col min="10503" max="10503" width="23.28515625" style="105" customWidth="1"/>
    <col min="10504" max="10752" width="9.140625" style="105"/>
    <col min="10753" max="10753" width="5.7109375" style="105" customWidth="1"/>
    <col min="10754" max="10754" width="60.7109375" style="105" customWidth="1"/>
    <col min="10755" max="10755" width="19.5703125" style="105" customWidth="1"/>
    <col min="10756" max="10756" width="21.85546875" style="105" customWidth="1"/>
    <col min="10757" max="10757" width="21.28515625" style="105" customWidth="1"/>
    <col min="10758" max="10758" width="20.5703125" style="105" customWidth="1"/>
    <col min="10759" max="10759" width="23.28515625" style="105" customWidth="1"/>
    <col min="10760" max="11008" width="9.140625" style="105"/>
    <col min="11009" max="11009" width="5.7109375" style="105" customWidth="1"/>
    <col min="11010" max="11010" width="60.7109375" style="105" customWidth="1"/>
    <col min="11011" max="11011" width="19.5703125" style="105" customWidth="1"/>
    <col min="11012" max="11012" width="21.85546875" style="105" customWidth="1"/>
    <col min="11013" max="11013" width="21.28515625" style="105" customWidth="1"/>
    <col min="11014" max="11014" width="20.5703125" style="105" customWidth="1"/>
    <col min="11015" max="11015" width="23.28515625" style="105" customWidth="1"/>
    <col min="11016" max="11264" width="9.140625" style="105"/>
    <col min="11265" max="11265" width="5.7109375" style="105" customWidth="1"/>
    <col min="11266" max="11266" width="60.7109375" style="105" customWidth="1"/>
    <col min="11267" max="11267" width="19.5703125" style="105" customWidth="1"/>
    <col min="11268" max="11268" width="21.85546875" style="105" customWidth="1"/>
    <col min="11269" max="11269" width="21.28515625" style="105" customWidth="1"/>
    <col min="11270" max="11270" width="20.5703125" style="105" customWidth="1"/>
    <col min="11271" max="11271" width="23.28515625" style="105" customWidth="1"/>
    <col min="11272" max="11520" width="9.140625" style="105"/>
    <col min="11521" max="11521" width="5.7109375" style="105" customWidth="1"/>
    <col min="11522" max="11522" width="60.7109375" style="105" customWidth="1"/>
    <col min="11523" max="11523" width="19.5703125" style="105" customWidth="1"/>
    <col min="11524" max="11524" width="21.85546875" style="105" customWidth="1"/>
    <col min="11525" max="11525" width="21.28515625" style="105" customWidth="1"/>
    <col min="11526" max="11526" width="20.5703125" style="105" customWidth="1"/>
    <col min="11527" max="11527" width="23.28515625" style="105" customWidth="1"/>
    <col min="11528" max="11776" width="9.140625" style="105"/>
    <col min="11777" max="11777" width="5.7109375" style="105" customWidth="1"/>
    <col min="11778" max="11778" width="60.7109375" style="105" customWidth="1"/>
    <col min="11779" max="11779" width="19.5703125" style="105" customWidth="1"/>
    <col min="11780" max="11780" width="21.85546875" style="105" customWidth="1"/>
    <col min="11781" max="11781" width="21.28515625" style="105" customWidth="1"/>
    <col min="11782" max="11782" width="20.5703125" style="105" customWidth="1"/>
    <col min="11783" max="11783" width="23.28515625" style="105" customWidth="1"/>
    <col min="11784" max="12032" width="9.140625" style="105"/>
    <col min="12033" max="12033" width="5.7109375" style="105" customWidth="1"/>
    <col min="12034" max="12034" width="60.7109375" style="105" customWidth="1"/>
    <col min="12035" max="12035" width="19.5703125" style="105" customWidth="1"/>
    <col min="12036" max="12036" width="21.85546875" style="105" customWidth="1"/>
    <col min="12037" max="12037" width="21.28515625" style="105" customWidth="1"/>
    <col min="12038" max="12038" width="20.5703125" style="105" customWidth="1"/>
    <col min="12039" max="12039" width="23.28515625" style="105" customWidth="1"/>
    <col min="12040" max="12288" width="9.140625" style="105"/>
    <col min="12289" max="12289" width="5.7109375" style="105" customWidth="1"/>
    <col min="12290" max="12290" width="60.7109375" style="105" customWidth="1"/>
    <col min="12291" max="12291" width="19.5703125" style="105" customWidth="1"/>
    <col min="12292" max="12292" width="21.85546875" style="105" customWidth="1"/>
    <col min="12293" max="12293" width="21.28515625" style="105" customWidth="1"/>
    <col min="12294" max="12294" width="20.5703125" style="105" customWidth="1"/>
    <col min="12295" max="12295" width="23.28515625" style="105" customWidth="1"/>
    <col min="12296" max="12544" width="9.140625" style="105"/>
    <col min="12545" max="12545" width="5.7109375" style="105" customWidth="1"/>
    <col min="12546" max="12546" width="60.7109375" style="105" customWidth="1"/>
    <col min="12547" max="12547" width="19.5703125" style="105" customWidth="1"/>
    <col min="12548" max="12548" width="21.85546875" style="105" customWidth="1"/>
    <col min="12549" max="12549" width="21.28515625" style="105" customWidth="1"/>
    <col min="12550" max="12550" width="20.5703125" style="105" customWidth="1"/>
    <col min="12551" max="12551" width="23.28515625" style="105" customWidth="1"/>
    <col min="12552" max="12800" width="9.140625" style="105"/>
    <col min="12801" max="12801" width="5.7109375" style="105" customWidth="1"/>
    <col min="12802" max="12802" width="60.7109375" style="105" customWidth="1"/>
    <col min="12803" max="12803" width="19.5703125" style="105" customWidth="1"/>
    <col min="12804" max="12804" width="21.85546875" style="105" customWidth="1"/>
    <col min="12805" max="12805" width="21.28515625" style="105" customWidth="1"/>
    <col min="12806" max="12806" width="20.5703125" style="105" customWidth="1"/>
    <col min="12807" max="12807" width="23.28515625" style="105" customWidth="1"/>
    <col min="12808" max="13056" width="9.140625" style="105"/>
    <col min="13057" max="13057" width="5.7109375" style="105" customWidth="1"/>
    <col min="13058" max="13058" width="60.7109375" style="105" customWidth="1"/>
    <col min="13059" max="13059" width="19.5703125" style="105" customWidth="1"/>
    <col min="13060" max="13060" width="21.85546875" style="105" customWidth="1"/>
    <col min="13061" max="13061" width="21.28515625" style="105" customWidth="1"/>
    <col min="13062" max="13062" width="20.5703125" style="105" customWidth="1"/>
    <col min="13063" max="13063" width="23.28515625" style="105" customWidth="1"/>
    <col min="13064" max="13312" width="9.140625" style="105"/>
    <col min="13313" max="13313" width="5.7109375" style="105" customWidth="1"/>
    <col min="13314" max="13314" width="60.7109375" style="105" customWidth="1"/>
    <col min="13315" max="13315" width="19.5703125" style="105" customWidth="1"/>
    <col min="13316" max="13316" width="21.85546875" style="105" customWidth="1"/>
    <col min="13317" max="13317" width="21.28515625" style="105" customWidth="1"/>
    <col min="13318" max="13318" width="20.5703125" style="105" customWidth="1"/>
    <col min="13319" max="13319" width="23.28515625" style="105" customWidth="1"/>
    <col min="13320" max="13568" width="9.140625" style="105"/>
    <col min="13569" max="13569" width="5.7109375" style="105" customWidth="1"/>
    <col min="13570" max="13570" width="60.7109375" style="105" customWidth="1"/>
    <col min="13571" max="13571" width="19.5703125" style="105" customWidth="1"/>
    <col min="13572" max="13572" width="21.85546875" style="105" customWidth="1"/>
    <col min="13573" max="13573" width="21.28515625" style="105" customWidth="1"/>
    <col min="13574" max="13574" width="20.5703125" style="105" customWidth="1"/>
    <col min="13575" max="13575" width="23.28515625" style="105" customWidth="1"/>
    <col min="13576" max="13824" width="9.140625" style="105"/>
    <col min="13825" max="13825" width="5.7109375" style="105" customWidth="1"/>
    <col min="13826" max="13826" width="60.7109375" style="105" customWidth="1"/>
    <col min="13827" max="13827" width="19.5703125" style="105" customWidth="1"/>
    <col min="13828" max="13828" width="21.85546875" style="105" customWidth="1"/>
    <col min="13829" max="13829" width="21.28515625" style="105" customWidth="1"/>
    <col min="13830" max="13830" width="20.5703125" style="105" customWidth="1"/>
    <col min="13831" max="13831" width="23.28515625" style="105" customWidth="1"/>
    <col min="13832" max="14080" width="9.140625" style="105"/>
    <col min="14081" max="14081" width="5.7109375" style="105" customWidth="1"/>
    <col min="14082" max="14082" width="60.7109375" style="105" customWidth="1"/>
    <col min="14083" max="14083" width="19.5703125" style="105" customWidth="1"/>
    <col min="14084" max="14084" width="21.85546875" style="105" customWidth="1"/>
    <col min="14085" max="14085" width="21.28515625" style="105" customWidth="1"/>
    <col min="14086" max="14086" width="20.5703125" style="105" customWidth="1"/>
    <col min="14087" max="14087" width="23.28515625" style="105" customWidth="1"/>
    <col min="14088" max="14336" width="9.140625" style="105"/>
    <col min="14337" max="14337" width="5.7109375" style="105" customWidth="1"/>
    <col min="14338" max="14338" width="60.7109375" style="105" customWidth="1"/>
    <col min="14339" max="14339" width="19.5703125" style="105" customWidth="1"/>
    <col min="14340" max="14340" width="21.85546875" style="105" customWidth="1"/>
    <col min="14341" max="14341" width="21.28515625" style="105" customWidth="1"/>
    <col min="14342" max="14342" width="20.5703125" style="105" customWidth="1"/>
    <col min="14343" max="14343" width="23.28515625" style="105" customWidth="1"/>
    <col min="14344" max="14592" width="9.140625" style="105"/>
    <col min="14593" max="14593" width="5.7109375" style="105" customWidth="1"/>
    <col min="14594" max="14594" width="60.7109375" style="105" customWidth="1"/>
    <col min="14595" max="14595" width="19.5703125" style="105" customWidth="1"/>
    <col min="14596" max="14596" width="21.85546875" style="105" customWidth="1"/>
    <col min="14597" max="14597" width="21.28515625" style="105" customWidth="1"/>
    <col min="14598" max="14598" width="20.5703125" style="105" customWidth="1"/>
    <col min="14599" max="14599" width="23.28515625" style="105" customWidth="1"/>
    <col min="14600" max="14848" width="9.140625" style="105"/>
    <col min="14849" max="14849" width="5.7109375" style="105" customWidth="1"/>
    <col min="14850" max="14850" width="60.7109375" style="105" customWidth="1"/>
    <col min="14851" max="14851" width="19.5703125" style="105" customWidth="1"/>
    <col min="14852" max="14852" width="21.85546875" style="105" customWidth="1"/>
    <col min="14853" max="14853" width="21.28515625" style="105" customWidth="1"/>
    <col min="14854" max="14854" width="20.5703125" style="105" customWidth="1"/>
    <col min="14855" max="14855" width="23.28515625" style="105" customWidth="1"/>
    <col min="14856" max="15104" width="9.140625" style="105"/>
    <col min="15105" max="15105" width="5.7109375" style="105" customWidth="1"/>
    <col min="15106" max="15106" width="60.7109375" style="105" customWidth="1"/>
    <col min="15107" max="15107" width="19.5703125" style="105" customWidth="1"/>
    <col min="15108" max="15108" width="21.85546875" style="105" customWidth="1"/>
    <col min="15109" max="15109" width="21.28515625" style="105" customWidth="1"/>
    <col min="15110" max="15110" width="20.5703125" style="105" customWidth="1"/>
    <col min="15111" max="15111" width="23.28515625" style="105" customWidth="1"/>
    <col min="15112" max="15360" width="9.140625" style="105"/>
    <col min="15361" max="15361" width="5.7109375" style="105" customWidth="1"/>
    <col min="15362" max="15362" width="60.7109375" style="105" customWidth="1"/>
    <col min="15363" max="15363" width="19.5703125" style="105" customWidth="1"/>
    <col min="15364" max="15364" width="21.85546875" style="105" customWidth="1"/>
    <col min="15365" max="15365" width="21.28515625" style="105" customWidth="1"/>
    <col min="15366" max="15366" width="20.5703125" style="105" customWidth="1"/>
    <col min="15367" max="15367" width="23.28515625" style="105" customWidth="1"/>
    <col min="15368" max="15616" width="9.140625" style="105"/>
    <col min="15617" max="15617" width="5.7109375" style="105" customWidth="1"/>
    <col min="15618" max="15618" width="60.7109375" style="105" customWidth="1"/>
    <col min="15619" max="15619" width="19.5703125" style="105" customWidth="1"/>
    <col min="15620" max="15620" width="21.85546875" style="105" customWidth="1"/>
    <col min="15621" max="15621" width="21.28515625" style="105" customWidth="1"/>
    <col min="15622" max="15622" width="20.5703125" style="105" customWidth="1"/>
    <col min="15623" max="15623" width="23.28515625" style="105" customWidth="1"/>
    <col min="15624" max="15872" width="9.140625" style="105"/>
    <col min="15873" max="15873" width="5.7109375" style="105" customWidth="1"/>
    <col min="15874" max="15874" width="60.7109375" style="105" customWidth="1"/>
    <col min="15875" max="15875" width="19.5703125" style="105" customWidth="1"/>
    <col min="15876" max="15876" width="21.85546875" style="105" customWidth="1"/>
    <col min="15877" max="15877" width="21.28515625" style="105" customWidth="1"/>
    <col min="15878" max="15878" width="20.5703125" style="105" customWidth="1"/>
    <col min="15879" max="15879" width="23.28515625" style="105" customWidth="1"/>
    <col min="15880" max="16128" width="9.140625" style="105"/>
    <col min="16129" max="16129" width="5.7109375" style="105" customWidth="1"/>
    <col min="16130" max="16130" width="60.7109375" style="105" customWidth="1"/>
    <col min="16131" max="16131" width="19.5703125" style="105" customWidth="1"/>
    <col min="16132" max="16132" width="21.85546875" style="105" customWidth="1"/>
    <col min="16133" max="16133" width="21.28515625" style="105" customWidth="1"/>
    <col min="16134" max="16134" width="20.5703125" style="105" customWidth="1"/>
    <col min="16135" max="16135" width="23.28515625" style="105" customWidth="1"/>
    <col min="16136" max="16384" width="9.140625" style="105"/>
  </cols>
  <sheetData>
    <row r="1" spans="1:7" ht="99.75" customHeight="1" thickBot="1">
      <c r="A1" s="352" t="s">
        <v>547</v>
      </c>
      <c r="B1" s="353"/>
      <c r="C1" s="353"/>
      <c r="D1" s="353"/>
      <c r="E1" s="353"/>
      <c r="F1" s="353"/>
      <c r="G1" s="354"/>
    </row>
    <row r="2" spans="1:7" ht="129.75" customHeight="1" thickTop="1">
      <c r="A2" s="355" t="s">
        <v>392</v>
      </c>
      <c r="B2" s="356"/>
      <c r="C2" s="106" t="s">
        <v>393</v>
      </c>
      <c r="D2" s="107" t="s">
        <v>394</v>
      </c>
      <c r="E2" s="108" t="s">
        <v>395</v>
      </c>
      <c r="F2" s="108" t="s">
        <v>396</v>
      </c>
      <c r="G2" s="109" t="s">
        <v>397</v>
      </c>
    </row>
    <row r="3" spans="1:7" ht="18" customHeight="1">
      <c r="A3" s="357" t="s">
        <v>398</v>
      </c>
      <c r="B3" s="358"/>
      <c r="C3" s="358"/>
      <c r="D3" s="358"/>
      <c r="E3" s="358"/>
      <c r="F3" s="358"/>
      <c r="G3" s="359"/>
    </row>
    <row r="4" spans="1:7" ht="18" customHeight="1">
      <c r="A4" s="110">
        <v>1</v>
      </c>
      <c r="B4" s="111" t="s">
        <v>399</v>
      </c>
      <c r="C4" s="112"/>
      <c r="D4" s="113">
        <v>8093</v>
      </c>
      <c r="E4" s="113">
        <v>8093</v>
      </c>
      <c r="F4" s="113">
        <v>6943</v>
      </c>
      <c r="G4" s="114">
        <f>E4-F4</f>
        <v>1150</v>
      </c>
    </row>
    <row r="5" spans="1:7" ht="18" customHeight="1">
      <c r="A5" s="115">
        <v>2</v>
      </c>
      <c r="B5" s="116" t="s">
        <v>44</v>
      </c>
      <c r="C5" s="117">
        <v>410</v>
      </c>
      <c r="D5" s="118">
        <f>SUM(D6:D9)</f>
        <v>450</v>
      </c>
      <c r="E5" s="118">
        <v>432</v>
      </c>
      <c r="F5" s="118">
        <v>428</v>
      </c>
      <c r="G5" s="114">
        <f>E5-F5</f>
        <v>4</v>
      </c>
    </row>
    <row r="6" spans="1:7" s="124" customFormat="1" ht="18" customHeight="1">
      <c r="A6" s="119"/>
      <c r="B6" s="120" t="s">
        <v>400</v>
      </c>
      <c r="C6" s="121">
        <v>160</v>
      </c>
      <c r="D6" s="122">
        <v>80</v>
      </c>
      <c r="E6" s="122">
        <v>211</v>
      </c>
      <c r="F6" s="122">
        <v>207</v>
      </c>
      <c r="G6" s="123">
        <f>E6-F6</f>
        <v>4</v>
      </c>
    </row>
    <row r="7" spans="1:7" ht="18" customHeight="1">
      <c r="A7" s="125"/>
      <c r="B7" s="126" t="s">
        <v>401</v>
      </c>
      <c r="C7" s="127"/>
      <c r="D7" s="99"/>
      <c r="E7" s="99">
        <v>221</v>
      </c>
      <c r="F7" s="99">
        <v>221</v>
      </c>
      <c r="G7" s="123"/>
    </row>
    <row r="8" spans="1:7" ht="18" customHeight="1">
      <c r="A8" s="125"/>
      <c r="B8" s="126" t="s">
        <v>402</v>
      </c>
      <c r="C8" s="127">
        <v>249</v>
      </c>
      <c r="D8" s="99">
        <v>369</v>
      </c>
      <c r="E8" s="99"/>
      <c r="F8" s="99"/>
      <c r="G8" s="123"/>
    </row>
    <row r="9" spans="1:7" ht="18" customHeight="1">
      <c r="A9" s="125"/>
      <c r="B9" s="126" t="s">
        <v>403</v>
      </c>
      <c r="C9" s="127">
        <v>1</v>
      </c>
      <c r="D9" s="99">
        <v>1</v>
      </c>
      <c r="E9" s="99"/>
      <c r="F9" s="99"/>
      <c r="G9" s="123"/>
    </row>
    <row r="10" spans="1:7" ht="18" customHeight="1">
      <c r="A10" s="125" t="s">
        <v>404</v>
      </c>
      <c r="B10" s="116" t="s">
        <v>90</v>
      </c>
      <c r="C10" s="117">
        <v>6620</v>
      </c>
      <c r="D10" s="118">
        <v>148</v>
      </c>
      <c r="E10" s="118">
        <v>439</v>
      </c>
      <c r="F10" s="118">
        <v>439</v>
      </c>
      <c r="G10" s="123"/>
    </row>
    <row r="11" spans="1:7" ht="18" customHeight="1">
      <c r="A11" s="125"/>
      <c r="B11" s="126" t="s">
        <v>405</v>
      </c>
      <c r="C11" s="127">
        <v>6620</v>
      </c>
      <c r="D11" s="99"/>
      <c r="E11" s="99"/>
      <c r="F11" s="99"/>
      <c r="G11" s="123"/>
    </row>
    <row r="12" spans="1:7" ht="31.5" customHeight="1">
      <c r="A12" s="125"/>
      <c r="B12" s="128" t="s">
        <v>406</v>
      </c>
      <c r="C12" s="129"/>
      <c r="D12" s="130">
        <v>148</v>
      </c>
      <c r="E12" s="130">
        <v>439</v>
      </c>
      <c r="F12" s="130">
        <v>439</v>
      </c>
      <c r="G12" s="123"/>
    </row>
    <row r="13" spans="1:7" ht="18" customHeight="1">
      <c r="A13" s="125" t="s">
        <v>407</v>
      </c>
      <c r="B13" s="116" t="s">
        <v>408</v>
      </c>
      <c r="C13" s="117">
        <v>53888</v>
      </c>
      <c r="D13" s="118">
        <f>SUM(D14:D15)</f>
        <v>56783</v>
      </c>
      <c r="E13" s="118">
        <v>55736</v>
      </c>
      <c r="F13" s="118">
        <v>34499</v>
      </c>
      <c r="G13" s="114">
        <f>E13-F13</f>
        <v>21237</v>
      </c>
    </row>
    <row r="14" spans="1:7" ht="31.5">
      <c r="A14" s="125"/>
      <c r="B14" s="128" t="s">
        <v>409</v>
      </c>
      <c r="C14" s="129">
        <v>53285</v>
      </c>
      <c r="D14" s="130">
        <v>55736</v>
      </c>
      <c r="E14" s="130">
        <v>55736</v>
      </c>
      <c r="F14" s="130">
        <v>34499</v>
      </c>
      <c r="G14" s="123">
        <f>E14-F14</f>
        <v>21237</v>
      </c>
    </row>
    <row r="15" spans="1:7" ht="18" customHeight="1" thickBot="1">
      <c r="A15" s="131"/>
      <c r="B15" s="132" t="s">
        <v>410</v>
      </c>
      <c r="C15" s="133">
        <v>603</v>
      </c>
      <c r="D15" s="134">
        <v>1047</v>
      </c>
      <c r="E15" s="134"/>
      <c r="F15" s="134"/>
      <c r="G15" s="135"/>
    </row>
    <row r="16" spans="1:7" ht="24" customHeight="1" thickBot="1">
      <c r="A16" s="360" t="s">
        <v>411</v>
      </c>
      <c r="B16" s="361"/>
      <c r="C16" s="136">
        <f>C5+C10+C13</f>
        <v>60918</v>
      </c>
      <c r="D16" s="137">
        <f>D4+D5+D10+D13</f>
        <v>65474</v>
      </c>
      <c r="E16" s="137">
        <f>E4+E5+E10+E13</f>
        <v>64700</v>
      </c>
      <c r="F16" s="137">
        <v>42309</v>
      </c>
      <c r="G16" s="138">
        <f>E16-F16</f>
        <v>22391</v>
      </c>
    </row>
    <row r="17" spans="1:7" ht="18" customHeight="1">
      <c r="A17" s="362" t="s">
        <v>412</v>
      </c>
      <c r="B17" s="363"/>
      <c r="C17" s="364"/>
      <c r="D17" s="364"/>
      <c r="E17" s="364"/>
      <c r="F17" s="364"/>
      <c r="G17" s="365"/>
    </row>
    <row r="18" spans="1:7" ht="18" customHeight="1">
      <c r="A18" s="125" t="s">
        <v>413</v>
      </c>
      <c r="B18" s="116" t="s">
        <v>20</v>
      </c>
      <c r="C18" s="117">
        <f>C19+C28</f>
        <v>39673</v>
      </c>
      <c r="D18" s="118">
        <f>D19+D26</f>
        <v>42418</v>
      </c>
      <c r="E18" s="118">
        <f>E19+E26</f>
        <v>42418</v>
      </c>
      <c r="F18" s="118">
        <v>25554</v>
      </c>
      <c r="G18" s="139">
        <f>E18-F18</f>
        <v>16864</v>
      </c>
    </row>
    <row r="19" spans="1:7" ht="18" customHeight="1">
      <c r="A19" s="125"/>
      <c r="B19" s="140" t="s">
        <v>414</v>
      </c>
      <c r="C19" s="141">
        <f>SUM(C20:C25)</f>
        <v>37036</v>
      </c>
      <c r="D19" s="142">
        <f>SUM(D20:D24)</f>
        <v>38077</v>
      </c>
      <c r="E19" s="142">
        <f>SUM(E20:E24)</f>
        <v>38077</v>
      </c>
      <c r="F19" s="142">
        <v>22168</v>
      </c>
      <c r="G19" s="143">
        <f t="shared" ref="G19:G43" si="0">E19-F19</f>
        <v>15909</v>
      </c>
    </row>
    <row r="20" spans="1:7" ht="18" customHeight="1">
      <c r="A20" s="125"/>
      <c r="B20" s="126" t="s">
        <v>251</v>
      </c>
      <c r="C20" s="127">
        <v>30112</v>
      </c>
      <c r="D20" s="99">
        <v>33576</v>
      </c>
      <c r="E20" s="99">
        <v>33576</v>
      </c>
      <c r="F20" s="99">
        <v>18700</v>
      </c>
      <c r="G20" s="143">
        <f t="shared" si="0"/>
        <v>14876</v>
      </c>
    </row>
    <row r="21" spans="1:7" ht="18" customHeight="1">
      <c r="A21" s="125"/>
      <c r="B21" s="126" t="s">
        <v>415</v>
      </c>
      <c r="C21" s="127"/>
      <c r="D21" s="99">
        <v>738</v>
      </c>
      <c r="E21" s="99">
        <v>738</v>
      </c>
      <c r="F21" s="99">
        <v>458</v>
      </c>
      <c r="G21" s="143">
        <f t="shared" si="0"/>
        <v>280</v>
      </c>
    </row>
    <row r="22" spans="1:7" ht="18" customHeight="1">
      <c r="A22" s="125"/>
      <c r="B22" s="126" t="s">
        <v>252</v>
      </c>
      <c r="C22" s="127">
        <v>5717</v>
      </c>
      <c r="D22" s="99">
        <v>1996</v>
      </c>
      <c r="E22" s="99">
        <v>1996</v>
      </c>
      <c r="F22" s="99">
        <v>1243</v>
      </c>
      <c r="G22" s="143">
        <f t="shared" si="0"/>
        <v>753</v>
      </c>
    </row>
    <row r="23" spans="1:7" ht="18" customHeight="1">
      <c r="A23" s="125"/>
      <c r="B23" s="126" t="s">
        <v>416</v>
      </c>
      <c r="C23" s="127">
        <v>1083</v>
      </c>
      <c r="D23" s="99">
        <v>770</v>
      </c>
      <c r="E23" s="99">
        <v>770</v>
      </c>
      <c r="F23" s="99">
        <v>770</v>
      </c>
      <c r="G23" s="143"/>
    </row>
    <row r="24" spans="1:7" ht="18" customHeight="1">
      <c r="A24" s="125"/>
      <c r="B24" s="126" t="s">
        <v>417</v>
      </c>
      <c r="C24" s="127"/>
      <c r="D24" s="99">
        <v>997</v>
      </c>
      <c r="E24" s="99">
        <v>997</v>
      </c>
      <c r="F24" s="99">
        <v>997</v>
      </c>
      <c r="G24" s="143"/>
    </row>
    <row r="25" spans="1:7" ht="18" customHeight="1">
      <c r="A25" s="125"/>
      <c r="B25" s="126" t="s">
        <v>418</v>
      </c>
      <c r="C25" s="127">
        <v>124</v>
      </c>
      <c r="D25" s="99"/>
      <c r="E25" s="99"/>
      <c r="F25" s="99"/>
      <c r="G25" s="143"/>
    </row>
    <row r="26" spans="1:7" ht="18" customHeight="1">
      <c r="A26" s="125"/>
      <c r="B26" s="140" t="s">
        <v>258</v>
      </c>
      <c r="C26" s="141">
        <v>2637</v>
      </c>
      <c r="D26" s="142">
        <v>4341</v>
      </c>
      <c r="E26" s="142">
        <v>4341</v>
      </c>
      <c r="F26" s="142">
        <v>3386</v>
      </c>
      <c r="G26" s="143">
        <f t="shared" si="0"/>
        <v>955</v>
      </c>
    </row>
    <row r="27" spans="1:7" ht="18" customHeight="1">
      <c r="A27" s="125"/>
      <c r="B27" s="126" t="s">
        <v>418</v>
      </c>
      <c r="C27" s="127"/>
      <c r="D27" s="99">
        <v>180</v>
      </c>
      <c r="E27" s="99">
        <v>180</v>
      </c>
      <c r="F27" s="99">
        <v>180</v>
      </c>
      <c r="G27" s="143"/>
    </row>
    <row r="28" spans="1:7" ht="31.5">
      <c r="A28" s="125"/>
      <c r="B28" s="128" t="s">
        <v>419</v>
      </c>
      <c r="C28" s="129">
        <v>2637</v>
      </c>
      <c r="D28" s="130">
        <f>D26-D27</f>
        <v>4161</v>
      </c>
      <c r="E28" s="130">
        <v>4161</v>
      </c>
      <c r="F28" s="130">
        <v>3206</v>
      </c>
      <c r="G28" s="143">
        <f t="shared" si="0"/>
        <v>955</v>
      </c>
    </row>
    <row r="29" spans="1:7" ht="18" customHeight="1">
      <c r="A29" s="125" t="s">
        <v>420</v>
      </c>
      <c r="B29" s="116" t="s">
        <v>45</v>
      </c>
      <c r="C29" s="117">
        <v>10615</v>
      </c>
      <c r="D29" s="118">
        <v>10368</v>
      </c>
      <c r="E29" s="118">
        <v>10368</v>
      </c>
      <c r="F29" s="118">
        <v>6352</v>
      </c>
      <c r="G29" s="139">
        <f t="shared" si="0"/>
        <v>4016</v>
      </c>
    </row>
    <row r="30" spans="1:7" s="98" customFormat="1" ht="18" customHeight="1">
      <c r="A30" s="115">
        <v>3</v>
      </c>
      <c r="B30" s="116" t="s">
        <v>421</v>
      </c>
      <c r="C30" s="117">
        <f>SUM(C31:C36)</f>
        <v>8478</v>
      </c>
      <c r="D30" s="118">
        <f>SUM(D31:D36)</f>
        <v>8208</v>
      </c>
      <c r="E30" s="118">
        <v>8208</v>
      </c>
      <c r="F30" s="118">
        <v>4881</v>
      </c>
      <c r="G30" s="139">
        <f t="shared" si="0"/>
        <v>3327</v>
      </c>
    </row>
    <row r="31" spans="1:7" s="98" customFormat="1" ht="18" customHeight="1">
      <c r="A31" s="125"/>
      <c r="B31" s="126" t="s">
        <v>270</v>
      </c>
      <c r="C31" s="127">
        <v>2226</v>
      </c>
      <c r="D31" s="99">
        <v>2146</v>
      </c>
      <c r="E31" s="99">
        <v>2146</v>
      </c>
      <c r="F31" s="99">
        <v>1209</v>
      </c>
      <c r="G31" s="143">
        <f t="shared" si="0"/>
        <v>937</v>
      </c>
    </row>
    <row r="32" spans="1:7" s="98" customFormat="1" ht="18" customHeight="1">
      <c r="A32" s="125"/>
      <c r="B32" s="126" t="s">
        <v>422</v>
      </c>
      <c r="C32" s="127">
        <v>1405</v>
      </c>
      <c r="D32" s="99">
        <v>1080</v>
      </c>
      <c r="E32" s="99">
        <v>1080</v>
      </c>
      <c r="F32" s="99">
        <v>614</v>
      </c>
      <c r="G32" s="143">
        <f t="shared" si="0"/>
        <v>466</v>
      </c>
    </row>
    <row r="33" spans="1:7" s="98" customFormat="1" ht="18" customHeight="1">
      <c r="A33" s="125"/>
      <c r="B33" s="126" t="s">
        <v>423</v>
      </c>
      <c r="C33" s="127">
        <v>2540</v>
      </c>
      <c r="D33" s="99">
        <v>3001</v>
      </c>
      <c r="E33" s="99">
        <v>3001</v>
      </c>
      <c r="F33" s="99">
        <v>1594</v>
      </c>
      <c r="G33" s="143">
        <f t="shared" si="0"/>
        <v>1407</v>
      </c>
    </row>
    <row r="34" spans="1:7" s="98" customFormat="1" ht="18" customHeight="1">
      <c r="A34" s="125"/>
      <c r="B34" s="126" t="s">
        <v>424</v>
      </c>
      <c r="C34" s="127">
        <v>1055</v>
      </c>
      <c r="D34" s="99">
        <v>1029</v>
      </c>
      <c r="E34" s="99">
        <v>1029</v>
      </c>
      <c r="F34" s="99">
        <v>554</v>
      </c>
      <c r="G34" s="143">
        <f t="shared" si="0"/>
        <v>475</v>
      </c>
    </row>
    <row r="35" spans="1:7" s="98" customFormat="1" ht="18" customHeight="1">
      <c r="A35" s="125"/>
      <c r="B35" s="126" t="s">
        <v>425</v>
      </c>
      <c r="C35" s="127">
        <v>1177</v>
      </c>
      <c r="D35" s="99">
        <v>892</v>
      </c>
      <c r="E35" s="99">
        <v>892</v>
      </c>
      <c r="F35" s="99">
        <v>850</v>
      </c>
      <c r="G35" s="143">
        <f t="shared" si="0"/>
        <v>42</v>
      </c>
    </row>
    <row r="36" spans="1:7" s="98" customFormat="1" ht="18" customHeight="1">
      <c r="A36" s="125"/>
      <c r="B36" s="126" t="s">
        <v>426</v>
      </c>
      <c r="C36" s="127">
        <v>75</v>
      </c>
      <c r="D36" s="99">
        <v>60</v>
      </c>
      <c r="E36" s="99">
        <v>60</v>
      </c>
      <c r="F36" s="99">
        <v>60</v>
      </c>
      <c r="G36" s="143"/>
    </row>
    <row r="37" spans="1:7" s="98" customFormat="1" ht="18" customHeight="1">
      <c r="A37" s="125" t="s">
        <v>407</v>
      </c>
      <c r="B37" s="116" t="s">
        <v>23</v>
      </c>
      <c r="C37" s="117">
        <v>2112</v>
      </c>
      <c r="D37" s="118">
        <v>4403</v>
      </c>
      <c r="E37" s="118">
        <v>4403</v>
      </c>
      <c r="F37" s="118">
        <v>4403</v>
      </c>
      <c r="G37" s="143"/>
    </row>
    <row r="38" spans="1:7" s="98" customFormat="1" ht="18" customHeight="1">
      <c r="A38" s="125"/>
      <c r="B38" s="126" t="s">
        <v>427</v>
      </c>
      <c r="C38" s="127">
        <v>172</v>
      </c>
      <c r="D38" s="99"/>
      <c r="E38" s="99"/>
      <c r="F38" s="99"/>
      <c r="G38" s="143"/>
    </row>
    <row r="39" spans="1:7" s="98" customFormat="1" ht="18" customHeight="1">
      <c r="A39" s="125"/>
      <c r="B39" s="126" t="s">
        <v>428</v>
      </c>
      <c r="C39" s="127"/>
      <c r="D39" s="99">
        <v>484</v>
      </c>
      <c r="E39" s="99">
        <v>484</v>
      </c>
      <c r="F39" s="99">
        <v>484</v>
      </c>
      <c r="G39" s="143"/>
    </row>
    <row r="40" spans="1:7" s="98" customFormat="1" ht="18" customHeight="1">
      <c r="A40" s="125"/>
      <c r="B40" s="126" t="s">
        <v>331</v>
      </c>
      <c r="C40" s="127">
        <v>180</v>
      </c>
      <c r="D40" s="99"/>
      <c r="E40" s="99"/>
      <c r="F40" s="99"/>
      <c r="G40" s="143"/>
    </row>
    <row r="41" spans="1:7" ht="33.75" customHeight="1">
      <c r="A41" s="125"/>
      <c r="B41" s="128" t="s">
        <v>429</v>
      </c>
      <c r="C41" s="129">
        <v>1760</v>
      </c>
      <c r="D41" s="130">
        <v>3919</v>
      </c>
      <c r="E41" s="130">
        <v>3919</v>
      </c>
      <c r="F41" s="130">
        <v>3919</v>
      </c>
      <c r="G41" s="143"/>
    </row>
    <row r="42" spans="1:7" ht="19.5" customHeight="1" thickBot="1">
      <c r="A42" s="131" t="s">
        <v>430</v>
      </c>
      <c r="B42" s="144" t="s">
        <v>24</v>
      </c>
      <c r="C42" s="145">
        <v>40</v>
      </c>
      <c r="D42" s="146">
        <v>77</v>
      </c>
      <c r="E42" s="146">
        <v>77</v>
      </c>
      <c r="F42" s="146">
        <v>77</v>
      </c>
      <c r="G42" s="147"/>
    </row>
    <row r="43" spans="1:7" ht="27" customHeight="1" thickBot="1">
      <c r="A43" s="350" t="s">
        <v>431</v>
      </c>
      <c r="B43" s="351"/>
      <c r="C43" s="136">
        <f>C18+C29+C30+C37+C42</f>
        <v>60918</v>
      </c>
      <c r="D43" s="137">
        <f>D18+D29+D30+D37+D42</f>
        <v>65474</v>
      </c>
      <c r="E43" s="137">
        <f>E18+E29+E30+E37+E42</f>
        <v>65474</v>
      </c>
      <c r="F43" s="137">
        <f>F18+F29+F30+F37+F42</f>
        <v>41267</v>
      </c>
      <c r="G43" s="148">
        <f t="shared" si="0"/>
        <v>24207</v>
      </c>
    </row>
    <row r="44" spans="1:7" s="152" customFormat="1" ht="18" customHeight="1" thickBot="1">
      <c r="A44" s="149"/>
      <c r="B44" s="150" t="s">
        <v>432</v>
      </c>
      <c r="C44" s="150">
        <v>15</v>
      </c>
      <c r="D44" s="150">
        <v>15</v>
      </c>
      <c r="E44" s="150">
        <v>15</v>
      </c>
      <c r="F44" s="150">
        <v>10</v>
      </c>
      <c r="G44" s="151">
        <v>5</v>
      </c>
    </row>
  </sheetData>
  <mergeCells count="6">
    <mergeCell ref="A43:B43"/>
    <mergeCell ref="A1:G1"/>
    <mergeCell ref="A2:B2"/>
    <mergeCell ref="A3:G3"/>
    <mergeCell ref="A16:B16"/>
    <mergeCell ref="A17:G17"/>
  </mergeCells>
  <pageMargins left="0.31496062992125984" right="0.15748031496062992" top="0.15748031496062992" bottom="0.15748031496062992" header="0.43307086614173229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80" zoomScaleNormal="80" workbookViewId="0">
      <selection activeCell="G17" sqref="G17"/>
    </sheetView>
  </sheetViews>
  <sheetFormatPr defaultRowHeight="15"/>
  <cols>
    <col min="1" max="1" width="16.28515625" style="259" customWidth="1"/>
    <col min="2" max="2" width="60.140625" style="259" customWidth="1"/>
    <col min="3" max="3" width="22.85546875" style="259" customWidth="1"/>
    <col min="4" max="5" width="21" style="259" customWidth="1"/>
    <col min="6" max="6" width="22.85546875" style="259" customWidth="1"/>
    <col min="7" max="8" width="21.85546875" style="259" customWidth="1"/>
    <col min="9" max="256" width="9.140625" style="259"/>
    <col min="257" max="257" width="16.28515625" style="259" customWidth="1"/>
    <col min="258" max="258" width="60.140625" style="259" customWidth="1"/>
    <col min="259" max="259" width="22.85546875" style="259" customWidth="1"/>
    <col min="260" max="261" width="21" style="259" customWidth="1"/>
    <col min="262" max="262" width="22.85546875" style="259" customWidth="1"/>
    <col min="263" max="264" width="21.85546875" style="259" customWidth="1"/>
    <col min="265" max="512" width="9.140625" style="259"/>
    <col min="513" max="513" width="16.28515625" style="259" customWidth="1"/>
    <col min="514" max="514" width="60.140625" style="259" customWidth="1"/>
    <col min="515" max="515" width="22.85546875" style="259" customWidth="1"/>
    <col min="516" max="517" width="21" style="259" customWidth="1"/>
    <col min="518" max="518" width="22.85546875" style="259" customWidth="1"/>
    <col min="519" max="520" width="21.85546875" style="259" customWidth="1"/>
    <col min="521" max="768" width="9.140625" style="259"/>
    <col min="769" max="769" width="16.28515625" style="259" customWidth="1"/>
    <col min="770" max="770" width="60.140625" style="259" customWidth="1"/>
    <col min="771" max="771" width="22.85546875" style="259" customWidth="1"/>
    <col min="772" max="773" width="21" style="259" customWidth="1"/>
    <col min="774" max="774" width="22.85546875" style="259" customWidth="1"/>
    <col min="775" max="776" width="21.85546875" style="259" customWidth="1"/>
    <col min="777" max="1024" width="9.140625" style="259"/>
    <col min="1025" max="1025" width="16.28515625" style="259" customWidth="1"/>
    <col min="1026" max="1026" width="60.140625" style="259" customWidth="1"/>
    <col min="1027" max="1027" width="22.85546875" style="259" customWidth="1"/>
    <col min="1028" max="1029" width="21" style="259" customWidth="1"/>
    <col min="1030" max="1030" width="22.85546875" style="259" customWidth="1"/>
    <col min="1031" max="1032" width="21.85546875" style="259" customWidth="1"/>
    <col min="1033" max="1280" width="9.140625" style="259"/>
    <col min="1281" max="1281" width="16.28515625" style="259" customWidth="1"/>
    <col min="1282" max="1282" width="60.140625" style="259" customWidth="1"/>
    <col min="1283" max="1283" width="22.85546875" style="259" customWidth="1"/>
    <col min="1284" max="1285" width="21" style="259" customWidth="1"/>
    <col min="1286" max="1286" width="22.85546875" style="259" customWidth="1"/>
    <col min="1287" max="1288" width="21.85546875" style="259" customWidth="1"/>
    <col min="1289" max="1536" width="9.140625" style="259"/>
    <col min="1537" max="1537" width="16.28515625" style="259" customWidth="1"/>
    <col min="1538" max="1538" width="60.140625" style="259" customWidth="1"/>
    <col min="1539" max="1539" width="22.85546875" style="259" customWidth="1"/>
    <col min="1540" max="1541" width="21" style="259" customWidth="1"/>
    <col min="1542" max="1542" width="22.85546875" style="259" customWidth="1"/>
    <col min="1543" max="1544" width="21.85546875" style="259" customWidth="1"/>
    <col min="1545" max="1792" width="9.140625" style="259"/>
    <col min="1793" max="1793" width="16.28515625" style="259" customWidth="1"/>
    <col min="1794" max="1794" width="60.140625" style="259" customWidth="1"/>
    <col min="1795" max="1795" width="22.85546875" style="259" customWidth="1"/>
    <col min="1796" max="1797" width="21" style="259" customWidth="1"/>
    <col min="1798" max="1798" width="22.85546875" style="259" customWidth="1"/>
    <col min="1799" max="1800" width="21.85546875" style="259" customWidth="1"/>
    <col min="1801" max="2048" width="9.140625" style="259"/>
    <col min="2049" max="2049" width="16.28515625" style="259" customWidth="1"/>
    <col min="2050" max="2050" width="60.140625" style="259" customWidth="1"/>
    <col min="2051" max="2051" width="22.85546875" style="259" customWidth="1"/>
    <col min="2052" max="2053" width="21" style="259" customWidth="1"/>
    <col min="2054" max="2054" width="22.85546875" style="259" customWidth="1"/>
    <col min="2055" max="2056" width="21.85546875" style="259" customWidth="1"/>
    <col min="2057" max="2304" width="9.140625" style="259"/>
    <col min="2305" max="2305" width="16.28515625" style="259" customWidth="1"/>
    <col min="2306" max="2306" width="60.140625" style="259" customWidth="1"/>
    <col min="2307" max="2307" width="22.85546875" style="259" customWidth="1"/>
    <col min="2308" max="2309" width="21" style="259" customWidth="1"/>
    <col min="2310" max="2310" width="22.85546875" style="259" customWidth="1"/>
    <col min="2311" max="2312" width="21.85546875" style="259" customWidth="1"/>
    <col min="2313" max="2560" width="9.140625" style="259"/>
    <col min="2561" max="2561" width="16.28515625" style="259" customWidth="1"/>
    <col min="2562" max="2562" width="60.140625" style="259" customWidth="1"/>
    <col min="2563" max="2563" width="22.85546875" style="259" customWidth="1"/>
    <col min="2564" max="2565" width="21" style="259" customWidth="1"/>
    <col min="2566" max="2566" width="22.85546875" style="259" customWidth="1"/>
    <col min="2567" max="2568" width="21.85546875" style="259" customWidth="1"/>
    <col min="2569" max="2816" width="9.140625" style="259"/>
    <col min="2817" max="2817" width="16.28515625" style="259" customWidth="1"/>
    <col min="2818" max="2818" width="60.140625" style="259" customWidth="1"/>
    <col min="2819" max="2819" width="22.85546875" style="259" customWidth="1"/>
    <col min="2820" max="2821" width="21" style="259" customWidth="1"/>
    <col min="2822" max="2822" width="22.85546875" style="259" customWidth="1"/>
    <col min="2823" max="2824" width="21.85546875" style="259" customWidth="1"/>
    <col min="2825" max="3072" width="9.140625" style="259"/>
    <col min="3073" max="3073" width="16.28515625" style="259" customWidth="1"/>
    <col min="3074" max="3074" width="60.140625" style="259" customWidth="1"/>
    <col min="3075" max="3075" width="22.85546875" style="259" customWidth="1"/>
    <col min="3076" max="3077" width="21" style="259" customWidth="1"/>
    <col min="3078" max="3078" width="22.85546875" style="259" customWidth="1"/>
    <col min="3079" max="3080" width="21.85546875" style="259" customWidth="1"/>
    <col min="3081" max="3328" width="9.140625" style="259"/>
    <col min="3329" max="3329" width="16.28515625" style="259" customWidth="1"/>
    <col min="3330" max="3330" width="60.140625" style="259" customWidth="1"/>
    <col min="3331" max="3331" width="22.85546875" style="259" customWidth="1"/>
    <col min="3332" max="3333" width="21" style="259" customWidth="1"/>
    <col min="3334" max="3334" width="22.85546875" style="259" customWidth="1"/>
    <col min="3335" max="3336" width="21.85546875" style="259" customWidth="1"/>
    <col min="3337" max="3584" width="9.140625" style="259"/>
    <col min="3585" max="3585" width="16.28515625" style="259" customWidth="1"/>
    <col min="3586" max="3586" width="60.140625" style="259" customWidth="1"/>
    <col min="3587" max="3587" width="22.85546875" style="259" customWidth="1"/>
    <col min="3588" max="3589" width="21" style="259" customWidth="1"/>
    <col min="3590" max="3590" width="22.85546875" style="259" customWidth="1"/>
    <col min="3591" max="3592" width="21.85546875" style="259" customWidth="1"/>
    <col min="3593" max="3840" width="9.140625" style="259"/>
    <col min="3841" max="3841" width="16.28515625" style="259" customWidth="1"/>
    <col min="3842" max="3842" width="60.140625" style="259" customWidth="1"/>
    <col min="3843" max="3843" width="22.85546875" style="259" customWidth="1"/>
    <col min="3844" max="3845" width="21" style="259" customWidth="1"/>
    <col min="3846" max="3846" width="22.85546875" style="259" customWidth="1"/>
    <col min="3847" max="3848" width="21.85546875" style="259" customWidth="1"/>
    <col min="3849" max="4096" width="9.140625" style="259"/>
    <col min="4097" max="4097" width="16.28515625" style="259" customWidth="1"/>
    <col min="4098" max="4098" width="60.140625" style="259" customWidth="1"/>
    <col min="4099" max="4099" width="22.85546875" style="259" customWidth="1"/>
    <col min="4100" max="4101" width="21" style="259" customWidth="1"/>
    <col min="4102" max="4102" width="22.85546875" style="259" customWidth="1"/>
    <col min="4103" max="4104" width="21.85546875" style="259" customWidth="1"/>
    <col min="4105" max="4352" width="9.140625" style="259"/>
    <col min="4353" max="4353" width="16.28515625" style="259" customWidth="1"/>
    <col min="4354" max="4354" width="60.140625" style="259" customWidth="1"/>
    <col min="4355" max="4355" width="22.85546875" style="259" customWidth="1"/>
    <col min="4356" max="4357" width="21" style="259" customWidth="1"/>
    <col min="4358" max="4358" width="22.85546875" style="259" customWidth="1"/>
    <col min="4359" max="4360" width="21.85546875" style="259" customWidth="1"/>
    <col min="4361" max="4608" width="9.140625" style="259"/>
    <col min="4609" max="4609" width="16.28515625" style="259" customWidth="1"/>
    <col min="4610" max="4610" width="60.140625" style="259" customWidth="1"/>
    <col min="4611" max="4611" width="22.85546875" style="259" customWidth="1"/>
    <col min="4612" max="4613" width="21" style="259" customWidth="1"/>
    <col min="4614" max="4614" width="22.85546875" style="259" customWidth="1"/>
    <col min="4615" max="4616" width="21.85546875" style="259" customWidth="1"/>
    <col min="4617" max="4864" width="9.140625" style="259"/>
    <col min="4865" max="4865" width="16.28515625" style="259" customWidth="1"/>
    <col min="4866" max="4866" width="60.140625" style="259" customWidth="1"/>
    <col min="4867" max="4867" width="22.85546875" style="259" customWidth="1"/>
    <col min="4868" max="4869" width="21" style="259" customWidth="1"/>
    <col min="4870" max="4870" width="22.85546875" style="259" customWidth="1"/>
    <col min="4871" max="4872" width="21.85546875" style="259" customWidth="1"/>
    <col min="4873" max="5120" width="9.140625" style="259"/>
    <col min="5121" max="5121" width="16.28515625" style="259" customWidth="1"/>
    <col min="5122" max="5122" width="60.140625" style="259" customWidth="1"/>
    <col min="5123" max="5123" width="22.85546875" style="259" customWidth="1"/>
    <col min="5124" max="5125" width="21" style="259" customWidth="1"/>
    <col min="5126" max="5126" width="22.85546875" style="259" customWidth="1"/>
    <col min="5127" max="5128" width="21.85546875" style="259" customWidth="1"/>
    <col min="5129" max="5376" width="9.140625" style="259"/>
    <col min="5377" max="5377" width="16.28515625" style="259" customWidth="1"/>
    <col min="5378" max="5378" width="60.140625" style="259" customWidth="1"/>
    <col min="5379" max="5379" width="22.85546875" style="259" customWidth="1"/>
    <col min="5380" max="5381" width="21" style="259" customWidth="1"/>
    <col min="5382" max="5382" width="22.85546875" style="259" customWidth="1"/>
    <col min="5383" max="5384" width="21.85546875" style="259" customWidth="1"/>
    <col min="5385" max="5632" width="9.140625" style="259"/>
    <col min="5633" max="5633" width="16.28515625" style="259" customWidth="1"/>
    <col min="5634" max="5634" width="60.140625" style="259" customWidth="1"/>
    <col min="5635" max="5635" width="22.85546875" style="259" customWidth="1"/>
    <col min="5636" max="5637" width="21" style="259" customWidth="1"/>
    <col min="5638" max="5638" width="22.85546875" style="259" customWidth="1"/>
    <col min="5639" max="5640" width="21.85546875" style="259" customWidth="1"/>
    <col min="5641" max="5888" width="9.140625" style="259"/>
    <col min="5889" max="5889" width="16.28515625" style="259" customWidth="1"/>
    <col min="5890" max="5890" width="60.140625" style="259" customWidth="1"/>
    <col min="5891" max="5891" width="22.85546875" style="259" customWidth="1"/>
    <col min="5892" max="5893" width="21" style="259" customWidth="1"/>
    <col min="5894" max="5894" width="22.85546875" style="259" customWidth="1"/>
    <col min="5895" max="5896" width="21.85546875" style="259" customWidth="1"/>
    <col min="5897" max="6144" width="9.140625" style="259"/>
    <col min="6145" max="6145" width="16.28515625" style="259" customWidth="1"/>
    <col min="6146" max="6146" width="60.140625" style="259" customWidth="1"/>
    <col min="6147" max="6147" width="22.85546875" style="259" customWidth="1"/>
    <col min="6148" max="6149" width="21" style="259" customWidth="1"/>
    <col min="6150" max="6150" width="22.85546875" style="259" customWidth="1"/>
    <col min="6151" max="6152" width="21.85546875" style="259" customWidth="1"/>
    <col min="6153" max="6400" width="9.140625" style="259"/>
    <col min="6401" max="6401" width="16.28515625" style="259" customWidth="1"/>
    <col min="6402" max="6402" width="60.140625" style="259" customWidth="1"/>
    <col min="6403" max="6403" width="22.85546875" style="259" customWidth="1"/>
    <col min="6404" max="6405" width="21" style="259" customWidth="1"/>
    <col min="6406" max="6406" width="22.85546875" style="259" customWidth="1"/>
    <col min="6407" max="6408" width="21.85546875" style="259" customWidth="1"/>
    <col min="6409" max="6656" width="9.140625" style="259"/>
    <col min="6657" max="6657" width="16.28515625" style="259" customWidth="1"/>
    <col min="6658" max="6658" width="60.140625" style="259" customWidth="1"/>
    <col min="6659" max="6659" width="22.85546875" style="259" customWidth="1"/>
    <col min="6660" max="6661" width="21" style="259" customWidth="1"/>
    <col min="6662" max="6662" width="22.85546875" style="259" customWidth="1"/>
    <col min="6663" max="6664" width="21.85546875" style="259" customWidth="1"/>
    <col min="6665" max="6912" width="9.140625" style="259"/>
    <col min="6913" max="6913" width="16.28515625" style="259" customWidth="1"/>
    <col min="6914" max="6914" width="60.140625" style="259" customWidth="1"/>
    <col min="6915" max="6915" width="22.85546875" style="259" customWidth="1"/>
    <col min="6916" max="6917" width="21" style="259" customWidth="1"/>
    <col min="6918" max="6918" width="22.85546875" style="259" customWidth="1"/>
    <col min="6919" max="6920" width="21.85546875" style="259" customWidth="1"/>
    <col min="6921" max="7168" width="9.140625" style="259"/>
    <col min="7169" max="7169" width="16.28515625" style="259" customWidth="1"/>
    <col min="7170" max="7170" width="60.140625" style="259" customWidth="1"/>
    <col min="7171" max="7171" width="22.85546875" style="259" customWidth="1"/>
    <col min="7172" max="7173" width="21" style="259" customWidth="1"/>
    <col min="7174" max="7174" width="22.85546875" style="259" customWidth="1"/>
    <col min="7175" max="7176" width="21.85546875" style="259" customWidth="1"/>
    <col min="7177" max="7424" width="9.140625" style="259"/>
    <col min="7425" max="7425" width="16.28515625" style="259" customWidth="1"/>
    <col min="7426" max="7426" width="60.140625" style="259" customWidth="1"/>
    <col min="7427" max="7427" width="22.85546875" style="259" customWidth="1"/>
    <col min="7428" max="7429" width="21" style="259" customWidth="1"/>
    <col min="7430" max="7430" width="22.85546875" style="259" customWidth="1"/>
    <col min="7431" max="7432" width="21.85546875" style="259" customWidth="1"/>
    <col min="7433" max="7680" width="9.140625" style="259"/>
    <col min="7681" max="7681" width="16.28515625" style="259" customWidth="1"/>
    <col min="7682" max="7682" width="60.140625" style="259" customWidth="1"/>
    <col min="7683" max="7683" width="22.85546875" style="259" customWidth="1"/>
    <col min="7684" max="7685" width="21" style="259" customWidth="1"/>
    <col min="7686" max="7686" width="22.85546875" style="259" customWidth="1"/>
    <col min="7687" max="7688" width="21.85546875" style="259" customWidth="1"/>
    <col min="7689" max="7936" width="9.140625" style="259"/>
    <col min="7937" max="7937" width="16.28515625" style="259" customWidth="1"/>
    <col min="7938" max="7938" width="60.140625" style="259" customWidth="1"/>
    <col min="7939" max="7939" width="22.85546875" style="259" customWidth="1"/>
    <col min="7940" max="7941" width="21" style="259" customWidth="1"/>
    <col min="7942" max="7942" width="22.85546875" style="259" customWidth="1"/>
    <col min="7943" max="7944" width="21.85546875" style="259" customWidth="1"/>
    <col min="7945" max="8192" width="9.140625" style="259"/>
    <col min="8193" max="8193" width="16.28515625" style="259" customWidth="1"/>
    <col min="8194" max="8194" width="60.140625" style="259" customWidth="1"/>
    <col min="8195" max="8195" width="22.85546875" style="259" customWidth="1"/>
    <col min="8196" max="8197" width="21" style="259" customWidth="1"/>
    <col min="8198" max="8198" width="22.85546875" style="259" customWidth="1"/>
    <col min="8199" max="8200" width="21.85546875" style="259" customWidth="1"/>
    <col min="8201" max="8448" width="9.140625" style="259"/>
    <col min="8449" max="8449" width="16.28515625" style="259" customWidth="1"/>
    <col min="8450" max="8450" width="60.140625" style="259" customWidth="1"/>
    <col min="8451" max="8451" width="22.85546875" style="259" customWidth="1"/>
    <col min="8452" max="8453" width="21" style="259" customWidth="1"/>
    <col min="8454" max="8454" width="22.85546875" style="259" customWidth="1"/>
    <col min="8455" max="8456" width="21.85546875" style="259" customWidth="1"/>
    <col min="8457" max="8704" width="9.140625" style="259"/>
    <col min="8705" max="8705" width="16.28515625" style="259" customWidth="1"/>
    <col min="8706" max="8706" width="60.140625" style="259" customWidth="1"/>
    <col min="8707" max="8707" width="22.85546875" style="259" customWidth="1"/>
    <col min="8708" max="8709" width="21" style="259" customWidth="1"/>
    <col min="8710" max="8710" width="22.85546875" style="259" customWidth="1"/>
    <col min="8711" max="8712" width="21.85546875" style="259" customWidth="1"/>
    <col min="8713" max="8960" width="9.140625" style="259"/>
    <col min="8961" max="8961" width="16.28515625" style="259" customWidth="1"/>
    <col min="8962" max="8962" width="60.140625" style="259" customWidth="1"/>
    <col min="8963" max="8963" width="22.85546875" style="259" customWidth="1"/>
    <col min="8964" max="8965" width="21" style="259" customWidth="1"/>
    <col min="8966" max="8966" width="22.85546875" style="259" customWidth="1"/>
    <col min="8967" max="8968" width="21.85546875" style="259" customWidth="1"/>
    <col min="8969" max="9216" width="9.140625" style="259"/>
    <col min="9217" max="9217" width="16.28515625" style="259" customWidth="1"/>
    <col min="9218" max="9218" width="60.140625" style="259" customWidth="1"/>
    <col min="9219" max="9219" width="22.85546875" style="259" customWidth="1"/>
    <col min="9220" max="9221" width="21" style="259" customWidth="1"/>
    <col min="9222" max="9222" width="22.85546875" style="259" customWidth="1"/>
    <col min="9223" max="9224" width="21.85546875" style="259" customWidth="1"/>
    <col min="9225" max="9472" width="9.140625" style="259"/>
    <col min="9473" max="9473" width="16.28515625" style="259" customWidth="1"/>
    <col min="9474" max="9474" width="60.140625" style="259" customWidth="1"/>
    <col min="9475" max="9475" width="22.85546875" style="259" customWidth="1"/>
    <col min="9476" max="9477" width="21" style="259" customWidth="1"/>
    <col min="9478" max="9478" width="22.85546875" style="259" customWidth="1"/>
    <col min="9479" max="9480" width="21.85546875" style="259" customWidth="1"/>
    <col min="9481" max="9728" width="9.140625" style="259"/>
    <col min="9729" max="9729" width="16.28515625" style="259" customWidth="1"/>
    <col min="9730" max="9730" width="60.140625" style="259" customWidth="1"/>
    <col min="9731" max="9731" width="22.85546875" style="259" customWidth="1"/>
    <col min="9732" max="9733" width="21" style="259" customWidth="1"/>
    <col min="9734" max="9734" width="22.85546875" style="259" customWidth="1"/>
    <col min="9735" max="9736" width="21.85546875" style="259" customWidth="1"/>
    <col min="9737" max="9984" width="9.140625" style="259"/>
    <col min="9985" max="9985" width="16.28515625" style="259" customWidth="1"/>
    <col min="9986" max="9986" width="60.140625" style="259" customWidth="1"/>
    <col min="9987" max="9987" width="22.85546875" style="259" customWidth="1"/>
    <col min="9988" max="9989" width="21" style="259" customWidth="1"/>
    <col min="9990" max="9990" width="22.85546875" style="259" customWidth="1"/>
    <col min="9991" max="9992" width="21.85546875" style="259" customWidth="1"/>
    <col min="9993" max="10240" width="9.140625" style="259"/>
    <col min="10241" max="10241" width="16.28515625" style="259" customWidth="1"/>
    <col min="10242" max="10242" width="60.140625" style="259" customWidth="1"/>
    <col min="10243" max="10243" width="22.85546875" style="259" customWidth="1"/>
    <col min="10244" max="10245" width="21" style="259" customWidth="1"/>
    <col min="10246" max="10246" width="22.85546875" style="259" customWidth="1"/>
    <col min="10247" max="10248" width="21.85546875" style="259" customWidth="1"/>
    <col min="10249" max="10496" width="9.140625" style="259"/>
    <col min="10497" max="10497" width="16.28515625" style="259" customWidth="1"/>
    <col min="10498" max="10498" width="60.140625" style="259" customWidth="1"/>
    <col min="10499" max="10499" width="22.85546875" style="259" customWidth="1"/>
    <col min="10500" max="10501" width="21" style="259" customWidth="1"/>
    <col min="10502" max="10502" width="22.85546875" style="259" customWidth="1"/>
    <col min="10503" max="10504" width="21.85546875" style="259" customWidth="1"/>
    <col min="10505" max="10752" width="9.140625" style="259"/>
    <col min="10753" max="10753" width="16.28515625" style="259" customWidth="1"/>
    <col min="10754" max="10754" width="60.140625" style="259" customWidth="1"/>
    <col min="10755" max="10755" width="22.85546875" style="259" customWidth="1"/>
    <col min="10756" max="10757" width="21" style="259" customWidth="1"/>
    <col min="10758" max="10758" width="22.85546875" style="259" customWidth="1"/>
    <col min="10759" max="10760" width="21.85546875" style="259" customWidth="1"/>
    <col min="10761" max="11008" width="9.140625" style="259"/>
    <col min="11009" max="11009" width="16.28515625" style="259" customWidth="1"/>
    <col min="11010" max="11010" width="60.140625" style="259" customWidth="1"/>
    <col min="11011" max="11011" width="22.85546875" style="259" customWidth="1"/>
    <col min="11012" max="11013" width="21" style="259" customWidth="1"/>
    <col min="11014" max="11014" width="22.85546875" style="259" customWidth="1"/>
    <col min="11015" max="11016" width="21.85546875" style="259" customWidth="1"/>
    <col min="11017" max="11264" width="9.140625" style="259"/>
    <col min="11265" max="11265" width="16.28515625" style="259" customWidth="1"/>
    <col min="11266" max="11266" width="60.140625" style="259" customWidth="1"/>
    <col min="11267" max="11267" width="22.85546875" style="259" customWidth="1"/>
    <col min="11268" max="11269" width="21" style="259" customWidth="1"/>
    <col min="11270" max="11270" width="22.85546875" style="259" customWidth="1"/>
    <col min="11271" max="11272" width="21.85546875" style="259" customWidth="1"/>
    <col min="11273" max="11520" width="9.140625" style="259"/>
    <col min="11521" max="11521" width="16.28515625" style="259" customWidth="1"/>
    <col min="11522" max="11522" width="60.140625" style="259" customWidth="1"/>
    <col min="11523" max="11523" width="22.85546875" style="259" customWidth="1"/>
    <col min="11524" max="11525" width="21" style="259" customWidth="1"/>
    <col min="11526" max="11526" width="22.85546875" style="259" customWidth="1"/>
    <col min="11527" max="11528" width="21.85546875" style="259" customWidth="1"/>
    <col min="11529" max="11776" width="9.140625" style="259"/>
    <col min="11777" max="11777" width="16.28515625" style="259" customWidth="1"/>
    <col min="11778" max="11778" width="60.140625" style="259" customWidth="1"/>
    <col min="11779" max="11779" width="22.85546875" style="259" customWidth="1"/>
    <col min="11780" max="11781" width="21" style="259" customWidth="1"/>
    <col min="11782" max="11782" width="22.85546875" style="259" customWidth="1"/>
    <col min="11783" max="11784" width="21.85546875" style="259" customWidth="1"/>
    <col min="11785" max="12032" width="9.140625" style="259"/>
    <col min="12033" max="12033" width="16.28515625" style="259" customWidth="1"/>
    <col min="12034" max="12034" width="60.140625" style="259" customWidth="1"/>
    <col min="12035" max="12035" width="22.85546875" style="259" customWidth="1"/>
    <col min="12036" max="12037" width="21" style="259" customWidth="1"/>
    <col min="12038" max="12038" width="22.85546875" style="259" customWidth="1"/>
    <col min="12039" max="12040" width="21.85546875" style="259" customWidth="1"/>
    <col min="12041" max="12288" width="9.140625" style="259"/>
    <col min="12289" max="12289" width="16.28515625" style="259" customWidth="1"/>
    <col min="12290" max="12290" width="60.140625" style="259" customWidth="1"/>
    <col min="12291" max="12291" width="22.85546875" style="259" customWidth="1"/>
    <col min="12292" max="12293" width="21" style="259" customWidth="1"/>
    <col min="12294" max="12294" width="22.85546875" style="259" customWidth="1"/>
    <col min="12295" max="12296" width="21.85546875" style="259" customWidth="1"/>
    <col min="12297" max="12544" width="9.140625" style="259"/>
    <col min="12545" max="12545" width="16.28515625" style="259" customWidth="1"/>
    <col min="12546" max="12546" width="60.140625" style="259" customWidth="1"/>
    <col min="12547" max="12547" width="22.85546875" style="259" customWidth="1"/>
    <col min="12548" max="12549" width="21" style="259" customWidth="1"/>
    <col min="12550" max="12550" width="22.85546875" style="259" customWidth="1"/>
    <col min="12551" max="12552" width="21.85546875" style="259" customWidth="1"/>
    <col min="12553" max="12800" width="9.140625" style="259"/>
    <col min="12801" max="12801" width="16.28515625" style="259" customWidth="1"/>
    <col min="12802" max="12802" width="60.140625" style="259" customWidth="1"/>
    <col min="12803" max="12803" width="22.85546875" style="259" customWidth="1"/>
    <col min="12804" max="12805" width="21" style="259" customWidth="1"/>
    <col min="12806" max="12806" width="22.85546875" style="259" customWidth="1"/>
    <col min="12807" max="12808" width="21.85546875" style="259" customWidth="1"/>
    <col min="12809" max="13056" width="9.140625" style="259"/>
    <col min="13057" max="13057" width="16.28515625" style="259" customWidth="1"/>
    <col min="13058" max="13058" width="60.140625" style="259" customWidth="1"/>
    <col min="13059" max="13059" width="22.85546875" style="259" customWidth="1"/>
    <col min="13060" max="13061" width="21" style="259" customWidth="1"/>
    <col min="13062" max="13062" width="22.85546875" style="259" customWidth="1"/>
    <col min="13063" max="13064" width="21.85546875" style="259" customWidth="1"/>
    <col min="13065" max="13312" width="9.140625" style="259"/>
    <col min="13313" max="13313" width="16.28515625" style="259" customWidth="1"/>
    <col min="13314" max="13314" width="60.140625" style="259" customWidth="1"/>
    <col min="13315" max="13315" width="22.85546875" style="259" customWidth="1"/>
    <col min="13316" max="13317" width="21" style="259" customWidth="1"/>
    <col min="13318" max="13318" width="22.85546875" style="259" customWidth="1"/>
    <col min="13319" max="13320" width="21.85546875" style="259" customWidth="1"/>
    <col min="13321" max="13568" width="9.140625" style="259"/>
    <col min="13569" max="13569" width="16.28515625" style="259" customWidth="1"/>
    <col min="13570" max="13570" width="60.140625" style="259" customWidth="1"/>
    <col min="13571" max="13571" width="22.85546875" style="259" customWidth="1"/>
    <col min="13572" max="13573" width="21" style="259" customWidth="1"/>
    <col min="13574" max="13574" width="22.85546875" style="259" customWidth="1"/>
    <col min="13575" max="13576" width="21.85546875" style="259" customWidth="1"/>
    <col min="13577" max="13824" width="9.140625" style="259"/>
    <col min="13825" max="13825" width="16.28515625" style="259" customWidth="1"/>
    <col min="13826" max="13826" width="60.140625" style="259" customWidth="1"/>
    <col min="13827" max="13827" width="22.85546875" style="259" customWidth="1"/>
    <col min="13828" max="13829" width="21" style="259" customWidth="1"/>
    <col min="13830" max="13830" width="22.85546875" style="259" customWidth="1"/>
    <col min="13831" max="13832" width="21.85546875" style="259" customWidth="1"/>
    <col min="13833" max="14080" width="9.140625" style="259"/>
    <col min="14081" max="14081" width="16.28515625" style="259" customWidth="1"/>
    <col min="14082" max="14082" width="60.140625" style="259" customWidth="1"/>
    <col min="14083" max="14083" width="22.85546875" style="259" customWidth="1"/>
    <col min="14084" max="14085" width="21" style="259" customWidth="1"/>
    <col min="14086" max="14086" width="22.85546875" style="259" customWidth="1"/>
    <col min="14087" max="14088" width="21.85546875" style="259" customWidth="1"/>
    <col min="14089" max="14336" width="9.140625" style="259"/>
    <col min="14337" max="14337" width="16.28515625" style="259" customWidth="1"/>
    <col min="14338" max="14338" width="60.140625" style="259" customWidth="1"/>
    <col min="14339" max="14339" width="22.85546875" style="259" customWidth="1"/>
    <col min="14340" max="14341" width="21" style="259" customWidth="1"/>
    <col min="14342" max="14342" width="22.85546875" style="259" customWidth="1"/>
    <col min="14343" max="14344" width="21.85546875" style="259" customWidth="1"/>
    <col min="14345" max="14592" width="9.140625" style="259"/>
    <col min="14593" max="14593" width="16.28515625" style="259" customWidth="1"/>
    <col min="14594" max="14594" width="60.140625" style="259" customWidth="1"/>
    <col min="14595" max="14595" width="22.85546875" style="259" customWidth="1"/>
    <col min="14596" max="14597" width="21" style="259" customWidth="1"/>
    <col min="14598" max="14598" width="22.85546875" style="259" customWidth="1"/>
    <col min="14599" max="14600" width="21.85546875" style="259" customWidth="1"/>
    <col min="14601" max="14848" width="9.140625" style="259"/>
    <col min="14849" max="14849" width="16.28515625" style="259" customWidth="1"/>
    <col min="14850" max="14850" width="60.140625" style="259" customWidth="1"/>
    <col min="14851" max="14851" width="22.85546875" style="259" customWidth="1"/>
    <col min="14852" max="14853" width="21" style="259" customWidth="1"/>
    <col min="14854" max="14854" width="22.85546875" style="259" customWidth="1"/>
    <col min="14855" max="14856" width="21.85546875" style="259" customWidth="1"/>
    <col min="14857" max="15104" width="9.140625" style="259"/>
    <col min="15105" max="15105" width="16.28515625" style="259" customWidth="1"/>
    <col min="15106" max="15106" width="60.140625" style="259" customWidth="1"/>
    <col min="15107" max="15107" width="22.85546875" style="259" customWidth="1"/>
    <col min="15108" max="15109" width="21" style="259" customWidth="1"/>
    <col min="15110" max="15110" width="22.85546875" style="259" customWidth="1"/>
    <col min="15111" max="15112" width="21.85546875" style="259" customWidth="1"/>
    <col min="15113" max="15360" width="9.140625" style="259"/>
    <col min="15361" max="15361" width="16.28515625" style="259" customWidth="1"/>
    <col min="15362" max="15362" width="60.140625" style="259" customWidth="1"/>
    <col min="15363" max="15363" width="22.85546875" style="259" customWidth="1"/>
    <col min="15364" max="15365" width="21" style="259" customWidth="1"/>
    <col min="15366" max="15366" width="22.85546875" style="259" customWidth="1"/>
    <col min="15367" max="15368" width="21.85546875" style="259" customWidth="1"/>
    <col min="15369" max="15616" width="9.140625" style="259"/>
    <col min="15617" max="15617" width="16.28515625" style="259" customWidth="1"/>
    <col min="15618" max="15618" width="60.140625" style="259" customWidth="1"/>
    <col min="15619" max="15619" width="22.85546875" style="259" customWidth="1"/>
    <col min="15620" max="15621" width="21" style="259" customWidth="1"/>
    <col min="15622" max="15622" width="22.85546875" style="259" customWidth="1"/>
    <col min="15623" max="15624" width="21.85546875" style="259" customWidth="1"/>
    <col min="15625" max="15872" width="9.140625" style="259"/>
    <col min="15873" max="15873" width="16.28515625" style="259" customWidth="1"/>
    <col min="15874" max="15874" width="60.140625" style="259" customWidth="1"/>
    <col min="15875" max="15875" width="22.85546875" style="259" customWidth="1"/>
    <col min="15876" max="15877" width="21" style="259" customWidth="1"/>
    <col min="15878" max="15878" width="22.85546875" style="259" customWidth="1"/>
    <col min="15879" max="15880" width="21.85546875" style="259" customWidth="1"/>
    <col min="15881" max="16128" width="9.140625" style="259"/>
    <col min="16129" max="16129" width="16.28515625" style="259" customWidth="1"/>
    <col min="16130" max="16130" width="60.140625" style="259" customWidth="1"/>
    <col min="16131" max="16131" width="22.85546875" style="259" customWidth="1"/>
    <col min="16132" max="16133" width="21" style="259" customWidth="1"/>
    <col min="16134" max="16134" width="22.85546875" style="259" customWidth="1"/>
    <col min="16135" max="16136" width="21.85546875" style="259" customWidth="1"/>
    <col min="16137" max="16384" width="9.140625" style="259"/>
  </cols>
  <sheetData>
    <row r="1" spans="1:8" ht="39" customHeight="1">
      <c r="A1" s="366" t="s">
        <v>548</v>
      </c>
      <c r="B1" s="366"/>
      <c r="C1" s="366"/>
      <c r="D1" s="366"/>
      <c r="E1" s="366"/>
      <c r="F1" s="366"/>
      <c r="G1" s="366"/>
      <c r="H1" s="366"/>
    </row>
    <row r="2" spans="1:8" ht="48.75" customHeight="1">
      <c r="A2" s="262" t="s">
        <v>433</v>
      </c>
      <c r="B2" s="263" t="s">
        <v>434</v>
      </c>
      <c r="C2" s="263" t="s">
        <v>435</v>
      </c>
      <c r="D2" s="263" t="s">
        <v>436</v>
      </c>
      <c r="E2" s="263" t="s">
        <v>437</v>
      </c>
      <c r="F2" s="263" t="s">
        <v>438</v>
      </c>
      <c r="G2" s="263" t="s">
        <v>439</v>
      </c>
      <c r="H2" s="263" t="s">
        <v>440</v>
      </c>
    </row>
    <row r="3" spans="1:8" ht="15.75">
      <c r="A3" s="367" t="s">
        <v>441</v>
      </c>
      <c r="B3" s="367"/>
      <c r="C3" s="367"/>
      <c r="D3" s="367"/>
      <c r="E3" s="367"/>
      <c r="F3" s="367"/>
      <c r="G3" s="367"/>
      <c r="H3" s="367"/>
    </row>
    <row r="4" spans="1:8" ht="35.1" customHeight="1">
      <c r="A4" s="265" t="s">
        <v>442</v>
      </c>
      <c r="B4" s="266" t="s">
        <v>443</v>
      </c>
      <c r="C4" s="268">
        <v>11820</v>
      </c>
      <c r="D4" s="268">
        <v>9397</v>
      </c>
      <c r="E4" s="268">
        <v>9397</v>
      </c>
      <c r="F4" s="268"/>
      <c r="G4" s="268">
        <v>3654</v>
      </c>
      <c r="H4" s="268">
        <v>3654</v>
      </c>
    </row>
    <row r="5" spans="1:8" ht="35.1" customHeight="1">
      <c r="A5" s="265" t="s">
        <v>444</v>
      </c>
      <c r="B5" s="266" t="s">
        <v>445</v>
      </c>
      <c r="C5" s="268"/>
      <c r="D5" s="268"/>
      <c r="E5" s="268"/>
      <c r="F5" s="268">
        <v>610</v>
      </c>
      <c r="G5" s="268">
        <v>546</v>
      </c>
      <c r="H5" s="268">
        <v>546</v>
      </c>
    </row>
    <row r="6" spans="1:8" ht="35.1" customHeight="1">
      <c r="A6" s="265" t="s">
        <v>446</v>
      </c>
      <c r="B6" s="266" t="s">
        <v>447</v>
      </c>
      <c r="C6" s="268">
        <v>12245</v>
      </c>
      <c r="D6" s="268">
        <v>11193</v>
      </c>
      <c r="E6" s="268">
        <v>11193</v>
      </c>
      <c r="F6" s="268">
        <v>4143</v>
      </c>
      <c r="G6" s="268">
        <v>4968</v>
      </c>
      <c r="H6" s="268">
        <v>4968</v>
      </c>
    </row>
    <row r="7" spans="1:8" ht="35.1" customHeight="1">
      <c r="A7" s="265" t="s">
        <v>448</v>
      </c>
      <c r="B7" s="266" t="s">
        <v>449</v>
      </c>
      <c r="C7" s="268">
        <v>943</v>
      </c>
      <c r="D7" s="268">
        <v>12278</v>
      </c>
      <c r="E7" s="268">
        <v>12508</v>
      </c>
      <c r="F7" s="268">
        <v>68166</v>
      </c>
      <c r="G7" s="268">
        <v>18875</v>
      </c>
      <c r="H7" s="268">
        <v>18808</v>
      </c>
    </row>
    <row r="8" spans="1:8" ht="35.1" customHeight="1">
      <c r="A8" s="265" t="s">
        <v>450</v>
      </c>
      <c r="B8" s="266" t="s">
        <v>451</v>
      </c>
      <c r="C8" s="268"/>
      <c r="D8" s="268">
        <v>30</v>
      </c>
      <c r="E8" s="268">
        <v>30</v>
      </c>
      <c r="F8" s="268">
        <v>1540</v>
      </c>
      <c r="G8" s="268">
        <v>2596</v>
      </c>
      <c r="H8" s="268">
        <v>2596</v>
      </c>
    </row>
    <row r="9" spans="1:8" ht="35.1" customHeight="1">
      <c r="A9" s="265" t="s">
        <v>452</v>
      </c>
      <c r="B9" s="266" t="s">
        <v>453</v>
      </c>
      <c r="C9" s="268">
        <v>24189</v>
      </c>
      <c r="D9" s="268">
        <v>4936</v>
      </c>
      <c r="E9" s="268">
        <v>4936</v>
      </c>
      <c r="F9" s="268">
        <v>39999</v>
      </c>
      <c r="G9" s="268">
        <v>22559</v>
      </c>
      <c r="H9" s="268">
        <v>19038</v>
      </c>
    </row>
    <row r="10" spans="1:8" ht="35.1" customHeight="1">
      <c r="A10" s="265" t="s">
        <v>454</v>
      </c>
      <c r="B10" s="266" t="s">
        <v>455</v>
      </c>
      <c r="C10" s="268">
        <v>138542</v>
      </c>
      <c r="D10" s="268">
        <v>186581</v>
      </c>
      <c r="E10" s="268">
        <v>186581</v>
      </c>
      <c r="F10" s="268"/>
      <c r="G10" s="268"/>
      <c r="H10" s="268"/>
    </row>
    <row r="11" spans="1:8" ht="35.1" customHeight="1">
      <c r="A11" s="265" t="s">
        <v>456</v>
      </c>
      <c r="B11" s="266" t="s">
        <v>457</v>
      </c>
      <c r="C11" s="268"/>
      <c r="D11" s="268">
        <v>252</v>
      </c>
      <c r="E11" s="268">
        <v>252</v>
      </c>
      <c r="F11" s="268">
        <v>205</v>
      </c>
      <c r="G11" s="268">
        <v>300</v>
      </c>
      <c r="H11" s="268">
        <v>300</v>
      </c>
    </row>
    <row r="12" spans="1:8" ht="35.1" customHeight="1">
      <c r="A12" s="265" t="s">
        <v>458</v>
      </c>
      <c r="B12" s="266" t="s">
        <v>459</v>
      </c>
      <c r="C12" s="268"/>
      <c r="D12" s="268"/>
      <c r="E12" s="268"/>
      <c r="F12" s="268">
        <v>680</v>
      </c>
      <c r="G12" s="268">
        <v>506</v>
      </c>
      <c r="H12" s="268">
        <v>506</v>
      </c>
    </row>
    <row r="13" spans="1:8" ht="35.1" customHeight="1">
      <c r="A13" s="265" t="s">
        <v>460</v>
      </c>
      <c r="B13" s="266" t="s">
        <v>461</v>
      </c>
      <c r="C13" s="268"/>
      <c r="D13" s="268"/>
      <c r="E13" s="268"/>
      <c r="F13" s="268">
        <v>317</v>
      </c>
      <c r="G13" s="268">
        <v>167</v>
      </c>
      <c r="H13" s="268">
        <v>167</v>
      </c>
    </row>
    <row r="14" spans="1:8" ht="35.1" customHeight="1">
      <c r="A14" s="265" t="s">
        <v>462</v>
      </c>
      <c r="B14" s="266" t="s">
        <v>463</v>
      </c>
      <c r="C14" s="268"/>
      <c r="D14" s="268"/>
      <c r="E14" s="268"/>
      <c r="F14" s="268">
        <v>225</v>
      </c>
      <c r="G14" s="268">
        <v>241</v>
      </c>
      <c r="H14" s="268">
        <v>241</v>
      </c>
    </row>
    <row r="15" spans="1:8" ht="35.1" customHeight="1">
      <c r="A15" s="265" t="s">
        <v>464</v>
      </c>
      <c r="B15" s="266" t="s">
        <v>465</v>
      </c>
      <c r="C15" s="268"/>
      <c r="D15" s="268"/>
      <c r="E15" s="268"/>
      <c r="F15" s="268">
        <v>20</v>
      </c>
      <c r="G15" s="268">
        <v>27</v>
      </c>
      <c r="H15" s="268">
        <v>26</v>
      </c>
    </row>
    <row r="16" spans="1:8" ht="35.1" customHeight="1">
      <c r="A16" s="265" t="s">
        <v>466</v>
      </c>
      <c r="B16" s="266" t="s">
        <v>467</v>
      </c>
      <c r="C16" s="268"/>
      <c r="D16" s="268"/>
      <c r="E16" s="268"/>
      <c r="F16" s="268">
        <v>40</v>
      </c>
      <c r="G16" s="268"/>
      <c r="H16" s="268"/>
    </row>
    <row r="17" spans="1:11" ht="35.1" customHeight="1">
      <c r="A17" s="265" t="s">
        <v>468</v>
      </c>
      <c r="B17" s="266" t="s">
        <v>469</v>
      </c>
      <c r="C17" s="268"/>
      <c r="D17" s="268"/>
      <c r="E17" s="268"/>
      <c r="F17" s="268">
        <v>220</v>
      </c>
      <c r="G17" s="268">
        <v>883</v>
      </c>
      <c r="H17" s="268">
        <v>900</v>
      </c>
    </row>
    <row r="18" spans="1:11" ht="35.1" customHeight="1">
      <c r="A18" s="265" t="s">
        <v>470</v>
      </c>
      <c r="B18" s="266" t="s">
        <v>471</v>
      </c>
      <c r="C18" s="268"/>
      <c r="D18" s="268"/>
      <c r="E18" s="268"/>
      <c r="F18" s="268">
        <v>40</v>
      </c>
      <c r="G18" s="268">
        <v>40</v>
      </c>
      <c r="H18" s="268">
        <v>40</v>
      </c>
    </row>
    <row r="19" spans="1:11" ht="35.1" customHeight="1">
      <c r="A19" s="265" t="s">
        <v>466</v>
      </c>
      <c r="B19" s="266" t="s">
        <v>467</v>
      </c>
      <c r="C19" s="268"/>
      <c r="D19" s="268"/>
      <c r="E19" s="268"/>
      <c r="F19" s="268">
        <v>40</v>
      </c>
      <c r="G19" s="268"/>
      <c r="H19" s="268"/>
    </row>
    <row r="20" spans="1:11" ht="35.1" customHeight="1">
      <c r="A20" s="265" t="s">
        <v>472</v>
      </c>
      <c r="B20" s="266" t="s">
        <v>473</v>
      </c>
      <c r="C20" s="268">
        <v>1035</v>
      </c>
      <c r="D20" s="268">
        <v>4437</v>
      </c>
      <c r="E20" s="268">
        <v>4206</v>
      </c>
      <c r="F20" s="268">
        <v>1066</v>
      </c>
      <c r="G20" s="268">
        <v>4162</v>
      </c>
      <c r="H20" s="268">
        <v>4162</v>
      </c>
    </row>
    <row r="21" spans="1:11" ht="35.1" customHeight="1">
      <c r="A21" s="267" t="s">
        <v>474</v>
      </c>
      <c r="B21" s="266" t="s">
        <v>475</v>
      </c>
      <c r="C21" s="269">
        <v>9497</v>
      </c>
      <c r="D21" s="269"/>
      <c r="E21" s="269"/>
      <c r="F21" s="268">
        <v>14962</v>
      </c>
      <c r="G21" s="268"/>
      <c r="H21" s="268"/>
    </row>
    <row r="22" spans="1:11" ht="35.1" customHeight="1">
      <c r="A22" s="265" t="s">
        <v>476</v>
      </c>
      <c r="B22" s="266" t="s">
        <v>477</v>
      </c>
      <c r="C22" s="268">
        <v>165</v>
      </c>
      <c r="D22" s="268">
        <v>65</v>
      </c>
      <c r="E22" s="268">
        <v>65</v>
      </c>
      <c r="F22" s="268">
        <v>415</v>
      </c>
      <c r="G22" s="268">
        <v>404</v>
      </c>
      <c r="H22" s="268">
        <v>404</v>
      </c>
    </row>
    <row r="23" spans="1:11" ht="35.1" customHeight="1">
      <c r="A23" s="265" t="s">
        <v>478</v>
      </c>
      <c r="B23" s="266" t="s">
        <v>479</v>
      </c>
      <c r="C23" s="268"/>
      <c r="D23" s="268"/>
      <c r="E23" s="268"/>
      <c r="F23" s="268">
        <v>500</v>
      </c>
      <c r="G23" s="268">
        <v>525</v>
      </c>
      <c r="H23" s="268">
        <v>525</v>
      </c>
    </row>
    <row r="24" spans="1:11" ht="35.1" customHeight="1">
      <c r="A24" s="265" t="s">
        <v>480</v>
      </c>
      <c r="B24" s="266" t="s">
        <v>481</v>
      </c>
      <c r="C24" s="268"/>
      <c r="D24" s="268"/>
      <c r="E24" s="268"/>
      <c r="F24" s="268">
        <v>190</v>
      </c>
      <c r="G24" s="268">
        <v>200</v>
      </c>
      <c r="H24" s="268">
        <v>198</v>
      </c>
    </row>
    <row r="25" spans="1:11" ht="35.1" customHeight="1">
      <c r="A25" s="265" t="s">
        <v>482</v>
      </c>
      <c r="B25" s="266" t="s">
        <v>483</v>
      </c>
      <c r="C25" s="268">
        <v>2269</v>
      </c>
      <c r="D25" s="268"/>
      <c r="E25" s="268"/>
      <c r="F25" s="268">
        <v>7804</v>
      </c>
      <c r="G25" s="268">
        <v>16491</v>
      </c>
      <c r="H25" s="268">
        <v>16491</v>
      </c>
    </row>
    <row r="26" spans="1:11" ht="35.1" customHeight="1">
      <c r="A26" s="265" t="s">
        <v>484</v>
      </c>
      <c r="B26" s="266" t="s">
        <v>485</v>
      </c>
      <c r="C26" s="268"/>
      <c r="D26" s="268"/>
      <c r="E26" s="268"/>
      <c r="F26" s="268">
        <v>3101</v>
      </c>
      <c r="G26" s="268">
        <v>3187</v>
      </c>
      <c r="H26" s="268">
        <v>3187</v>
      </c>
    </row>
    <row r="27" spans="1:11" ht="35.1" customHeight="1">
      <c r="A27" s="265" t="s">
        <v>486</v>
      </c>
      <c r="B27" s="266" t="s">
        <v>487</v>
      </c>
      <c r="C27" s="268"/>
      <c r="D27" s="268"/>
      <c r="E27" s="268"/>
      <c r="F27" s="268">
        <v>3740</v>
      </c>
      <c r="G27" s="268">
        <v>67661</v>
      </c>
      <c r="H27" s="268">
        <v>67661</v>
      </c>
    </row>
    <row r="28" spans="1:11" ht="35.1" customHeight="1">
      <c r="A28" s="265" t="s">
        <v>488</v>
      </c>
      <c r="B28" s="266" t="s">
        <v>489</v>
      </c>
      <c r="C28" s="268">
        <v>4162</v>
      </c>
      <c r="D28" s="268"/>
      <c r="E28" s="268"/>
      <c r="F28" s="268">
        <v>5573</v>
      </c>
      <c r="G28" s="268"/>
      <c r="H28" s="268"/>
    </row>
    <row r="29" spans="1:11" ht="35.1" customHeight="1">
      <c r="A29" s="267" t="s">
        <v>490</v>
      </c>
      <c r="B29" s="266" t="s">
        <v>491</v>
      </c>
      <c r="C29" s="269">
        <v>1730</v>
      </c>
      <c r="D29" s="269">
        <v>3</v>
      </c>
      <c r="E29" s="269">
        <v>3</v>
      </c>
      <c r="F29" s="268">
        <v>2261</v>
      </c>
      <c r="G29" s="268">
        <v>1129</v>
      </c>
      <c r="H29" s="268">
        <v>1129</v>
      </c>
    </row>
    <row r="30" spans="1:11" ht="35.1" customHeight="1">
      <c r="A30" s="267" t="s">
        <v>492</v>
      </c>
      <c r="B30" s="266" t="s">
        <v>493</v>
      </c>
      <c r="C30" s="269"/>
      <c r="D30" s="269">
        <v>56</v>
      </c>
      <c r="E30" s="269">
        <v>56</v>
      </c>
      <c r="F30" s="268"/>
      <c r="G30" s="268"/>
      <c r="H30" s="268"/>
    </row>
    <row r="31" spans="1:11" ht="35.1" customHeight="1">
      <c r="A31" s="267" t="s">
        <v>494</v>
      </c>
      <c r="B31" s="266" t="s">
        <v>495</v>
      </c>
      <c r="C31" s="269"/>
      <c r="D31" s="269">
        <v>81</v>
      </c>
      <c r="E31" s="269">
        <v>81</v>
      </c>
      <c r="F31" s="268"/>
      <c r="G31" s="268">
        <v>81</v>
      </c>
      <c r="H31" s="268">
        <v>81</v>
      </c>
    </row>
    <row r="32" spans="1:11" ht="35.1" customHeight="1">
      <c r="A32" s="267" t="s">
        <v>496</v>
      </c>
      <c r="B32" s="266" t="s">
        <v>497</v>
      </c>
      <c r="C32" s="269"/>
      <c r="D32" s="269">
        <v>190</v>
      </c>
      <c r="E32" s="269">
        <v>190</v>
      </c>
      <c r="F32" s="268"/>
      <c r="G32" s="268">
        <v>3260</v>
      </c>
      <c r="H32" s="268">
        <v>3260</v>
      </c>
      <c r="K32" s="260"/>
    </row>
    <row r="33" spans="1:8" ht="35.1" customHeight="1">
      <c r="A33" s="267" t="s">
        <v>498</v>
      </c>
      <c r="B33" s="266" t="s">
        <v>499</v>
      </c>
      <c r="C33" s="269"/>
      <c r="D33" s="269">
        <v>12471</v>
      </c>
      <c r="E33" s="269">
        <v>12471</v>
      </c>
      <c r="F33" s="268"/>
      <c r="G33" s="268">
        <v>18514</v>
      </c>
      <c r="H33" s="268">
        <v>18514</v>
      </c>
    </row>
    <row r="34" spans="1:8" ht="35.1" customHeight="1">
      <c r="A34" s="267" t="s">
        <v>500</v>
      </c>
      <c r="B34" s="266" t="s">
        <v>501</v>
      </c>
      <c r="C34" s="269"/>
      <c r="D34" s="269">
        <v>1423</v>
      </c>
      <c r="E34" s="269">
        <v>1424</v>
      </c>
      <c r="F34" s="268"/>
      <c r="G34" s="268"/>
      <c r="H34" s="268"/>
    </row>
    <row r="35" spans="1:8" ht="35.1" customHeight="1">
      <c r="A35" s="267" t="s">
        <v>502</v>
      </c>
      <c r="B35" s="266" t="s">
        <v>503</v>
      </c>
      <c r="C35" s="269"/>
      <c r="D35" s="269"/>
      <c r="E35" s="269"/>
      <c r="F35" s="268"/>
      <c r="G35" s="268">
        <v>68</v>
      </c>
      <c r="H35" s="268">
        <v>68</v>
      </c>
    </row>
    <row r="36" spans="1:8" ht="35.1" customHeight="1">
      <c r="A36" s="267" t="s">
        <v>504</v>
      </c>
      <c r="B36" s="266" t="s">
        <v>505</v>
      </c>
      <c r="C36" s="269"/>
      <c r="D36" s="269"/>
      <c r="E36" s="269"/>
      <c r="F36" s="268"/>
      <c r="G36" s="268">
        <v>52999</v>
      </c>
      <c r="H36" s="268">
        <v>52999</v>
      </c>
    </row>
    <row r="37" spans="1:8" ht="35.1" customHeight="1">
      <c r="A37" s="267" t="s">
        <v>506</v>
      </c>
      <c r="B37" s="266" t="s">
        <v>507</v>
      </c>
      <c r="C37" s="269"/>
      <c r="D37" s="269"/>
      <c r="E37" s="269"/>
      <c r="F37" s="268"/>
      <c r="G37" s="268">
        <v>2785</v>
      </c>
      <c r="H37" s="268">
        <v>2785</v>
      </c>
    </row>
    <row r="38" spans="1:8" ht="35.1" customHeight="1">
      <c r="A38" s="267" t="s">
        <v>508</v>
      </c>
      <c r="B38" s="266" t="s">
        <v>509</v>
      </c>
      <c r="C38" s="269"/>
      <c r="D38" s="269"/>
      <c r="E38" s="269"/>
      <c r="F38" s="268"/>
      <c r="G38" s="268">
        <v>365</v>
      </c>
      <c r="H38" s="268">
        <v>365</v>
      </c>
    </row>
    <row r="39" spans="1:8" ht="35.1" customHeight="1">
      <c r="A39" s="264"/>
      <c r="B39" s="261" t="s">
        <v>510</v>
      </c>
      <c r="C39" s="269"/>
      <c r="D39" s="269"/>
      <c r="E39" s="269"/>
      <c r="F39" s="270">
        <v>6000</v>
      </c>
      <c r="G39" s="270">
        <v>16251</v>
      </c>
      <c r="H39" s="270"/>
    </row>
    <row r="40" spans="1:8" ht="35.1" customHeight="1">
      <c r="A40" s="264"/>
      <c r="B40" s="261" t="s">
        <v>511</v>
      </c>
      <c r="C40" s="271"/>
      <c r="D40" s="271"/>
      <c r="E40" s="271"/>
      <c r="F40" s="270">
        <v>44740</v>
      </c>
      <c r="G40" s="270"/>
      <c r="H40" s="270"/>
    </row>
    <row r="41" spans="1:8" ht="30" customHeight="1">
      <c r="A41" s="368" t="s">
        <v>512</v>
      </c>
      <c r="B41" s="368"/>
      <c r="C41" s="270">
        <v>206597</v>
      </c>
      <c r="D41" s="270">
        <v>243393</v>
      </c>
      <c r="E41" s="270">
        <f>SUM(E4:E38)</f>
        <v>243393</v>
      </c>
      <c r="F41" s="270">
        <f>SUM(F4:F40)</f>
        <v>206597</v>
      </c>
      <c r="G41" s="270">
        <v>243393</v>
      </c>
      <c r="H41" s="270">
        <f>SUM(H4:H38)</f>
        <v>223619</v>
      </c>
    </row>
  </sheetData>
  <mergeCells count="3">
    <mergeCell ref="A1:H1"/>
    <mergeCell ref="A3:H3"/>
    <mergeCell ref="A41:B41"/>
  </mergeCells>
  <pageMargins left="0.15748031496062992" right="0.15748031496062992" top="0.35433070866141736" bottom="0.39370078740157483" header="0.51181102362204722" footer="0.15748031496062992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>
      <selection activeCell="K9" sqref="K9"/>
    </sheetView>
  </sheetViews>
  <sheetFormatPr defaultRowHeight="12.75"/>
  <cols>
    <col min="1" max="1" width="5.42578125" style="12" customWidth="1"/>
    <col min="2" max="2" width="2.5703125" style="12" hidden="1" customWidth="1"/>
    <col min="3" max="4" width="9.140625" style="12"/>
    <col min="5" max="5" width="4.42578125" style="12" customWidth="1"/>
    <col min="6" max="6" width="6.42578125" style="12" customWidth="1"/>
    <col min="7" max="7" width="9.140625" style="12"/>
    <col min="8" max="8" width="4.85546875" style="12" customWidth="1"/>
    <col min="9" max="9" width="9.85546875" style="12" customWidth="1"/>
    <col min="10" max="10" width="10.5703125" style="12" customWidth="1"/>
    <col min="11" max="11" width="10.140625" style="12" customWidth="1"/>
    <col min="12" max="12" width="8" style="12" customWidth="1"/>
    <col min="13" max="13" width="4.28515625" style="12" hidden="1" customWidth="1"/>
    <col min="14" max="16" width="9.140625" style="12"/>
    <col min="17" max="18" width="6.5703125" style="12" customWidth="1"/>
    <col min="19" max="19" width="7.85546875" style="12" customWidth="1"/>
    <col min="20" max="21" width="9.85546875" style="12" customWidth="1"/>
    <col min="22" max="22" width="10.42578125" style="12" customWidth="1"/>
    <col min="23" max="23" width="0.140625" style="12" customWidth="1"/>
    <col min="24" max="276" width="9.140625" style="12"/>
    <col min="277" max="277" width="9.140625" style="12" customWidth="1"/>
    <col min="278" max="532" width="9.140625" style="12"/>
    <col min="533" max="533" width="9.140625" style="12" customWidth="1"/>
    <col min="534" max="788" width="9.140625" style="12"/>
    <col min="789" max="789" width="9.140625" style="12" customWidth="1"/>
    <col min="790" max="1044" width="9.140625" style="12"/>
    <col min="1045" max="1045" width="9.140625" style="12" customWidth="1"/>
    <col min="1046" max="1300" width="9.140625" style="12"/>
    <col min="1301" max="1301" width="9.140625" style="12" customWidth="1"/>
    <col min="1302" max="1556" width="9.140625" style="12"/>
    <col min="1557" max="1557" width="9.140625" style="12" customWidth="1"/>
    <col min="1558" max="1812" width="9.140625" style="12"/>
    <col min="1813" max="1813" width="9.140625" style="12" customWidth="1"/>
    <col min="1814" max="2068" width="9.140625" style="12"/>
    <col min="2069" max="2069" width="9.140625" style="12" customWidth="1"/>
    <col min="2070" max="2324" width="9.140625" style="12"/>
    <col min="2325" max="2325" width="9.140625" style="12" customWidth="1"/>
    <col min="2326" max="2580" width="9.140625" style="12"/>
    <col min="2581" max="2581" width="9.140625" style="12" customWidth="1"/>
    <col min="2582" max="2836" width="9.140625" style="12"/>
    <col min="2837" max="2837" width="9.140625" style="12" customWidth="1"/>
    <col min="2838" max="3092" width="9.140625" style="12"/>
    <col min="3093" max="3093" width="9.140625" style="12" customWidth="1"/>
    <col min="3094" max="3348" width="9.140625" style="12"/>
    <col min="3349" max="3349" width="9.140625" style="12" customWidth="1"/>
    <col min="3350" max="3604" width="9.140625" style="12"/>
    <col min="3605" max="3605" width="9.140625" style="12" customWidth="1"/>
    <col min="3606" max="3860" width="9.140625" style="12"/>
    <col min="3861" max="3861" width="9.140625" style="12" customWidth="1"/>
    <col min="3862" max="4116" width="9.140625" style="12"/>
    <col min="4117" max="4117" width="9.140625" style="12" customWidth="1"/>
    <col min="4118" max="4372" width="9.140625" style="12"/>
    <col min="4373" max="4373" width="9.140625" style="12" customWidth="1"/>
    <col min="4374" max="4628" width="9.140625" style="12"/>
    <col min="4629" max="4629" width="9.140625" style="12" customWidth="1"/>
    <col min="4630" max="4884" width="9.140625" style="12"/>
    <col min="4885" max="4885" width="9.140625" style="12" customWidth="1"/>
    <col min="4886" max="5140" width="9.140625" style="12"/>
    <col min="5141" max="5141" width="9.140625" style="12" customWidth="1"/>
    <col min="5142" max="5396" width="9.140625" style="12"/>
    <col min="5397" max="5397" width="9.140625" style="12" customWidth="1"/>
    <col min="5398" max="5652" width="9.140625" style="12"/>
    <col min="5653" max="5653" width="9.140625" style="12" customWidth="1"/>
    <col min="5654" max="5908" width="9.140625" style="12"/>
    <col min="5909" max="5909" width="9.140625" style="12" customWidth="1"/>
    <col min="5910" max="6164" width="9.140625" style="12"/>
    <col min="6165" max="6165" width="9.140625" style="12" customWidth="1"/>
    <col min="6166" max="6420" width="9.140625" style="12"/>
    <col min="6421" max="6421" width="9.140625" style="12" customWidth="1"/>
    <col min="6422" max="6676" width="9.140625" style="12"/>
    <col min="6677" max="6677" width="9.140625" style="12" customWidth="1"/>
    <col min="6678" max="6932" width="9.140625" style="12"/>
    <col min="6933" max="6933" width="9.140625" style="12" customWidth="1"/>
    <col min="6934" max="7188" width="9.140625" style="12"/>
    <col min="7189" max="7189" width="9.140625" style="12" customWidth="1"/>
    <col min="7190" max="7444" width="9.140625" style="12"/>
    <col min="7445" max="7445" width="9.140625" style="12" customWidth="1"/>
    <col min="7446" max="7700" width="9.140625" style="12"/>
    <col min="7701" max="7701" width="9.140625" style="12" customWidth="1"/>
    <col min="7702" max="7956" width="9.140625" style="12"/>
    <col min="7957" max="7957" width="9.140625" style="12" customWidth="1"/>
    <col min="7958" max="8212" width="9.140625" style="12"/>
    <col min="8213" max="8213" width="9.140625" style="12" customWidth="1"/>
    <col min="8214" max="8468" width="9.140625" style="12"/>
    <col min="8469" max="8469" width="9.140625" style="12" customWidth="1"/>
    <col min="8470" max="8724" width="9.140625" style="12"/>
    <col min="8725" max="8725" width="9.140625" style="12" customWidth="1"/>
    <col min="8726" max="8980" width="9.140625" style="12"/>
    <col min="8981" max="8981" width="9.140625" style="12" customWidth="1"/>
    <col min="8982" max="9236" width="9.140625" style="12"/>
    <col min="9237" max="9237" width="9.140625" style="12" customWidth="1"/>
    <col min="9238" max="9492" width="9.140625" style="12"/>
    <col min="9493" max="9493" width="9.140625" style="12" customWidth="1"/>
    <col min="9494" max="9748" width="9.140625" style="12"/>
    <col min="9749" max="9749" width="9.140625" style="12" customWidth="1"/>
    <col min="9750" max="10004" width="9.140625" style="12"/>
    <col min="10005" max="10005" width="9.140625" style="12" customWidth="1"/>
    <col min="10006" max="10260" width="9.140625" style="12"/>
    <col min="10261" max="10261" width="9.140625" style="12" customWidth="1"/>
    <col min="10262" max="10516" width="9.140625" style="12"/>
    <col min="10517" max="10517" width="9.140625" style="12" customWidth="1"/>
    <col min="10518" max="10772" width="9.140625" style="12"/>
    <col min="10773" max="10773" width="9.140625" style="12" customWidth="1"/>
    <col min="10774" max="11028" width="9.140625" style="12"/>
    <col min="11029" max="11029" width="9.140625" style="12" customWidth="1"/>
    <col min="11030" max="11284" width="9.140625" style="12"/>
    <col min="11285" max="11285" width="9.140625" style="12" customWidth="1"/>
    <col min="11286" max="11540" width="9.140625" style="12"/>
    <col min="11541" max="11541" width="9.140625" style="12" customWidth="1"/>
    <col min="11542" max="11796" width="9.140625" style="12"/>
    <col min="11797" max="11797" width="9.140625" style="12" customWidth="1"/>
    <col min="11798" max="12052" width="9.140625" style="12"/>
    <col min="12053" max="12053" width="9.140625" style="12" customWidth="1"/>
    <col min="12054" max="12308" width="9.140625" style="12"/>
    <col min="12309" max="12309" width="9.140625" style="12" customWidth="1"/>
    <col min="12310" max="12564" width="9.140625" style="12"/>
    <col min="12565" max="12565" width="9.140625" style="12" customWidth="1"/>
    <col min="12566" max="12820" width="9.140625" style="12"/>
    <col min="12821" max="12821" width="9.140625" style="12" customWidth="1"/>
    <col min="12822" max="13076" width="9.140625" style="12"/>
    <col min="13077" max="13077" width="9.140625" style="12" customWidth="1"/>
    <col min="13078" max="13332" width="9.140625" style="12"/>
    <col min="13333" max="13333" width="9.140625" style="12" customWidth="1"/>
    <col min="13334" max="13588" width="9.140625" style="12"/>
    <col min="13589" max="13589" width="9.140625" style="12" customWidth="1"/>
    <col min="13590" max="13844" width="9.140625" style="12"/>
    <col min="13845" max="13845" width="9.140625" style="12" customWidth="1"/>
    <col min="13846" max="14100" width="9.140625" style="12"/>
    <col min="14101" max="14101" width="9.140625" style="12" customWidth="1"/>
    <col min="14102" max="14356" width="9.140625" style="12"/>
    <col min="14357" max="14357" width="9.140625" style="12" customWidth="1"/>
    <col min="14358" max="14612" width="9.140625" style="12"/>
    <col min="14613" max="14613" width="9.140625" style="12" customWidth="1"/>
    <col min="14614" max="14868" width="9.140625" style="12"/>
    <col min="14869" max="14869" width="9.140625" style="12" customWidth="1"/>
    <col min="14870" max="15124" width="9.140625" style="12"/>
    <col min="15125" max="15125" width="9.140625" style="12" customWidth="1"/>
    <col min="15126" max="15380" width="9.140625" style="12"/>
    <col min="15381" max="15381" width="9.140625" style="12" customWidth="1"/>
    <col min="15382" max="15636" width="9.140625" style="12"/>
    <col min="15637" max="15637" width="9.140625" style="12" customWidth="1"/>
    <col min="15638" max="15892" width="9.140625" style="12"/>
    <col min="15893" max="15893" width="9.140625" style="12" customWidth="1"/>
    <col min="15894" max="16148" width="9.140625" style="12"/>
    <col min="16149" max="16149" width="9.140625" style="12" customWidth="1"/>
    <col min="16150" max="16384" width="9.140625" style="12"/>
  </cols>
  <sheetData>
    <row r="1" spans="1:24" ht="33" customHeight="1">
      <c r="A1" s="391" t="s">
        <v>549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3"/>
      <c r="W1" s="394"/>
      <c r="X1" s="11"/>
    </row>
    <row r="2" spans="1:24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"/>
    </row>
    <row r="3" spans="1:24" ht="36.75" customHeight="1">
      <c r="A3" s="401" t="s">
        <v>27</v>
      </c>
      <c r="B3" s="402"/>
      <c r="C3" s="402"/>
      <c r="D3" s="402"/>
      <c r="E3" s="402"/>
      <c r="F3" s="403"/>
      <c r="G3" s="371" t="s">
        <v>83</v>
      </c>
      <c r="H3" s="371"/>
      <c r="I3" s="17" t="s">
        <v>84</v>
      </c>
      <c r="J3" s="17" t="s">
        <v>85</v>
      </c>
      <c r="K3" s="20" t="s">
        <v>86</v>
      </c>
      <c r="L3" s="375" t="s">
        <v>28</v>
      </c>
      <c r="M3" s="375"/>
      <c r="N3" s="375"/>
      <c r="O3" s="375"/>
      <c r="P3" s="375"/>
      <c r="Q3" s="375"/>
      <c r="R3" s="371" t="s">
        <v>83</v>
      </c>
      <c r="S3" s="371"/>
      <c r="T3" s="17" t="s">
        <v>84</v>
      </c>
      <c r="U3" s="17" t="s">
        <v>85</v>
      </c>
      <c r="V3" s="376" t="s">
        <v>86</v>
      </c>
      <c r="W3" s="376"/>
      <c r="X3" s="11"/>
    </row>
    <row r="4" spans="1:24" ht="31.5" customHeight="1">
      <c r="A4" s="376" t="s">
        <v>3</v>
      </c>
      <c r="B4" s="376"/>
      <c r="C4" s="390" t="s">
        <v>25</v>
      </c>
      <c r="D4" s="390"/>
      <c r="E4" s="390"/>
      <c r="F4" s="398"/>
      <c r="G4" s="372">
        <v>89766</v>
      </c>
      <c r="H4" s="374"/>
      <c r="I4" s="22">
        <f>G4*1.002</f>
        <v>89945.532000000007</v>
      </c>
      <c r="J4" s="23">
        <f>G4*1.022</f>
        <v>91740.851999999999</v>
      </c>
      <c r="K4" s="24">
        <f>G4*1.0222</f>
        <v>91758.805200000003</v>
      </c>
      <c r="L4" s="374" t="s">
        <v>10</v>
      </c>
      <c r="M4" s="374"/>
      <c r="N4" s="395" t="s">
        <v>20</v>
      </c>
      <c r="O4" s="395"/>
      <c r="P4" s="395"/>
      <c r="Q4" s="395"/>
      <c r="R4" s="372">
        <v>18426</v>
      </c>
      <c r="S4" s="374"/>
      <c r="T4" s="14">
        <f>R4*1.002</f>
        <v>18462.851999999999</v>
      </c>
      <c r="U4" s="14">
        <f>R4*1.022</f>
        <v>18831.371999999999</v>
      </c>
      <c r="V4" s="372">
        <f>R4*1.0222</f>
        <v>18835.057199999999</v>
      </c>
      <c r="W4" s="372"/>
      <c r="X4" s="11"/>
    </row>
    <row r="5" spans="1:24" ht="31.5" customHeight="1">
      <c r="A5" s="385" t="s">
        <v>5</v>
      </c>
      <c r="B5" s="385"/>
      <c r="C5" s="386" t="s">
        <v>26</v>
      </c>
      <c r="D5" s="386"/>
      <c r="E5" s="386"/>
      <c r="F5" s="387"/>
      <c r="G5" s="388">
        <v>101625</v>
      </c>
      <c r="H5" s="389"/>
      <c r="I5" s="22">
        <f t="shared" ref="I5:I13" si="0">G5*1.002</f>
        <v>101828.25</v>
      </c>
      <c r="J5" s="23">
        <f t="shared" ref="J5:J6" si="1">G5*1.022</f>
        <v>103860.75</v>
      </c>
      <c r="K5" s="24">
        <f t="shared" ref="K5:K9" si="2">G5*1.0222</f>
        <v>103881.075</v>
      </c>
      <c r="L5" s="374" t="s">
        <v>12</v>
      </c>
      <c r="M5" s="374"/>
      <c r="N5" s="390" t="s">
        <v>11</v>
      </c>
      <c r="O5" s="390"/>
      <c r="P5" s="390"/>
      <c r="Q5" s="390"/>
      <c r="R5" s="372">
        <v>4653</v>
      </c>
      <c r="S5" s="374"/>
      <c r="T5" s="14">
        <f t="shared" ref="T5:T14" si="3">R5*1.002</f>
        <v>4662.3059999999996</v>
      </c>
      <c r="U5" s="14">
        <f t="shared" ref="U5:U14" si="4">R5*1.022</f>
        <v>4755.366</v>
      </c>
      <c r="V5" s="372">
        <f>R5*1.0222</f>
        <v>4756.2965999999997</v>
      </c>
      <c r="W5" s="372"/>
      <c r="X5" s="11"/>
    </row>
    <row r="6" spans="1:24" ht="27.75" customHeight="1">
      <c r="A6" s="376" t="s">
        <v>6</v>
      </c>
      <c r="B6" s="376"/>
      <c r="C6" s="390" t="s">
        <v>29</v>
      </c>
      <c r="D6" s="390"/>
      <c r="E6" s="390"/>
      <c r="F6" s="398"/>
      <c r="G6" s="372">
        <v>24166</v>
      </c>
      <c r="H6" s="374"/>
      <c r="I6" s="22">
        <f t="shared" si="0"/>
        <v>24214.331999999999</v>
      </c>
      <c r="J6" s="23">
        <f t="shared" si="1"/>
        <v>24697.652000000002</v>
      </c>
      <c r="K6" s="24">
        <f t="shared" si="2"/>
        <v>24702.485199999999</v>
      </c>
      <c r="L6" s="374" t="s">
        <v>13</v>
      </c>
      <c r="M6" s="374"/>
      <c r="N6" s="395" t="s">
        <v>21</v>
      </c>
      <c r="O6" s="395"/>
      <c r="P6" s="395"/>
      <c r="Q6" s="395"/>
      <c r="R6" s="372">
        <v>41242</v>
      </c>
      <c r="S6" s="374"/>
      <c r="T6" s="14">
        <f t="shared" si="3"/>
        <v>41324.483999999997</v>
      </c>
      <c r="U6" s="14">
        <f t="shared" si="4"/>
        <v>42149.324000000001</v>
      </c>
      <c r="V6" s="372">
        <f>R6*1.0222</f>
        <v>42157.572399999997</v>
      </c>
      <c r="W6" s="372"/>
      <c r="X6" s="11"/>
    </row>
    <row r="7" spans="1:24" ht="30.75" customHeight="1">
      <c r="A7" s="396" t="s">
        <v>89</v>
      </c>
      <c r="B7" s="397"/>
      <c r="C7" s="398" t="s">
        <v>90</v>
      </c>
      <c r="D7" s="399"/>
      <c r="E7" s="399"/>
      <c r="F7" s="400"/>
      <c r="G7" s="377">
        <v>5532</v>
      </c>
      <c r="H7" s="378"/>
      <c r="I7" s="22">
        <f t="shared" si="0"/>
        <v>5543.0640000000003</v>
      </c>
      <c r="J7" s="23">
        <f>G7*1.022</f>
        <v>5653.7039999999997</v>
      </c>
      <c r="K7" s="24">
        <f t="shared" si="2"/>
        <v>5654.8104000000003</v>
      </c>
      <c r="L7" s="374" t="s">
        <v>14</v>
      </c>
      <c r="M7" s="374"/>
      <c r="N7" s="395" t="s">
        <v>22</v>
      </c>
      <c r="O7" s="395"/>
      <c r="P7" s="395"/>
      <c r="Q7" s="395"/>
      <c r="R7" s="372">
        <v>1637</v>
      </c>
      <c r="S7" s="373"/>
      <c r="T7" s="14">
        <f t="shared" si="3"/>
        <v>1640.2740000000001</v>
      </c>
      <c r="U7" s="14">
        <f t="shared" si="4"/>
        <v>1673.0140000000001</v>
      </c>
      <c r="V7" s="372">
        <f>R7*1.0222</f>
        <v>1673.3414</v>
      </c>
      <c r="W7" s="372"/>
      <c r="X7" s="11"/>
    </row>
    <row r="8" spans="1:24" ht="25.5" customHeight="1">
      <c r="A8" s="375" t="s">
        <v>30</v>
      </c>
      <c r="B8" s="375"/>
      <c r="C8" s="375"/>
      <c r="D8" s="375"/>
      <c r="E8" s="375"/>
      <c r="F8" s="401"/>
      <c r="G8" s="369">
        <f>SUM(G4:H7)</f>
        <v>221089</v>
      </c>
      <c r="H8" s="370"/>
      <c r="I8" s="25">
        <f t="shared" si="0"/>
        <v>221531.17800000001</v>
      </c>
      <c r="J8" s="26">
        <f t="shared" ref="J8:J9" si="5">G8*1.022</f>
        <v>225952.95800000001</v>
      </c>
      <c r="K8" s="27">
        <f t="shared" si="2"/>
        <v>225997.1758</v>
      </c>
      <c r="L8" s="374" t="s">
        <v>15</v>
      </c>
      <c r="M8" s="374"/>
      <c r="N8" s="395" t="s">
        <v>23</v>
      </c>
      <c r="O8" s="395"/>
      <c r="P8" s="395"/>
      <c r="Q8" s="395"/>
      <c r="R8" s="372">
        <v>9914</v>
      </c>
      <c r="S8" s="372"/>
      <c r="T8" s="14">
        <f t="shared" si="3"/>
        <v>9933.8279999999995</v>
      </c>
      <c r="U8" s="14">
        <f t="shared" si="4"/>
        <v>10132.108</v>
      </c>
      <c r="V8" s="372">
        <f>R8*1.0222</f>
        <v>10134.0908</v>
      </c>
      <c r="W8" s="372"/>
      <c r="X8" s="11"/>
    </row>
    <row r="9" spans="1:24" ht="30.75" customHeight="1">
      <c r="A9" s="396" t="s">
        <v>88</v>
      </c>
      <c r="B9" s="397"/>
      <c r="C9" s="398" t="s">
        <v>87</v>
      </c>
      <c r="D9" s="412"/>
      <c r="E9" s="412"/>
      <c r="F9" s="413"/>
      <c r="G9" s="377">
        <v>8907</v>
      </c>
      <c r="H9" s="378"/>
      <c r="I9" s="22">
        <f t="shared" si="0"/>
        <v>8924.8140000000003</v>
      </c>
      <c r="J9" s="23">
        <f t="shared" si="5"/>
        <v>9102.9539999999997</v>
      </c>
      <c r="K9" s="24">
        <f t="shared" si="2"/>
        <v>9104.7353999999996</v>
      </c>
      <c r="L9" s="407" t="s">
        <v>32</v>
      </c>
      <c r="M9" s="407"/>
      <c r="N9" s="407"/>
      <c r="O9" s="407"/>
      <c r="P9" s="407"/>
      <c r="Q9" s="407"/>
      <c r="R9" s="369">
        <f>SUM(R4:S8)</f>
        <v>75872</v>
      </c>
      <c r="S9" s="370"/>
      <c r="T9" s="21">
        <f>SUM(T4:T8)</f>
        <v>76023.743999999992</v>
      </c>
      <c r="U9" s="21">
        <f t="shared" si="4"/>
        <v>77541.184000000008</v>
      </c>
      <c r="V9" s="21">
        <f>SUM(V4:W8)</f>
        <v>77556.358399999997</v>
      </c>
      <c r="W9" s="14"/>
      <c r="X9" s="11"/>
    </row>
    <row r="10" spans="1:24" ht="24.75" customHeight="1">
      <c r="A10" s="376" t="s">
        <v>7</v>
      </c>
      <c r="B10" s="376"/>
      <c r="C10" s="379" t="s">
        <v>31</v>
      </c>
      <c r="D10" s="380"/>
      <c r="E10" s="380"/>
      <c r="F10" s="381"/>
      <c r="G10" s="372">
        <v>6325</v>
      </c>
      <c r="H10" s="372"/>
      <c r="I10" s="408">
        <f t="shared" si="0"/>
        <v>6337.65</v>
      </c>
      <c r="J10" s="408">
        <f>G10*1.022</f>
        <v>6464.1500000000005</v>
      </c>
      <c r="K10" s="410">
        <f>G10*1.0222</f>
        <v>6465.415</v>
      </c>
      <c r="L10" s="374" t="s">
        <v>16</v>
      </c>
      <c r="M10" s="374"/>
      <c r="N10" s="395" t="s">
        <v>24</v>
      </c>
      <c r="O10" s="395"/>
      <c r="P10" s="395"/>
      <c r="Q10" s="395"/>
      <c r="R10" s="372">
        <v>9708</v>
      </c>
      <c r="S10" s="372"/>
      <c r="T10" s="14">
        <v>29541</v>
      </c>
      <c r="U10" s="14">
        <v>30131</v>
      </c>
      <c r="V10" s="372">
        <v>32897</v>
      </c>
      <c r="W10" s="372"/>
      <c r="X10" s="11"/>
    </row>
    <row r="11" spans="1:24" ht="22.5" customHeight="1">
      <c r="A11" s="376"/>
      <c r="B11" s="376"/>
      <c r="C11" s="382"/>
      <c r="D11" s="383"/>
      <c r="E11" s="383"/>
      <c r="F11" s="384"/>
      <c r="G11" s="372"/>
      <c r="H11" s="372"/>
      <c r="I11" s="409"/>
      <c r="J11" s="388"/>
      <c r="K11" s="411"/>
      <c r="L11" s="374" t="s">
        <v>17</v>
      </c>
      <c r="M11" s="374"/>
      <c r="N11" s="395" t="s">
        <v>34</v>
      </c>
      <c r="O11" s="395"/>
      <c r="P11" s="395"/>
      <c r="Q11" s="395"/>
      <c r="R11" s="374">
        <v>19735</v>
      </c>
      <c r="S11" s="374"/>
      <c r="T11" s="14">
        <f t="shared" si="3"/>
        <v>19774.47</v>
      </c>
      <c r="U11" s="14">
        <f t="shared" si="4"/>
        <v>20169.170000000002</v>
      </c>
      <c r="V11" s="372">
        <f>R11*1.0022</f>
        <v>19778.417000000001</v>
      </c>
      <c r="W11" s="372"/>
      <c r="X11" s="11"/>
    </row>
    <row r="12" spans="1:24" ht="27.75" customHeight="1">
      <c r="A12" s="375" t="s">
        <v>91</v>
      </c>
      <c r="B12" s="375"/>
      <c r="C12" s="375"/>
      <c r="D12" s="375"/>
      <c r="E12" s="375"/>
      <c r="F12" s="401"/>
      <c r="G12" s="369">
        <f>SUM(G9:H11)</f>
        <v>15232</v>
      </c>
      <c r="H12" s="369"/>
      <c r="I12" s="25">
        <f t="shared" si="0"/>
        <v>15262.464</v>
      </c>
      <c r="J12" s="21">
        <f>G12*1.022</f>
        <v>15567.104000000001</v>
      </c>
      <c r="K12" s="28">
        <f>G12*1.0222</f>
        <v>15570.1504</v>
      </c>
      <c r="L12" s="374" t="s">
        <v>18</v>
      </c>
      <c r="M12" s="374"/>
      <c r="N12" s="404" t="s">
        <v>35</v>
      </c>
      <c r="O12" s="405"/>
      <c r="P12" s="405"/>
      <c r="Q12" s="406"/>
      <c r="R12" s="372">
        <v>59308</v>
      </c>
      <c r="S12" s="372"/>
      <c r="T12" s="14">
        <f t="shared" si="3"/>
        <v>59426.616000000002</v>
      </c>
      <c r="U12" s="14">
        <f t="shared" si="4"/>
        <v>60612.775999999998</v>
      </c>
      <c r="V12" s="372">
        <f t="shared" ref="V12" si="6">R12*1.0022</f>
        <v>59438.477599999998</v>
      </c>
      <c r="W12" s="372"/>
      <c r="X12" s="11"/>
    </row>
    <row r="13" spans="1:24" ht="27.75" customHeight="1">
      <c r="A13" s="423" t="s">
        <v>8</v>
      </c>
      <c r="B13" s="421"/>
      <c r="C13" s="375" t="s">
        <v>38</v>
      </c>
      <c r="D13" s="421"/>
      <c r="E13" s="421"/>
      <c r="F13" s="421"/>
      <c r="G13" s="420">
        <v>7072</v>
      </c>
      <c r="H13" s="420"/>
      <c r="I13" s="420">
        <f t="shared" si="0"/>
        <v>7086.1440000000002</v>
      </c>
      <c r="J13" s="420">
        <f>G13*1.022</f>
        <v>7227.5839999999998</v>
      </c>
      <c r="K13" s="420">
        <f>G13*1.0222</f>
        <v>7228.9984000000004</v>
      </c>
      <c r="L13" s="407" t="s">
        <v>36</v>
      </c>
      <c r="M13" s="407"/>
      <c r="N13" s="407"/>
      <c r="O13" s="407"/>
      <c r="P13" s="407"/>
      <c r="Q13" s="407"/>
      <c r="R13" s="369">
        <f>SUM(R10:S12)</f>
        <v>88751</v>
      </c>
      <c r="S13" s="370"/>
      <c r="T13" s="21">
        <f>SUM(T10:T12)</f>
        <v>108742.08600000001</v>
      </c>
      <c r="U13" s="21">
        <f>SUM(U10:U12)</f>
        <v>110912.946</v>
      </c>
      <c r="V13" s="369">
        <f>SUM(V10:W12)</f>
        <v>112113.8946</v>
      </c>
      <c r="W13" s="369"/>
      <c r="X13" s="11"/>
    </row>
    <row r="14" spans="1:24" ht="30" customHeight="1">
      <c r="A14" s="421"/>
      <c r="B14" s="421"/>
      <c r="C14" s="421"/>
      <c r="D14" s="421"/>
      <c r="E14" s="421"/>
      <c r="F14" s="421"/>
      <c r="G14" s="421"/>
      <c r="H14" s="421"/>
      <c r="I14" s="422"/>
      <c r="J14" s="422"/>
      <c r="K14" s="422"/>
      <c r="L14" s="374" t="s">
        <v>19</v>
      </c>
      <c r="M14" s="414"/>
      <c r="N14" s="18" t="s">
        <v>39</v>
      </c>
      <c r="O14" s="18"/>
      <c r="P14" s="18"/>
      <c r="Q14" s="18"/>
      <c r="R14" s="369">
        <v>58996</v>
      </c>
      <c r="S14" s="370"/>
      <c r="T14" s="21">
        <f t="shared" si="3"/>
        <v>59113.991999999998</v>
      </c>
      <c r="U14" s="21">
        <f t="shared" si="4"/>
        <v>60293.912000000004</v>
      </c>
      <c r="V14" s="369">
        <f t="shared" ref="V14" si="7">R14*1.0022</f>
        <v>59125.7912</v>
      </c>
      <c r="W14" s="369"/>
      <c r="X14" s="11"/>
    </row>
    <row r="15" spans="1:24" ht="29.25" customHeight="1">
      <c r="A15" s="407" t="s">
        <v>33</v>
      </c>
      <c r="B15" s="407"/>
      <c r="C15" s="415"/>
      <c r="D15" s="415"/>
      <c r="E15" s="415"/>
      <c r="F15" s="416"/>
      <c r="G15" s="419">
        <f>G8+G12+G13</f>
        <v>243393</v>
      </c>
      <c r="H15" s="419"/>
      <c r="I15" s="25">
        <f>G15*1.002</f>
        <v>243879.78599999999</v>
      </c>
      <c r="J15" s="26">
        <f>G15*1.022</f>
        <v>248747.64600000001</v>
      </c>
      <c r="K15" s="27">
        <f>G15*1.0222</f>
        <v>248796.32459999999</v>
      </c>
      <c r="L15" s="407" t="s">
        <v>37</v>
      </c>
      <c r="M15" s="407"/>
      <c r="N15" s="407"/>
      <c r="O15" s="407"/>
      <c r="P15" s="407"/>
      <c r="Q15" s="407"/>
      <c r="R15" s="369">
        <f>R9+R13+R14</f>
        <v>223619</v>
      </c>
      <c r="S15" s="370"/>
      <c r="T15" s="21">
        <f>T9+T13+T14</f>
        <v>243879.82200000001</v>
      </c>
      <c r="U15" s="21">
        <f>U9+U13+U14</f>
        <v>248748.04200000002</v>
      </c>
      <c r="V15" s="369">
        <f>V9+V13+V14</f>
        <v>248796.0442</v>
      </c>
      <c r="W15" s="369"/>
      <c r="X15" s="11"/>
    </row>
    <row r="16" spans="1:24" ht="23.25" customHeight="1">
      <c r="A16" s="15"/>
      <c r="B16" s="15"/>
      <c r="C16" s="15"/>
      <c r="D16" s="15"/>
      <c r="E16" s="15"/>
      <c r="F16" s="15"/>
      <c r="G16" s="16"/>
      <c r="H16" s="16"/>
      <c r="I16" s="16"/>
      <c r="J16" s="16"/>
      <c r="K16" s="16"/>
      <c r="T16" s="19"/>
      <c r="U16" s="19"/>
      <c r="V16" s="417"/>
      <c r="W16" s="418"/>
      <c r="X16" s="11"/>
    </row>
    <row r="17" spans="1:24" ht="24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T17" s="19"/>
      <c r="U17" s="19"/>
      <c r="V17" s="417"/>
      <c r="W17" s="418"/>
      <c r="X17" s="11"/>
    </row>
    <row r="18" spans="1:24" ht="27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T18" s="19"/>
      <c r="U18" s="19"/>
      <c r="V18" s="417"/>
      <c r="W18" s="418"/>
      <c r="X18" s="11"/>
    </row>
    <row r="19" spans="1:24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1"/>
    </row>
    <row r="20" spans="1:24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</sheetData>
  <mergeCells count="85">
    <mergeCell ref="A15:F15"/>
    <mergeCell ref="V18:W18"/>
    <mergeCell ref="L12:M12"/>
    <mergeCell ref="V15:W15"/>
    <mergeCell ref="L13:Q13"/>
    <mergeCell ref="V16:W16"/>
    <mergeCell ref="V17:W17"/>
    <mergeCell ref="V13:W13"/>
    <mergeCell ref="G15:H15"/>
    <mergeCell ref="G13:H14"/>
    <mergeCell ref="I13:I14"/>
    <mergeCell ref="J13:J14"/>
    <mergeCell ref="K13:K14"/>
    <mergeCell ref="L15:Q15"/>
    <mergeCell ref="A13:B14"/>
    <mergeCell ref="C13:F14"/>
    <mergeCell ref="L11:M11"/>
    <mergeCell ref="N11:Q11"/>
    <mergeCell ref="V14:W14"/>
    <mergeCell ref="V10:W10"/>
    <mergeCell ref="V11:W11"/>
    <mergeCell ref="L14:M14"/>
    <mergeCell ref="L10:M10"/>
    <mergeCell ref="N10:Q10"/>
    <mergeCell ref="R13:S13"/>
    <mergeCell ref="R14:S14"/>
    <mergeCell ref="L7:M7"/>
    <mergeCell ref="N7:Q7"/>
    <mergeCell ref="V8:W8"/>
    <mergeCell ref="V7:W7"/>
    <mergeCell ref="A12:F12"/>
    <mergeCell ref="G12:H12"/>
    <mergeCell ref="N12:Q12"/>
    <mergeCell ref="V12:W12"/>
    <mergeCell ref="L9:Q9"/>
    <mergeCell ref="I10:I11"/>
    <mergeCell ref="J10:J11"/>
    <mergeCell ref="K10:K11"/>
    <mergeCell ref="A8:F8"/>
    <mergeCell ref="G8:H8"/>
    <mergeCell ref="A9:B9"/>
    <mergeCell ref="C9:F9"/>
    <mergeCell ref="A6:B6"/>
    <mergeCell ref="C6:F6"/>
    <mergeCell ref="G6:H6"/>
    <mergeCell ref="L6:M6"/>
    <mergeCell ref="N6:Q6"/>
    <mergeCell ref="A1:W1"/>
    <mergeCell ref="R4:S4"/>
    <mergeCell ref="R5:S5"/>
    <mergeCell ref="R6:S6"/>
    <mergeCell ref="R8:S8"/>
    <mergeCell ref="L8:M8"/>
    <mergeCell ref="N8:Q8"/>
    <mergeCell ref="A7:B7"/>
    <mergeCell ref="C7:F7"/>
    <mergeCell ref="G7:H7"/>
    <mergeCell ref="V4:W4"/>
    <mergeCell ref="A3:F3"/>
    <mergeCell ref="C4:F4"/>
    <mergeCell ref="G4:H4"/>
    <mergeCell ref="L4:M4"/>
    <mergeCell ref="N4:Q4"/>
    <mergeCell ref="G3:H3"/>
    <mergeCell ref="L3:Q3"/>
    <mergeCell ref="V3:W3"/>
    <mergeCell ref="A4:B4"/>
    <mergeCell ref="R12:S12"/>
    <mergeCell ref="G9:H9"/>
    <mergeCell ref="A10:B11"/>
    <mergeCell ref="C10:F11"/>
    <mergeCell ref="G10:H11"/>
    <mergeCell ref="V6:W6"/>
    <mergeCell ref="V5:W5"/>
    <mergeCell ref="A5:B5"/>
    <mergeCell ref="C5:F5"/>
    <mergeCell ref="G5:H5"/>
    <mergeCell ref="L5:M5"/>
    <mergeCell ref="N5:Q5"/>
    <mergeCell ref="R15:S15"/>
    <mergeCell ref="R3:S3"/>
    <mergeCell ref="R7:S7"/>
    <mergeCell ref="R11:S11"/>
    <mergeCell ref="R9:S9"/>
    <mergeCell ref="R10:S10"/>
  </mergeCells>
  <pageMargins left="0.15748031496062992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opLeftCell="A16" workbookViewId="0">
      <selection activeCell="D26" sqref="D26"/>
    </sheetView>
  </sheetViews>
  <sheetFormatPr defaultRowHeight="15"/>
  <cols>
    <col min="1" max="1" width="9.140625" style="29"/>
    <col min="2" max="2" width="69.42578125" style="29" customWidth="1"/>
    <col min="3" max="4" width="20.42578125" style="29" customWidth="1"/>
    <col min="5" max="5" width="18.5703125" style="29" customWidth="1"/>
    <col min="6" max="6" width="21.5703125" style="29" customWidth="1"/>
    <col min="7" max="16384" width="9.140625" style="29"/>
  </cols>
  <sheetData>
    <row r="1" spans="1:6" ht="49.5" customHeight="1">
      <c r="A1" s="424" t="s">
        <v>562</v>
      </c>
      <c r="B1" s="425"/>
      <c r="C1" s="425"/>
      <c r="D1" s="425"/>
      <c r="E1" s="425"/>
      <c r="F1" s="426"/>
    </row>
    <row r="2" spans="1:6" ht="15.75">
      <c r="A2" s="427"/>
      <c r="B2" s="428"/>
      <c r="C2" s="428"/>
      <c r="D2" s="428"/>
      <c r="E2" s="428"/>
      <c r="F2" s="429"/>
    </row>
    <row r="3" spans="1:6">
      <c r="A3" s="430" t="s">
        <v>40</v>
      </c>
      <c r="B3" s="432" t="s">
        <v>41</v>
      </c>
      <c r="C3" s="434" t="s">
        <v>110</v>
      </c>
      <c r="D3" s="435"/>
      <c r="E3" s="435"/>
      <c r="F3" s="436"/>
    </row>
    <row r="4" spans="1:6" ht="47.25" customHeight="1" thickBot="1">
      <c r="A4" s="431"/>
      <c r="B4" s="433"/>
      <c r="C4" s="437"/>
      <c r="D4" s="438"/>
      <c r="E4" s="438"/>
      <c r="F4" s="439"/>
    </row>
    <row r="5" spans="1:6" ht="25.5" customHeight="1" thickBot="1">
      <c r="A5" s="283"/>
      <c r="B5" s="284" t="s">
        <v>100</v>
      </c>
      <c r="C5" s="285" t="s">
        <v>92</v>
      </c>
      <c r="D5" s="286" t="s">
        <v>93</v>
      </c>
      <c r="E5" s="285" t="s">
        <v>84</v>
      </c>
      <c r="F5" s="287" t="s">
        <v>85</v>
      </c>
    </row>
    <row r="6" spans="1:6" ht="31.5">
      <c r="A6" s="278" t="s">
        <v>0</v>
      </c>
      <c r="B6" s="279" t="s">
        <v>42</v>
      </c>
      <c r="C6" s="280">
        <v>4149</v>
      </c>
      <c r="D6" s="281">
        <v>4149</v>
      </c>
      <c r="E6" s="280">
        <v>2350</v>
      </c>
      <c r="F6" s="282" t="s">
        <v>94</v>
      </c>
    </row>
    <row r="7" spans="1:6" ht="31.5">
      <c r="A7" s="30" t="s">
        <v>1</v>
      </c>
      <c r="B7" s="31" t="s">
        <v>95</v>
      </c>
      <c r="C7" s="32">
        <v>2330</v>
      </c>
      <c r="D7" s="34">
        <v>2330</v>
      </c>
      <c r="E7" s="32">
        <v>817</v>
      </c>
      <c r="F7" s="33" t="s">
        <v>94</v>
      </c>
    </row>
    <row r="8" spans="1:6" ht="31.5">
      <c r="A8" s="30" t="s">
        <v>96</v>
      </c>
      <c r="B8" s="31" t="s">
        <v>97</v>
      </c>
      <c r="C8" s="32">
        <v>3408</v>
      </c>
      <c r="D8" s="34">
        <v>3408</v>
      </c>
      <c r="E8" s="32">
        <v>199</v>
      </c>
      <c r="F8" s="33" t="s">
        <v>98</v>
      </c>
    </row>
    <row r="9" spans="1:6" ht="63">
      <c r="A9" s="30" t="s">
        <v>102</v>
      </c>
      <c r="B9" s="31" t="s">
        <v>107</v>
      </c>
      <c r="C9" s="32" t="s">
        <v>98</v>
      </c>
      <c r="D9" s="34" t="s">
        <v>98</v>
      </c>
      <c r="E9" s="32">
        <v>999</v>
      </c>
      <c r="F9" s="33" t="s">
        <v>94</v>
      </c>
    </row>
    <row r="10" spans="1:6" ht="47.25">
      <c r="A10" s="30" t="s">
        <v>103</v>
      </c>
      <c r="B10" s="31" t="s">
        <v>99</v>
      </c>
      <c r="C10" s="32" t="s">
        <v>94</v>
      </c>
      <c r="D10" s="34" t="s">
        <v>94</v>
      </c>
      <c r="E10" s="32">
        <v>2669</v>
      </c>
      <c r="F10" s="33" t="s">
        <v>94</v>
      </c>
    </row>
    <row r="11" spans="1:6" ht="31.5">
      <c r="A11" s="30" t="s">
        <v>104</v>
      </c>
      <c r="B11" s="36" t="s">
        <v>553</v>
      </c>
      <c r="C11" s="32" t="s">
        <v>94</v>
      </c>
      <c r="D11" s="34" t="s">
        <v>94</v>
      </c>
      <c r="E11" s="32">
        <v>9391</v>
      </c>
      <c r="F11" s="33" t="s">
        <v>98</v>
      </c>
    </row>
    <row r="12" spans="1:6" ht="47.25">
      <c r="A12" s="30" t="s">
        <v>105</v>
      </c>
      <c r="B12" s="36" t="s">
        <v>554</v>
      </c>
      <c r="C12" s="32" t="s">
        <v>94</v>
      </c>
      <c r="D12" s="34" t="s">
        <v>94</v>
      </c>
      <c r="E12" s="32">
        <v>8365</v>
      </c>
      <c r="F12" s="33" t="s">
        <v>94</v>
      </c>
    </row>
    <row r="13" spans="1:6" ht="38.25" customHeight="1">
      <c r="A13" s="30" t="s">
        <v>106</v>
      </c>
      <c r="B13" s="36" t="s">
        <v>555</v>
      </c>
      <c r="C13" s="32" t="s">
        <v>94</v>
      </c>
      <c r="D13" s="34" t="s">
        <v>94</v>
      </c>
      <c r="E13" s="32">
        <v>13650</v>
      </c>
      <c r="F13" s="33" t="s">
        <v>94</v>
      </c>
    </row>
    <row r="14" spans="1:6" ht="31.5">
      <c r="A14" s="30" t="s">
        <v>556</v>
      </c>
      <c r="B14" s="43" t="s">
        <v>550</v>
      </c>
      <c r="C14" s="32" t="s">
        <v>94</v>
      </c>
      <c r="D14" s="34" t="s">
        <v>94</v>
      </c>
      <c r="E14" s="32">
        <v>210</v>
      </c>
      <c r="F14" s="33" t="s">
        <v>94</v>
      </c>
    </row>
    <row r="15" spans="1:6" ht="31.5">
      <c r="A15" s="30" t="s">
        <v>557</v>
      </c>
      <c r="B15" s="43" t="s">
        <v>551</v>
      </c>
      <c r="C15" s="32" t="s">
        <v>94</v>
      </c>
      <c r="D15" s="34" t="s">
        <v>94</v>
      </c>
      <c r="E15" s="32">
        <v>845</v>
      </c>
      <c r="F15" s="33" t="s">
        <v>94</v>
      </c>
    </row>
    <row r="16" spans="1:6" ht="32.25" thickBot="1">
      <c r="A16" s="30" t="s">
        <v>558</v>
      </c>
      <c r="B16" s="44" t="s">
        <v>552</v>
      </c>
      <c r="C16" s="37" t="s">
        <v>94</v>
      </c>
      <c r="D16" s="38" t="s">
        <v>94</v>
      </c>
      <c r="E16" s="37">
        <v>199</v>
      </c>
      <c r="F16" s="33" t="s">
        <v>94</v>
      </c>
    </row>
    <row r="17" spans="1:6" ht="37.5" customHeight="1" thickBot="1">
      <c r="A17" s="39"/>
      <c r="B17" s="292" t="s">
        <v>109</v>
      </c>
      <c r="C17" s="40">
        <f>SUM(C6:C8)</f>
        <v>9887</v>
      </c>
      <c r="D17" s="41">
        <f>SUM(D6:D8)</f>
        <v>9887</v>
      </c>
      <c r="E17" s="40">
        <f>SUM(E6:E16)</f>
        <v>39694</v>
      </c>
      <c r="F17" s="42"/>
    </row>
    <row r="18" spans="1:6" ht="25.5" customHeight="1" thickBot="1">
      <c r="A18" s="283"/>
      <c r="B18" s="284" t="s">
        <v>101</v>
      </c>
      <c r="C18" s="285" t="s">
        <v>92</v>
      </c>
      <c r="D18" s="286" t="s">
        <v>93</v>
      </c>
      <c r="E18" s="285" t="s">
        <v>84</v>
      </c>
      <c r="F18" s="287" t="s">
        <v>85</v>
      </c>
    </row>
    <row r="19" spans="1:6" ht="31.5">
      <c r="A19" s="278" t="s">
        <v>0</v>
      </c>
      <c r="B19" s="288" t="s">
        <v>43</v>
      </c>
      <c r="C19" s="289">
        <v>6499</v>
      </c>
      <c r="D19" s="290">
        <v>6499</v>
      </c>
      <c r="E19" s="289" t="s">
        <v>94</v>
      </c>
      <c r="F19" s="291" t="s">
        <v>94</v>
      </c>
    </row>
    <row r="20" spans="1:6" ht="31.5">
      <c r="A20" s="30" t="s">
        <v>1</v>
      </c>
      <c r="B20" s="36" t="s">
        <v>560</v>
      </c>
      <c r="C20" s="32">
        <v>599</v>
      </c>
      <c r="D20" s="34">
        <v>599</v>
      </c>
      <c r="E20" s="272" t="s">
        <v>94</v>
      </c>
      <c r="F20" s="273" t="s">
        <v>94</v>
      </c>
    </row>
    <row r="21" spans="1:6" ht="31.5">
      <c r="A21" s="30" t="s">
        <v>96</v>
      </c>
      <c r="B21" s="36" t="s">
        <v>561</v>
      </c>
      <c r="C21" s="32">
        <v>2669</v>
      </c>
      <c r="D21" s="34">
        <v>2669</v>
      </c>
      <c r="E21" s="272" t="s">
        <v>94</v>
      </c>
      <c r="F21" s="273" t="s">
        <v>94</v>
      </c>
    </row>
    <row r="22" spans="1:6" ht="31.5">
      <c r="A22" s="30" t="s">
        <v>102</v>
      </c>
      <c r="B22" s="36" t="s">
        <v>553</v>
      </c>
      <c r="C22" s="32">
        <v>9391</v>
      </c>
      <c r="D22" s="34">
        <v>9391</v>
      </c>
      <c r="E22" s="272" t="s">
        <v>94</v>
      </c>
      <c r="F22" s="273" t="s">
        <v>94</v>
      </c>
    </row>
    <row r="23" spans="1:6" ht="47.25">
      <c r="A23" s="278" t="s">
        <v>103</v>
      </c>
      <c r="B23" s="36" t="s">
        <v>554</v>
      </c>
      <c r="C23" s="32">
        <v>8366</v>
      </c>
      <c r="D23" s="34">
        <v>8366</v>
      </c>
      <c r="E23" s="272" t="s">
        <v>94</v>
      </c>
      <c r="F23" s="273" t="s">
        <v>94</v>
      </c>
    </row>
    <row r="24" spans="1:6" ht="33" customHeight="1">
      <c r="A24" s="30" t="s">
        <v>104</v>
      </c>
      <c r="B24" s="36" t="s">
        <v>555</v>
      </c>
      <c r="C24" s="32">
        <v>13650</v>
      </c>
      <c r="D24" s="34">
        <v>13650</v>
      </c>
      <c r="E24" s="272" t="s">
        <v>94</v>
      </c>
      <c r="F24" s="273" t="s">
        <v>94</v>
      </c>
    </row>
    <row r="25" spans="1:6" ht="33" customHeight="1">
      <c r="A25" s="30" t="s">
        <v>105</v>
      </c>
      <c r="B25" s="36" t="s">
        <v>555</v>
      </c>
      <c r="C25" s="32">
        <v>14000</v>
      </c>
      <c r="D25" s="34">
        <v>14000</v>
      </c>
      <c r="E25" s="272"/>
      <c r="F25" s="273"/>
    </row>
    <row r="26" spans="1:6" ht="47.25">
      <c r="A26" s="30" t="s">
        <v>106</v>
      </c>
      <c r="B26" s="31" t="s">
        <v>108</v>
      </c>
      <c r="C26" s="32">
        <v>999</v>
      </c>
      <c r="D26" s="34">
        <v>999</v>
      </c>
      <c r="E26" s="272" t="s">
        <v>94</v>
      </c>
      <c r="F26" s="273" t="s">
        <v>94</v>
      </c>
    </row>
    <row r="27" spans="1:6" ht="31.5">
      <c r="A27" s="278" t="s">
        <v>556</v>
      </c>
      <c r="B27" s="43" t="s">
        <v>559</v>
      </c>
      <c r="C27" s="32">
        <v>210</v>
      </c>
      <c r="D27" s="34">
        <v>210</v>
      </c>
      <c r="E27" s="272" t="s">
        <v>94</v>
      </c>
      <c r="F27" s="273" t="s">
        <v>94</v>
      </c>
    </row>
    <row r="28" spans="1:6" ht="31.5">
      <c r="A28" s="30" t="s">
        <v>557</v>
      </c>
      <c r="B28" s="43" t="s">
        <v>551</v>
      </c>
      <c r="C28" s="32">
        <v>845</v>
      </c>
      <c r="D28" s="34">
        <v>845</v>
      </c>
      <c r="E28" s="272" t="s">
        <v>94</v>
      </c>
      <c r="F28" s="273" t="s">
        <v>94</v>
      </c>
    </row>
    <row r="29" spans="1:6" ht="32.25" thickBot="1">
      <c r="A29" s="30" t="s">
        <v>558</v>
      </c>
      <c r="B29" s="44" t="s">
        <v>552</v>
      </c>
      <c r="C29" s="37">
        <v>199</v>
      </c>
      <c r="D29" s="38">
        <v>199</v>
      </c>
      <c r="E29" s="274" t="s">
        <v>94</v>
      </c>
      <c r="F29" s="275" t="s">
        <v>94</v>
      </c>
    </row>
    <row r="30" spans="1:6" ht="38.25" customHeight="1" thickBot="1">
      <c r="A30" s="45"/>
      <c r="B30" s="293" t="s">
        <v>109</v>
      </c>
      <c r="C30" s="276">
        <f>SUM(C19:C29)</f>
        <v>57427</v>
      </c>
      <c r="D30" s="277">
        <f>SUM(D19:D29)</f>
        <v>57427</v>
      </c>
      <c r="E30" s="40" t="s">
        <v>94</v>
      </c>
      <c r="F30" s="42" t="s">
        <v>94</v>
      </c>
    </row>
    <row r="31" spans="1:6">
      <c r="D31" s="35"/>
    </row>
  </sheetData>
  <mergeCells count="5">
    <mergeCell ref="A1:F1"/>
    <mergeCell ref="A2:F2"/>
    <mergeCell ref="A3:A4"/>
    <mergeCell ref="B3:B4"/>
    <mergeCell ref="C3:F4"/>
  </mergeCells>
  <pageMargins left="0.15748031496062992" right="0.15748031496062992" top="0.41" bottom="0.16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60" zoomScaleNormal="100" workbookViewId="0">
      <selection activeCell="B18" sqref="B18"/>
    </sheetView>
  </sheetViews>
  <sheetFormatPr defaultRowHeight="15"/>
  <cols>
    <col min="1" max="1" width="46.28515625" style="29" customWidth="1"/>
    <col min="2" max="2" width="34.5703125" style="29" customWidth="1"/>
    <col min="3" max="3" width="38.5703125" style="29" customWidth="1"/>
    <col min="4" max="4" width="35.28515625" style="29" customWidth="1"/>
    <col min="5" max="5" width="30" style="29" customWidth="1"/>
    <col min="6" max="7" width="11.7109375" style="29" customWidth="1"/>
    <col min="8" max="16384" width="9.140625" style="29"/>
  </cols>
  <sheetData>
    <row r="1" spans="1:7" s="49" customFormat="1" ht="33.75" customHeight="1">
      <c r="A1" s="440" t="s">
        <v>563</v>
      </c>
      <c r="B1" s="393"/>
      <c r="C1" s="394"/>
      <c r="D1" s="50"/>
      <c r="E1" s="50"/>
      <c r="F1" s="50"/>
      <c r="G1" s="50"/>
    </row>
    <row r="2" spans="1:7">
      <c r="A2" s="51" t="s">
        <v>2</v>
      </c>
      <c r="B2" s="52" t="s">
        <v>117</v>
      </c>
      <c r="C2" s="52" t="s">
        <v>118</v>
      </c>
    </row>
    <row r="3" spans="1:7" ht="30">
      <c r="A3" s="53" t="s">
        <v>111</v>
      </c>
      <c r="B3" s="46" t="s">
        <v>9</v>
      </c>
      <c r="C3" s="54" t="s">
        <v>9</v>
      </c>
    </row>
    <row r="4" spans="1:7" ht="30">
      <c r="A4" s="53" t="s">
        <v>112</v>
      </c>
      <c r="B4" s="46" t="s">
        <v>9</v>
      </c>
      <c r="C4" s="54" t="s">
        <v>9</v>
      </c>
    </row>
    <row r="5" spans="1:7">
      <c r="A5" s="55" t="s">
        <v>113</v>
      </c>
      <c r="B5" s="47" t="s">
        <v>119</v>
      </c>
      <c r="C5" s="54">
        <v>90</v>
      </c>
    </row>
    <row r="6" spans="1:7" ht="30">
      <c r="A6" s="55" t="s">
        <v>114</v>
      </c>
      <c r="B6" s="48" t="s">
        <v>120</v>
      </c>
      <c r="C6" s="54">
        <v>77</v>
      </c>
    </row>
    <row r="7" spans="1:7" ht="30">
      <c r="A7" s="53" t="s">
        <v>115</v>
      </c>
      <c r="B7" s="46" t="s">
        <v>9</v>
      </c>
      <c r="C7" s="54" t="s">
        <v>9</v>
      </c>
    </row>
    <row r="8" spans="1:7" ht="30">
      <c r="A8" s="55" t="s">
        <v>116</v>
      </c>
      <c r="B8" s="47" t="s">
        <v>121</v>
      </c>
      <c r="C8" s="56" t="s">
        <v>94</v>
      </c>
    </row>
  </sheetData>
  <mergeCells count="1">
    <mergeCell ref="A1:C1"/>
  </mergeCells>
  <pageMargins left="0.6" right="0.28000000000000003" top="0.75" bottom="0.75" header="0.3" footer="0.3"/>
  <pageSetup paperSize="9" scale="74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14" sqref="B14"/>
    </sheetView>
  </sheetViews>
  <sheetFormatPr defaultRowHeight="15.75"/>
  <cols>
    <col min="1" max="1" width="4.42578125" style="58" customWidth="1"/>
    <col min="2" max="2" width="68" style="58" customWidth="1"/>
    <col min="3" max="3" width="16" style="58" customWidth="1"/>
    <col min="4" max="256" width="9.140625" style="58"/>
    <col min="257" max="257" width="4.42578125" style="58" customWidth="1"/>
    <col min="258" max="258" width="63.140625" style="58" customWidth="1"/>
    <col min="259" max="259" width="16" style="58" customWidth="1"/>
    <col min="260" max="512" width="9.140625" style="58"/>
    <col min="513" max="513" width="4.42578125" style="58" customWidth="1"/>
    <col min="514" max="514" width="63.140625" style="58" customWidth="1"/>
    <col min="515" max="515" width="16" style="58" customWidth="1"/>
    <col min="516" max="768" width="9.140625" style="58"/>
    <col min="769" max="769" width="4.42578125" style="58" customWidth="1"/>
    <col min="770" max="770" width="63.140625" style="58" customWidth="1"/>
    <col min="771" max="771" width="16" style="58" customWidth="1"/>
    <col min="772" max="1024" width="9.140625" style="58"/>
    <col min="1025" max="1025" width="4.42578125" style="58" customWidth="1"/>
    <col min="1026" max="1026" width="63.140625" style="58" customWidth="1"/>
    <col min="1027" max="1027" width="16" style="58" customWidth="1"/>
    <col min="1028" max="1280" width="9.140625" style="58"/>
    <col min="1281" max="1281" width="4.42578125" style="58" customWidth="1"/>
    <col min="1282" max="1282" width="63.140625" style="58" customWidth="1"/>
    <col min="1283" max="1283" width="16" style="58" customWidth="1"/>
    <col min="1284" max="1536" width="9.140625" style="58"/>
    <col min="1537" max="1537" width="4.42578125" style="58" customWidth="1"/>
    <col min="1538" max="1538" width="63.140625" style="58" customWidth="1"/>
    <col min="1539" max="1539" width="16" style="58" customWidth="1"/>
    <col min="1540" max="1792" width="9.140625" style="58"/>
    <col min="1793" max="1793" width="4.42578125" style="58" customWidth="1"/>
    <col min="1794" max="1794" width="63.140625" style="58" customWidth="1"/>
    <col min="1795" max="1795" width="16" style="58" customWidth="1"/>
    <col min="1796" max="2048" width="9.140625" style="58"/>
    <col min="2049" max="2049" width="4.42578125" style="58" customWidth="1"/>
    <col min="2050" max="2050" width="63.140625" style="58" customWidth="1"/>
    <col min="2051" max="2051" width="16" style="58" customWidth="1"/>
    <col min="2052" max="2304" width="9.140625" style="58"/>
    <col min="2305" max="2305" width="4.42578125" style="58" customWidth="1"/>
    <col min="2306" max="2306" width="63.140625" style="58" customWidth="1"/>
    <col min="2307" max="2307" width="16" style="58" customWidth="1"/>
    <col min="2308" max="2560" width="9.140625" style="58"/>
    <col min="2561" max="2561" width="4.42578125" style="58" customWidth="1"/>
    <col min="2562" max="2562" width="63.140625" style="58" customWidth="1"/>
    <col min="2563" max="2563" width="16" style="58" customWidth="1"/>
    <col min="2564" max="2816" width="9.140625" style="58"/>
    <col min="2817" max="2817" width="4.42578125" style="58" customWidth="1"/>
    <col min="2818" max="2818" width="63.140625" style="58" customWidth="1"/>
    <col min="2819" max="2819" width="16" style="58" customWidth="1"/>
    <col min="2820" max="3072" width="9.140625" style="58"/>
    <col min="3073" max="3073" width="4.42578125" style="58" customWidth="1"/>
    <col min="3074" max="3074" width="63.140625" style="58" customWidth="1"/>
    <col min="3075" max="3075" width="16" style="58" customWidth="1"/>
    <col min="3076" max="3328" width="9.140625" style="58"/>
    <col min="3329" max="3329" width="4.42578125" style="58" customWidth="1"/>
    <col min="3330" max="3330" width="63.140625" style="58" customWidth="1"/>
    <col min="3331" max="3331" width="16" style="58" customWidth="1"/>
    <col min="3332" max="3584" width="9.140625" style="58"/>
    <col min="3585" max="3585" width="4.42578125" style="58" customWidth="1"/>
    <col min="3586" max="3586" width="63.140625" style="58" customWidth="1"/>
    <col min="3587" max="3587" width="16" style="58" customWidth="1"/>
    <col min="3588" max="3840" width="9.140625" style="58"/>
    <col min="3841" max="3841" width="4.42578125" style="58" customWidth="1"/>
    <col min="3842" max="3842" width="63.140625" style="58" customWidth="1"/>
    <col min="3843" max="3843" width="16" style="58" customWidth="1"/>
    <col min="3844" max="4096" width="9.140625" style="58"/>
    <col min="4097" max="4097" width="4.42578125" style="58" customWidth="1"/>
    <col min="4098" max="4098" width="63.140625" style="58" customWidth="1"/>
    <col min="4099" max="4099" width="16" style="58" customWidth="1"/>
    <col min="4100" max="4352" width="9.140625" style="58"/>
    <col min="4353" max="4353" width="4.42578125" style="58" customWidth="1"/>
    <col min="4354" max="4354" width="63.140625" style="58" customWidth="1"/>
    <col min="4355" max="4355" width="16" style="58" customWidth="1"/>
    <col min="4356" max="4608" width="9.140625" style="58"/>
    <col min="4609" max="4609" width="4.42578125" style="58" customWidth="1"/>
    <col min="4610" max="4610" width="63.140625" style="58" customWidth="1"/>
    <col min="4611" max="4611" width="16" style="58" customWidth="1"/>
    <col min="4612" max="4864" width="9.140625" style="58"/>
    <col min="4865" max="4865" width="4.42578125" style="58" customWidth="1"/>
    <col min="4866" max="4866" width="63.140625" style="58" customWidth="1"/>
    <col min="4867" max="4867" width="16" style="58" customWidth="1"/>
    <col min="4868" max="5120" width="9.140625" style="58"/>
    <col min="5121" max="5121" width="4.42578125" style="58" customWidth="1"/>
    <col min="5122" max="5122" width="63.140625" style="58" customWidth="1"/>
    <col min="5123" max="5123" width="16" style="58" customWidth="1"/>
    <col min="5124" max="5376" width="9.140625" style="58"/>
    <col min="5377" max="5377" width="4.42578125" style="58" customWidth="1"/>
    <col min="5378" max="5378" width="63.140625" style="58" customWidth="1"/>
    <col min="5379" max="5379" width="16" style="58" customWidth="1"/>
    <col min="5380" max="5632" width="9.140625" style="58"/>
    <col min="5633" max="5633" width="4.42578125" style="58" customWidth="1"/>
    <col min="5634" max="5634" width="63.140625" style="58" customWidth="1"/>
    <col min="5635" max="5635" width="16" style="58" customWidth="1"/>
    <col min="5636" max="5888" width="9.140625" style="58"/>
    <col min="5889" max="5889" width="4.42578125" style="58" customWidth="1"/>
    <col min="5890" max="5890" width="63.140625" style="58" customWidth="1"/>
    <col min="5891" max="5891" width="16" style="58" customWidth="1"/>
    <col min="5892" max="6144" width="9.140625" style="58"/>
    <col min="6145" max="6145" width="4.42578125" style="58" customWidth="1"/>
    <col min="6146" max="6146" width="63.140625" style="58" customWidth="1"/>
    <col min="6147" max="6147" width="16" style="58" customWidth="1"/>
    <col min="6148" max="6400" width="9.140625" style="58"/>
    <col min="6401" max="6401" width="4.42578125" style="58" customWidth="1"/>
    <col min="6402" max="6402" width="63.140625" style="58" customWidth="1"/>
    <col min="6403" max="6403" width="16" style="58" customWidth="1"/>
    <col min="6404" max="6656" width="9.140625" style="58"/>
    <col min="6657" max="6657" width="4.42578125" style="58" customWidth="1"/>
    <col min="6658" max="6658" width="63.140625" style="58" customWidth="1"/>
    <col min="6659" max="6659" width="16" style="58" customWidth="1"/>
    <col min="6660" max="6912" width="9.140625" style="58"/>
    <col min="6913" max="6913" width="4.42578125" style="58" customWidth="1"/>
    <col min="6914" max="6914" width="63.140625" style="58" customWidth="1"/>
    <col min="6915" max="6915" width="16" style="58" customWidth="1"/>
    <col min="6916" max="7168" width="9.140625" style="58"/>
    <col min="7169" max="7169" width="4.42578125" style="58" customWidth="1"/>
    <col min="7170" max="7170" width="63.140625" style="58" customWidth="1"/>
    <col min="7171" max="7171" width="16" style="58" customWidth="1"/>
    <col min="7172" max="7424" width="9.140625" style="58"/>
    <col min="7425" max="7425" width="4.42578125" style="58" customWidth="1"/>
    <col min="7426" max="7426" width="63.140625" style="58" customWidth="1"/>
    <col min="7427" max="7427" width="16" style="58" customWidth="1"/>
    <col min="7428" max="7680" width="9.140625" style="58"/>
    <col min="7681" max="7681" width="4.42578125" style="58" customWidth="1"/>
    <col min="7682" max="7682" width="63.140625" style="58" customWidth="1"/>
    <col min="7683" max="7683" width="16" style="58" customWidth="1"/>
    <col min="7684" max="7936" width="9.140625" style="58"/>
    <col min="7937" max="7937" width="4.42578125" style="58" customWidth="1"/>
    <col min="7938" max="7938" width="63.140625" style="58" customWidth="1"/>
    <col min="7939" max="7939" width="16" style="58" customWidth="1"/>
    <col min="7940" max="8192" width="9.140625" style="58"/>
    <col min="8193" max="8193" width="4.42578125" style="58" customWidth="1"/>
    <col min="8194" max="8194" width="63.140625" style="58" customWidth="1"/>
    <col min="8195" max="8195" width="16" style="58" customWidth="1"/>
    <col min="8196" max="8448" width="9.140625" style="58"/>
    <col min="8449" max="8449" width="4.42578125" style="58" customWidth="1"/>
    <col min="8450" max="8450" width="63.140625" style="58" customWidth="1"/>
    <col min="8451" max="8451" width="16" style="58" customWidth="1"/>
    <col min="8452" max="8704" width="9.140625" style="58"/>
    <col min="8705" max="8705" width="4.42578125" style="58" customWidth="1"/>
    <col min="8706" max="8706" width="63.140625" style="58" customWidth="1"/>
    <col min="8707" max="8707" width="16" style="58" customWidth="1"/>
    <col min="8708" max="8960" width="9.140625" style="58"/>
    <col min="8961" max="8961" width="4.42578125" style="58" customWidth="1"/>
    <col min="8962" max="8962" width="63.140625" style="58" customWidth="1"/>
    <col min="8963" max="8963" width="16" style="58" customWidth="1"/>
    <col min="8964" max="9216" width="9.140625" style="58"/>
    <col min="9217" max="9217" width="4.42578125" style="58" customWidth="1"/>
    <col min="9218" max="9218" width="63.140625" style="58" customWidth="1"/>
    <col min="9219" max="9219" width="16" style="58" customWidth="1"/>
    <col min="9220" max="9472" width="9.140625" style="58"/>
    <col min="9473" max="9473" width="4.42578125" style="58" customWidth="1"/>
    <col min="9474" max="9474" width="63.140625" style="58" customWidth="1"/>
    <col min="9475" max="9475" width="16" style="58" customWidth="1"/>
    <col min="9476" max="9728" width="9.140625" style="58"/>
    <col min="9729" max="9729" width="4.42578125" style="58" customWidth="1"/>
    <col min="9730" max="9730" width="63.140625" style="58" customWidth="1"/>
    <col min="9731" max="9731" width="16" style="58" customWidth="1"/>
    <col min="9732" max="9984" width="9.140625" style="58"/>
    <col min="9985" max="9985" width="4.42578125" style="58" customWidth="1"/>
    <col min="9986" max="9986" width="63.140625" style="58" customWidth="1"/>
    <col min="9987" max="9987" width="16" style="58" customWidth="1"/>
    <col min="9988" max="10240" width="9.140625" style="58"/>
    <col min="10241" max="10241" width="4.42578125" style="58" customWidth="1"/>
    <col min="10242" max="10242" width="63.140625" style="58" customWidth="1"/>
    <col min="10243" max="10243" width="16" style="58" customWidth="1"/>
    <col min="10244" max="10496" width="9.140625" style="58"/>
    <col min="10497" max="10497" width="4.42578125" style="58" customWidth="1"/>
    <col min="10498" max="10498" width="63.140625" style="58" customWidth="1"/>
    <col min="10499" max="10499" width="16" style="58" customWidth="1"/>
    <col min="10500" max="10752" width="9.140625" style="58"/>
    <col min="10753" max="10753" width="4.42578125" style="58" customWidth="1"/>
    <col min="10754" max="10754" width="63.140625" style="58" customWidth="1"/>
    <col min="10755" max="10755" width="16" style="58" customWidth="1"/>
    <col min="10756" max="11008" width="9.140625" style="58"/>
    <col min="11009" max="11009" width="4.42578125" style="58" customWidth="1"/>
    <col min="11010" max="11010" width="63.140625" style="58" customWidth="1"/>
    <col min="11011" max="11011" width="16" style="58" customWidth="1"/>
    <col min="11012" max="11264" width="9.140625" style="58"/>
    <col min="11265" max="11265" width="4.42578125" style="58" customWidth="1"/>
    <col min="11266" max="11266" width="63.140625" style="58" customWidth="1"/>
    <col min="11267" max="11267" width="16" style="58" customWidth="1"/>
    <col min="11268" max="11520" width="9.140625" style="58"/>
    <col min="11521" max="11521" width="4.42578125" style="58" customWidth="1"/>
    <col min="11522" max="11522" width="63.140625" style="58" customWidth="1"/>
    <col min="11523" max="11523" width="16" style="58" customWidth="1"/>
    <col min="11524" max="11776" width="9.140625" style="58"/>
    <col min="11777" max="11777" width="4.42578125" style="58" customWidth="1"/>
    <col min="11778" max="11778" width="63.140625" style="58" customWidth="1"/>
    <col min="11779" max="11779" width="16" style="58" customWidth="1"/>
    <col min="11780" max="12032" width="9.140625" style="58"/>
    <col min="12033" max="12033" width="4.42578125" style="58" customWidth="1"/>
    <col min="12034" max="12034" width="63.140625" style="58" customWidth="1"/>
    <col min="12035" max="12035" width="16" style="58" customWidth="1"/>
    <col min="12036" max="12288" width="9.140625" style="58"/>
    <col min="12289" max="12289" width="4.42578125" style="58" customWidth="1"/>
    <col min="12290" max="12290" width="63.140625" style="58" customWidth="1"/>
    <col min="12291" max="12291" width="16" style="58" customWidth="1"/>
    <col min="12292" max="12544" width="9.140625" style="58"/>
    <col min="12545" max="12545" width="4.42578125" style="58" customWidth="1"/>
    <col min="12546" max="12546" width="63.140625" style="58" customWidth="1"/>
    <col min="12547" max="12547" width="16" style="58" customWidth="1"/>
    <col min="12548" max="12800" width="9.140625" style="58"/>
    <col min="12801" max="12801" width="4.42578125" style="58" customWidth="1"/>
    <col min="12802" max="12802" width="63.140625" style="58" customWidth="1"/>
    <col min="12803" max="12803" width="16" style="58" customWidth="1"/>
    <col min="12804" max="13056" width="9.140625" style="58"/>
    <col min="13057" max="13057" width="4.42578125" style="58" customWidth="1"/>
    <col min="13058" max="13058" width="63.140625" style="58" customWidth="1"/>
    <col min="13059" max="13059" width="16" style="58" customWidth="1"/>
    <col min="13060" max="13312" width="9.140625" style="58"/>
    <col min="13313" max="13313" width="4.42578125" style="58" customWidth="1"/>
    <col min="13314" max="13314" width="63.140625" style="58" customWidth="1"/>
    <col min="13315" max="13315" width="16" style="58" customWidth="1"/>
    <col min="13316" max="13568" width="9.140625" style="58"/>
    <col min="13569" max="13569" width="4.42578125" style="58" customWidth="1"/>
    <col min="13570" max="13570" width="63.140625" style="58" customWidth="1"/>
    <col min="13571" max="13571" width="16" style="58" customWidth="1"/>
    <col min="13572" max="13824" width="9.140625" style="58"/>
    <col min="13825" max="13825" width="4.42578125" style="58" customWidth="1"/>
    <col min="13826" max="13826" width="63.140625" style="58" customWidth="1"/>
    <col min="13827" max="13827" width="16" style="58" customWidth="1"/>
    <col min="13828" max="14080" width="9.140625" style="58"/>
    <col min="14081" max="14081" width="4.42578125" style="58" customWidth="1"/>
    <col min="14082" max="14082" width="63.140625" style="58" customWidth="1"/>
    <col min="14083" max="14083" width="16" style="58" customWidth="1"/>
    <col min="14084" max="14336" width="9.140625" style="58"/>
    <col min="14337" max="14337" width="4.42578125" style="58" customWidth="1"/>
    <col min="14338" max="14338" width="63.140625" style="58" customWidth="1"/>
    <col min="14339" max="14339" width="16" style="58" customWidth="1"/>
    <col min="14340" max="14592" width="9.140625" style="58"/>
    <col min="14593" max="14593" width="4.42578125" style="58" customWidth="1"/>
    <col min="14594" max="14594" width="63.140625" style="58" customWidth="1"/>
    <col min="14595" max="14595" width="16" style="58" customWidth="1"/>
    <col min="14596" max="14848" width="9.140625" style="58"/>
    <col min="14849" max="14849" width="4.42578125" style="58" customWidth="1"/>
    <col min="14850" max="14850" width="63.140625" style="58" customWidth="1"/>
    <col min="14851" max="14851" width="16" style="58" customWidth="1"/>
    <col min="14852" max="15104" width="9.140625" style="58"/>
    <col min="15105" max="15105" width="4.42578125" style="58" customWidth="1"/>
    <col min="15106" max="15106" width="63.140625" style="58" customWidth="1"/>
    <col min="15107" max="15107" width="16" style="58" customWidth="1"/>
    <col min="15108" max="15360" width="9.140625" style="58"/>
    <col min="15361" max="15361" width="4.42578125" style="58" customWidth="1"/>
    <col min="15362" max="15362" width="63.140625" style="58" customWidth="1"/>
    <col min="15363" max="15363" width="16" style="58" customWidth="1"/>
    <col min="15364" max="15616" width="9.140625" style="58"/>
    <col min="15617" max="15617" width="4.42578125" style="58" customWidth="1"/>
    <col min="15618" max="15618" width="63.140625" style="58" customWidth="1"/>
    <col min="15619" max="15619" width="16" style="58" customWidth="1"/>
    <col min="15620" max="15872" width="9.140625" style="58"/>
    <col min="15873" max="15873" width="4.42578125" style="58" customWidth="1"/>
    <col min="15874" max="15874" width="63.140625" style="58" customWidth="1"/>
    <col min="15875" max="15875" width="16" style="58" customWidth="1"/>
    <col min="15876" max="16128" width="9.140625" style="58"/>
    <col min="16129" max="16129" width="4.42578125" style="58" customWidth="1"/>
    <col min="16130" max="16130" width="63.140625" style="58" customWidth="1"/>
    <col min="16131" max="16131" width="16" style="58" customWidth="1"/>
    <col min="16132" max="16384" width="9.140625" style="58"/>
  </cols>
  <sheetData>
    <row r="1" spans="1:3" ht="30" customHeight="1">
      <c r="A1" s="441"/>
      <c r="B1" s="442" t="s">
        <v>564</v>
      </c>
      <c r="C1" s="442"/>
    </row>
    <row r="2" spans="1:3">
      <c r="A2" s="441"/>
      <c r="B2" s="315" t="s">
        <v>2</v>
      </c>
      <c r="C2" s="316" t="s">
        <v>46</v>
      </c>
    </row>
    <row r="3" spans="1:3" ht="30" customHeight="1">
      <c r="A3" s="317" t="s">
        <v>47</v>
      </c>
      <c r="B3" s="318" t="s">
        <v>48</v>
      </c>
      <c r="C3" s="319">
        <v>236320</v>
      </c>
    </row>
    <row r="4" spans="1:3" ht="30" customHeight="1">
      <c r="A4" s="317" t="s">
        <v>49</v>
      </c>
      <c r="B4" s="318" t="s">
        <v>50</v>
      </c>
      <c r="C4" s="319">
        <v>164623</v>
      </c>
    </row>
    <row r="5" spans="1:3" ht="30" customHeight="1">
      <c r="A5" s="320" t="s">
        <v>51</v>
      </c>
      <c r="B5" s="315" t="s">
        <v>52</v>
      </c>
      <c r="C5" s="321">
        <f>SUM(C3-C4)</f>
        <v>71697</v>
      </c>
    </row>
    <row r="6" spans="1:3" ht="30" customHeight="1">
      <c r="A6" s="317" t="s">
        <v>53</v>
      </c>
      <c r="B6" s="318" t="s">
        <v>54</v>
      </c>
      <c r="C6" s="321">
        <v>7072</v>
      </c>
    </row>
    <row r="7" spans="1:3" ht="30" customHeight="1">
      <c r="A7" s="317" t="s">
        <v>55</v>
      </c>
      <c r="B7" s="318" t="s">
        <v>56</v>
      </c>
      <c r="C7" s="319">
        <v>58996</v>
      </c>
    </row>
    <row r="8" spans="1:3" ht="30" customHeight="1">
      <c r="A8" s="320" t="s">
        <v>57</v>
      </c>
      <c r="B8" s="315" t="s">
        <v>58</v>
      </c>
      <c r="C8" s="321">
        <f>SUM(C6-C7)</f>
        <v>-51924</v>
      </c>
    </row>
    <row r="9" spans="1:3" ht="30" customHeight="1">
      <c r="A9" s="320" t="s">
        <v>59</v>
      </c>
      <c r="B9" s="315" t="s">
        <v>60</v>
      </c>
      <c r="C9" s="321">
        <f>SUM(C5+C8)</f>
        <v>19773</v>
      </c>
    </row>
    <row r="10" spans="1:3" ht="30" customHeight="1">
      <c r="A10" s="320" t="s">
        <v>61</v>
      </c>
      <c r="B10" s="315" t="s">
        <v>62</v>
      </c>
      <c r="C10" s="321">
        <v>0</v>
      </c>
    </row>
    <row r="11" spans="1:3" ht="30" customHeight="1">
      <c r="A11" s="320" t="s">
        <v>63</v>
      </c>
      <c r="B11" s="315" t="s">
        <v>64</v>
      </c>
      <c r="C11" s="321">
        <f>SUM(C9+C10)</f>
        <v>19773</v>
      </c>
    </row>
    <row r="12" spans="1:3" ht="30" customHeight="1">
      <c r="A12" s="320" t="s">
        <v>65</v>
      </c>
      <c r="B12" s="322" t="s">
        <v>66</v>
      </c>
      <c r="C12" s="321">
        <v>19773</v>
      </c>
    </row>
  </sheetData>
  <mergeCells count="2">
    <mergeCell ref="A1:A2"/>
    <mergeCell ref="B1:C1"/>
  </mergeCells>
  <pageMargins left="1.34" right="0.27559055118110237" top="0.5" bottom="0.74803149606299213" header="0.31496062992125984" footer="0.31496062992125984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4" sqref="C4"/>
    </sheetView>
  </sheetViews>
  <sheetFormatPr defaultRowHeight="15"/>
  <cols>
    <col min="1" max="1" width="45.28515625" style="1" customWidth="1"/>
    <col min="2" max="2" width="37.140625" style="1" customWidth="1"/>
    <col min="3" max="3" width="34.5703125" style="1" customWidth="1"/>
    <col min="4" max="4" width="18.85546875" style="1" customWidth="1"/>
    <col min="5" max="5" width="13.85546875" style="1" customWidth="1"/>
    <col min="6" max="6" width="6.28515625" style="1" hidden="1" customWidth="1"/>
    <col min="7" max="256" width="9.140625" style="1"/>
    <col min="257" max="257" width="45.28515625" style="1" customWidth="1"/>
    <col min="258" max="258" width="40.85546875" style="1" customWidth="1"/>
    <col min="259" max="259" width="32.85546875" style="1" customWidth="1"/>
    <col min="260" max="260" width="27.42578125" style="1" customWidth="1"/>
    <col min="261" max="261" width="19.42578125" style="1" customWidth="1"/>
    <col min="262" max="262" width="0" style="1" hidden="1" customWidth="1"/>
    <col min="263" max="512" width="9.140625" style="1"/>
    <col min="513" max="513" width="45.28515625" style="1" customWidth="1"/>
    <col min="514" max="514" width="40.85546875" style="1" customWidth="1"/>
    <col min="515" max="515" width="32.85546875" style="1" customWidth="1"/>
    <col min="516" max="516" width="27.42578125" style="1" customWidth="1"/>
    <col min="517" max="517" width="19.42578125" style="1" customWidth="1"/>
    <col min="518" max="518" width="0" style="1" hidden="1" customWidth="1"/>
    <col min="519" max="768" width="9.140625" style="1"/>
    <col min="769" max="769" width="45.28515625" style="1" customWidth="1"/>
    <col min="770" max="770" width="40.85546875" style="1" customWidth="1"/>
    <col min="771" max="771" width="32.85546875" style="1" customWidth="1"/>
    <col min="772" max="772" width="27.42578125" style="1" customWidth="1"/>
    <col min="773" max="773" width="19.42578125" style="1" customWidth="1"/>
    <col min="774" max="774" width="0" style="1" hidden="1" customWidth="1"/>
    <col min="775" max="1024" width="9.140625" style="1"/>
    <col min="1025" max="1025" width="45.28515625" style="1" customWidth="1"/>
    <col min="1026" max="1026" width="40.85546875" style="1" customWidth="1"/>
    <col min="1027" max="1027" width="32.85546875" style="1" customWidth="1"/>
    <col min="1028" max="1028" width="27.42578125" style="1" customWidth="1"/>
    <col min="1029" max="1029" width="19.42578125" style="1" customWidth="1"/>
    <col min="1030" max="1030" width="0" style="1" hidden="1" customWidth="1"/>
    <col min="1031" max="1280" width="9.140625" style="1"/>
    <col min="1281" max="1281" width="45.28515625" style="1" customWidth="1"/>
    <col min="1282" max="1282" width="40.85546875" style="1" customWidth="1"/>
    <col min="1283" max="1283" width="32.85546875" style="1" customWidth="1"/>
    <col min="1284" max="1284" width="27.42578125" style="1" customWidth="1"/>
    <col min="1285" max="1285" width="19.42578125" style="1" customWidth="1"/>
    <col min="1286" max="1286" width="0" style="1" hidden="1" customWidth="1"/>
    <col min="1287" max="1536" width="9.140625" style="1"/>
    <col min="1537" max="1537" width="45.28515625" style="1" customWidth="1"/>
    <col min="1538" max="1538" width="40.85546875" style="1" customWidth="1"/>
    <col min="1539" max="1539" width="32.85546875" style="1" customWidth="1"/>
    <col min="1540" max="1540" width="27.42578125" style="1" customWidth="1"/>
    <col min="1541" max="1541" width="19.42578125" style="1" customWidth="1"/>
    <col min="1542" max="1542" width="0" style="1" hidden="1" customWidth="1"/>
    <col min="1543" max="1792" width="9.140625" style="1"/>
    <col min="1793" max="1793" width="45.28515625" style="1" customWidth="1"/>
    <col min="1794" max="1794" width="40.85546875" style="1" customWidth="1"/>
    <col min="1795" max="1795" width="32.85546875" style="1" customWidth="1"/>
    <col min="1796" max="1796" width="27.42578125" style="1" customWidth="1"/>
    <col min="1797" max="1797" width="19.42578125" style="1" customWidth="1"/>
    <col min="1798" max="1798" width="0" style="1" hidden="1" customWidth="1"/>
    <col min="1799" max="2048" width="9.140625" style="1"/>
    <col min="2049" max="2049" width="45.28515625" style="1" customWidth="1"/>
    <col min="2050" max="2050" width="40.85546875" style="1" customWidth="1"/>
    <col min="2051" max="2051" width="32.85546875" style="1" customWidth="1"/>
    <col min="2052" max="2052" width="27.42578125" style="1" customWidth="1"/>
    <col min="2053" max="2053" width="19.42578125" style="1" customWidth="1"/>
    <col min="2054" max="2054" width="0" style="1" hidden="1" customWidth="1"/>
    <col min="2055" max="2304" width="9.140625" style="1"/>
    <col min="2305" max="2305" width="45.28515625" style="1" customWidth="1"/>
    <col min="2306" max="2306" width="40.85546875" style="1" customWidth="1"/>
    <col min="2307" max="2307" width="32.85546875" style="1" customWidth="1"/>
    <col min="2308" max="2308" width="27.42578125" style="1" customWidth="1"/>
    <col min="2309" max="2309" width="19.42578125" style="1" customWidth="1"/>
    <col min="2310" max="2310" width="0" style="1" hidden="1" customWidth="1"/>
    <col min="2311" max="2560" width="9.140625" style="1"/>
    <col min="2561" max="2561" width="45.28515625" style="1" customWidth="1"/>
    <col min="2562" max="2562" width="40.85546875" style="1" customWidth="1"/>
    <col min="2563" max="2563" width="32.85546875" style="1" customWidth="1"/>
    <col min="2564" max="2564" width="27.42578125" style="1" customWidth="1"/>
    <col min="2565" max="2565" width="19.42578125" style="1" customWidth="1"/>
    <col min="2566" max="2566" width="0" style="1" hidden="1" customWidth="1"/>
    <col min="2567" max="2816" width="9.140625" style="1"/>
    <col min="2817" max="2817" width="45.28515625" style="1" customWidth="1"/>
    <col min="2818" max="2818" width="40.85546875" style="1" customWidth="1"/>
    <col min="2819" max="2819" width="32.85546875" style="1" customWidth="1"/>
    <col min="2820" max="2820" width="27.42578125" style="1" customWidth="1"/>
    <col min="2821" max="2821" width="19.42578125" style="1" customWidth="1"/>
    <col min="2822" max="2822" width="0" style="1" hidden="1" customWidth="1"/>
    <col min="2823" max="3072" width="9.140625" style="1"/>
    <col min="3073" max="3073" width="45.28515625" style="1" customWidth="1"/>
    <col min="3074" max="3074" width="40.85546875" style="1" customWidth="1"/>
    <col min="3075" max="3075" width="32.85546875" style="1" customWidth="1"/>
    <col min="3076" max="3076" width="27.42578125" style="1" customWidth="1"/>
    <col min="3077" max="3077" width="19.42578125" style="1" customWidth="1"/>
    <col min="3078" max="3078" width="0" style="1" hidden="1" customWidth="1"/>
    <col min="3079" max="3328" width="9.140625" style="1"/>
    <col min="3329" max="3329" width="45.28515625" style="1" customWidth="1"/>
    <col min="3330" max="3330" width="40.85546875" style="1" customWidth="1"/>
    <col min="3331" max="3331" width="32.85546875" style="1" customWidth="1"/>
    <col min="3332" max="3332" width="27.42578125" style="1" customWidth="1"/>
    <col min="3333" max="3333" width="19.42578125" style="1" customWidth="1"/>
    <col min="3334" max="3334" width="0" style="1" hidden="1" customWidth="1"/>
    <col min="3335" max="3584" width="9.140625" style="1"/>
    <col min="3585" max="3585" width="45.28515625" style="1" customWidth="1"/>
    <col min="3586" max="3586" width="40.85546875" style="1" customWidth="1"/>
    <col min="3587" max="3587" width="32.85546875" style="1" customWidth="1"/>
    <col min="3588" max="3588" width="27.42578125" style="1" customWidth="1"/>
    <col min="3589" max="3589" width="19.42578125" style="1" customWidth="1"/>
    <col min="3590" max="3590" width="0" style="1" hidden="1" customWidth="1"/>
    <col min="3591" max="3840" width="9.140625" style="1"/>
    <col min="3841" max="3841" width="45.28515625" style="1" customWidth="1"/>
    <col min="3842" max="3842" width="40.85546875" style="1" customWidth="1"/>
    <col min="3843" max="3843" width="32.85546875" style="1" customWidth="1"/>
    <col min="3844" max="3844" width="27.42578125" style="1" customWidth="1"/>
    <col min="3845" max="3845" width="19.42578125" style="1" customWidth="1"/>
    <col min="3846" max="3846" width="0" style="1" hidden="1" customWidth="1"/>
    <col min="3847" max="4096" width="9.140625" style="1"/>
    <col min="4097" max="4097" width="45.28515625" style="1" customWidth="1"/>
    <col min="4098" max="4098" width="40.85546875" style="1" customWidth="1"/>
    <col min="4099" max="4099" width="32.85546875" style="1" customWidth="1"/>
    <col min="4100" max="4100" width="27.42578125" style="1" customWidth="1"/>
    <col min="4101" max="4101" width="19.42578125" style="1" customWidth="1"/>
    <col min="4102" max="4102" width="0" style="1" hidden="1" customWidth="1"/>
    <col min="4103" max="4352" width="9.140625" style="1"/>
    <col min="4353" max="4353" width="45.28515625" style="1" customWidth="1"/>
    <col min="4354" max="4354" width="40.85546875" style="1" customWidth="1"/>
    <col min="4355" max="4355" width="32.85546875" style="1" customWidth="1"/>
    <col min="4356" max="4356" width="27.42578125" style="1" customWidth="1"/>
    <col min="4357" max="4357" width="19.42578125" style="1" customWidth="1"/>
    <col min="4358" max="4358" width="0" style="1" hidden="1" customWidth="1"/>
    <col min="4359" max="4608" width="9.140625" style="1"/>
    <col min="4609" max="4609" width="45.28515625" style="1" customWidth="1"/>
    <col min="4610" max="4610" width="40.85546875" style="1" customWidth="1"/>
    <col min="4611" max="4611" width="32.85546875" style="1" customWidth="1"/>
    <col min="4612" max="4612" width="27.42578125" style="1" customWidth="1"/>
    <col min="4613" max="4613" width="19.42578125" style="1" customWidth="1"/>
    <col min="4614" max="4614" width="0" style="1" hidden="1" customWidth="1"/>
    <col min="4615" max="4864" width="9.140625" style="1"/>
    <col min="4865" max="4865" width="45.28515625" style="1" customWidth="1"/>
    <col min="4866" max="4866" width="40.85546875" style="1" customWidth="1"/>
    <col min="4867" max="4867" width="32.85546875" style="1" customWidth="1"/>
    <col min="4868" max="4868" width="27.42578125" style="1" customWidth="1"/>
    <col min="4869" max="4869" width="19.42578125" style="1" customWidth="1"/>
    <col min="4870" max="4870" width="0" style="1" hidden="1" customWidth="1"/>
    <col min="4871" max="5120" width="9.140625" style="1"/>
    <col min="5121" max="5121" width="45.28515625" style="1" customWidth="1"/>
    <col min="5122" max="5122" width="40.85546875" style="1" customWidth="1"/>
    <col min="5123" max="5123" width="32.85546875" style="1" customWidth="1"/>
    <col min="5124" max="5124" width="27.42578125" style="1" customWidth="1"/>
    <col min="5125" max="5125" width="19.42578125" style="1" customWidth="1"/>
    <col min="5126" max="5126" width="0" style="1" hidden="1" customWidth="1"/>
    <col min="5127" max="5376" width="9.140625" style="1"/>
    <col min="5377" max="5377" width="45.28515625" style="1" customWidth="1"/>
    <col min="5378" max="5378" width="40.85546875" style="1" customWidth="1"/>
    <col min="5379" max="5379" width="32.85546875" style="1" customWidth="1"/>
    <col min="5380" max="5380" width="27.42578125" style="1" customWidth="1"/>
    <col min="5381" max="5381" width="19.42578125" style="1" customWidth="1"/>
    <col min="5382" max="5382" width="0" style="1" hidden="1" customWidth="1"/>
    <col min="5383" max="5632" width="9.140625" style="1"/>
    <col min="5633" max="5633" width="45.28515625" style="1" customWidth="1"/>
    <col min="5634" max="5634" width="40.85546875" style="1" customWidth="1"/>
    <col min="5635" max="5635" width="32.85546875" style="1" customWidth="1"/>
    <col min="5636" max="5636" width="27.42578125" style="1" customWidth="1"/>
    <col min="5637" max="5637" width="19.42578125" style="1" customWidth="1"/>
    <col min="5638" max="5638" width="0" style="1" hidden="1" customWidth="1"/>
    <col min="5639" max="5888" width="9.140625" style="1"/>
    <col min="5889" max="5889" width="45.28515625" style="1" customWidth="1"/>
    <col min="5890" max="5890" width="40.85546875" style="1" customWidth="1"/>
    <col min="5891" max="5891" width="32.85546875" style="1" customWidth="1"/>
    <col min="5892" max="5892" width="27.42578125" style="1" customWidth="1"/>
    <col min="5893" max="5893" width="19.42578125" style="1" customWidth="1"/>
    <col min="5894" max="5894" width="0" style="1" hidden="1" customWidth="1"/>
    <col min="5895" max="6144" width="9.140625" style="1"/>
    <col min="6145" max="6145" width="45.28515625" style="1" customWidth="1"/>
    <col min="6146" max="6146" width="40.85546875" style="1" customWidth="1"/>
    <col min="6147" max="6147" width="32.85546875" style="1" customWidth="1"/>
    <col min="6148" max="6148" width="27.42578125" style="1" customWidth="1"/>
    <col min="6149" max="6149" width="19.42578125" style="1" customWidth="1"/>
    <col min="6150" max="6150" width="0" style="1" hidden="1" customWidth="1"/>
    <col min="6151" max="6400" width="9.140625" style="1"/>
    <col min="6401" max="6401" width="45.28515625" style="1" customWidth="1"/>
    <col min="6402" max="6402" width="40.85546875" style="1" customWidth="1"/>
    <col min="6403" max="6403" width="32.85546875" style="1" customWidth="1"/>
    <col min="6404" max="6404" width="27.42578125" style="1" customWidth="1"/>
    <col min="6405" max="6405" width="19.42578125" style="1" customWidth="1"/>
    <col min="6406" max="6406" width="0" style="1" hidden="1" customWidth="1"/>
    <col min="6407" max="6656" width="9.140625" style="1"/>
    <col min="6657" max="6657" width="45.28515625" style="1" customWidth="1"/>
    <col min="6658" max="6658" width="40.85546875" style="1" customWidth="1"/>
    <col min="6659" max="6659" width="32.85546875" style="1" customWidth="1"/>
    <col min="6660" max="6660" width="27.42578125" style="1" customWidth="1"/>
    <col min="6661" max="6661" width="19.42578125" style="1" customWidth="1"/>
    <col min="6662" max="6662" width="0" style="1" hidden="1" customWidth="1"/>
    <col min="6663" max="6912" width="9.140625" style="1"/>
    <col min="6913" max="6913" width="45.28515625" style="1" customWidth="1"/>
    <col min="6914" max="6914" width="40.85546875" style="1" customWidth="1"/>
    <col min="6915" max="6915" width="32.85546875" style="1" customWidth="1"/>
    <col min="6916" max="6916" width="27.42578125" style="1" customWidth="1"/>
    <col min="6917" max="6917" width="19.42578125" style="1" customWidth="1"/>
    <col min="6918" max="6918" width="0" style="1" hidden="1" customWidth="1"/>
    <col min="6919" max="7168" width="9.140625" style="1"/>
    <col min="7169" max="7169" width="45.28515625" style="1" customWidth="1"/>
    <col min="7170" max="7170" width="40.85546875" style="1" customWidth="1"/>
    <col min="7171" max="7171" width="32.85546875" style="1" customWidth="1"/>
    <col min="7172" max="7172" width="27.42578125" style="1" customWidth="1"/>
    <col min="7173" max="7173" width="19.42578125" style="1" customWidth="1"/>
    <col min="7174" max="7174" width="0" style="1" hidden="1" customWidth="1"/>
    <col min="7175" max="7424" width="9.140625" style="1"/>
    <col min="7425" max="7425" width="45.28515625" style="1" customWidth="1"/>
    <col min="7426" max="7426" width="40.85546875" style="1" customWidth="1"/>
    <col min="7427" max="7427" width="32.85546875" style="1" customWidth="1"/>
    <col min="7428" max="7428" width="27.42578125" style="1" customWidth="1"/>
    <col min="7429" max="7429" width="19.42578125" style="1" customWidth="1"/>
    <col min="7430" max="7430" width="0" style="1" hidden="1" customWidth="1"/>
    <col min="7431" max="7680" width="9.140625" style="1"/>
    <col min="7681" max="7681" width="45.28515625" style="1" customWidth="1"/>
    <col min="7682" max="7682" width="40.85546875" style="1" customWidth="1"/>
    <col min="7683" max="7683" width="32.85546875" style="1" customWidth="1"/>
    <col min="7684" max="7684" width="27.42578125" style="1" customWidth="1"/>
    <col min="7685" max="7685" width="19.42578125" style="1" customWidth="1"/>
    <col min="7686" max="7686" width="0" style="1" hidden="1" customWidth="1"/>
    <col min="7687" max="7936" width="9.140625" style="1"/>
    <col min="7937" max="7937" width="45.28515625" style="1" customWidth="1"/>
    <col min="7938" max="7938" width="40.85546875" style="1" customWidth="1"/>
    <col min="7939" max="7939" width="32.85546875" style="1" customWidth="1"/>
    <col min="7940" max="7940" width="27.42578125" style="1" customWidth="1"/>
    <col min="7941" max="7941" width="19.42578125" style="1" customWidth="1"/>
    <col min="7942" max="7942" width="0" style="1" hidden="1" customWidth="1"/>
    <col min="7943" max="8192" width="9.140625" style="1"/>
    <col min="8193" max="8193" width="45.28515625" style="1" customWidth="1"/>
    <col min="8194" max="8194" width="40.85546875" style="1" customWidth="1"/>
    <col min="8195" max="8195" width="32.85546875" style="1" customWidth="1"/>
    <col min="8196" max="8196" width="27.42578125" style="1" customWidth="1"/>
    <col min="8197" max="8197" width="19.42578125" style="1" customWidth="1"/>
    <col min="8198" max="8198" width="0" style="1" hidden="1" customWidth="1"/>
    <col min="8199" max="8448" width="9.140625" style="1"/>
    <col min="8449" max="8449" width="45.28515625" style="1" customWidth="1"/>
    <col min="8450" max="8450" width="40.85546875" style="1" customWidth="1"/>
    <col min="8451" max="8451" width="32.85546875" style="1" customWidth="1"/>
    <col min="8452" max="8452" width="27.42578125" style="1" customWidth="1"/>
    <col min="8453" max="8453" width="19.42578125" style="1" customWidth="1"/>
    <col min="8454" max="8454" width="0" style="1" hidden="1" customWidth="1"/>
    <col min="8455" max="8704" width="9.140625" style="1"/>
    <col min="8705" max="8705" width="45.28515625" style="1" customWidth="1"/>
    <col min="8706" max="8706" width="40.85546875" style="1" customWidth="1"/>
    <col min="8707" max="8707" width="32.85546875" style="1" customWidth="1"/>
    <col min="8708" max="8708" width="27.42578125" style="1" customWidth="1"/>
    <col min="8709" max="8709" width="19.42578125" style="1" customWidth="1"/>
    <col min="8710" max="8710" width="0" style="1" hidden="1" customWidth="1"/>
    <col min="8711" max="8960" width="9.140625" style="1"/>
    <col min="8961" max="8961" width="45.28515625" style="1" customWidth="1"/>
    <col min="8962" max="8962" width="40.85546875" style="1" customWidth="1"/>
    <col min="8963" max="8963" width="32.85546875" style="1" customWidth="1"/>
    <col min="8964" max="8964" width="27.42578125" style="1" customWidth="1"/>
    <col min="8965" max="8965" width="19.42578125" style="1" customWidth="1"/>
    <col min="8966" max="8966" width="0" style="1" hidden="1" customWidth="1"/>
    <col min="8967" max="9216" width="9.140625" style="1"/>
    <col min="9217" max="9217" width="45.28515625" style="1" customWidth="1"/>
    <col min="9218" max="9218" width="40.85546875" style="1" customWidth="1"/>
    <col min="9219" max="9219" width="32.85546875" style="1" customWidth="1"/>
    <col min="9220" max="9220" width="27.42578125" style="1" customWidth="1"/>
    <col min="9221" max="9221" width="19.42578125" style="1" customWidth="1"/>
    <col min="9222" max="9222" width="0" style="1" hidden="1" customWidth="1"/>
    <col min="9223" max="9472" width="9.140625" style="1"/>
    <col min="9473" max="9473" width="45.28515625" style="1" customWidth="1"/>
    <col min="9474" max="9474" width="40.85546875" style="1" customWidth="1"/>
    <col min="9475" max="9475" width="32.85546875" style="1" customWidth="1"/>
    <col min="9476" max="9476" width="27.42578125" style="1" customWidth="1"/>
    <col min="9477" max="9477" width="19.42578125" style="1" customWidth="1"/>
    <col min="9478" max="9478" width="0" style="1" hidden="1" customWidth="1"/>
    <col min="9479" max="9728" width="9.140625" style="1"/>
    <col min="9729" max="9729" width="45.28515625" style="1" customWidth="1"/>
    <col min="9730" max="9730" width="40.85546875" style="1" customWidth="1"/>
    <col min="9731" max="9731" width="32.85546875" style="1" customWidth="1"/>
    <col min="9732" max="9732" width="27.42578125" style="1" customWidth="1"/>
    <col min="9733" max="9733" width="19.42578125" style="1" customWidth="1"/>
    <col min="9734" max="9734" width="0" style="1" hidden="1" customWidth="1"/>
    <col min="9735" max="9984" width="9.140625" style="1"/>
    <col min="9985" max="9985" width="45.28515625" style="1" customWidth="1"/>
    <col min="9986" max="9986" width="40.85546875" style="1" customWidth="1"/>
    <col min="9987" max="9987" width="32.85546875" style="1" customWidth="1"/>
    <col min="9988" max="9988" width="27.42578125" style="1" customWidth="1"/>
    <col min="9989" max="9989" width="19.42578125" style="1" customWidth="1"/>
    <col min="9990" max="9990" width="0" style="1" hidden="1" customWidth="1"/>
    <col min="9991" max="10240" width="9.140625" style="1"/>
    <col min="10241" max="10241" width="45.28515625" style="1" customWidth="1"/>
    <col min="10242" max="10242" width="40.85546875" style="1" customWidth="1"/>
    <col min="10243" max="10243" width="32.85546875" style="1" customWidth="1"/>
    <col min="10244" max="10244" width="27.42578125" style="1" customWidth="1"/>
    <col min="10245" max="10245" width="19.42578125" style="1" customWidth="1"/>
    <col min="10246" max="10246" width="0" style="1" hidden="1" customWidth="1"/>
    <col min="10247" max="10496" width="9.140625" style="1"/>
    <col min="10497" max="10497" width="45.28515625" style="1" customWidth="1"/>
    <col min="10498" max="10498" width="40.85546875" style="1" customWidth="1"/>
    <col min="10499" max="10499" width="32.85546875" style="1" customWidth="1"/>
    <col min="10500" max="10500" width="27.42578125" style="1" customWidth="1"/>
    <col min="10501" max="10501" width="19.42578125" style="1" customWidth="1"/>
    <col min="10502" max="10502" width="0" style="1" hidden="1" customWidth="1"/>
    <col min="10503" max="10752" width="9.140625" style="1"/>
    <col min="10753" max="10753" width="45.28515625" style="1" customWidth="1"/>
    <col min="10754" max="10754" width="40.85546875" style="1" customWidth="1"/>
    <col min="10755" max="10755" width="32.85546875" style="1" customWidth="1"/>
    <col min="10756" max="10756" width="27.42578125" style="1" customWidth="1"/>
    <col min="10757" max="10757" width="19.42578125" style="1" customWidth="1"/>
    <col min="10758" max="10758" width="0" style="1" hidden="1" customWidth="1"/>
    <col min="10759" max="11008" width="9.140625" style="1"/>
    <col min="11009" max="11009" width="45.28515625" style="1" customWidth="1"/>
    <col min="11010" max="11010" width="40.85546875" style="1" customWidth="1"/>
    <col min="11011" max="11011" width="32.85546875" style="1" customWidth="1"/>
    <col min="11012" max="11012" width="27.42578125" style="1" customWidth="1"/>
    <col min="11013" max="11013" width="19.42578125" style="1" customWidth="1"/>
    <col min="11014" max="11014" width="0" style="1" hidden="1" customWidth="1"/>
    <col min="11015" max="11264" width="9.140625" style="1"/>
    <col min="11265" max="11265" width="45.28515625" style="1" customWidth="1"/>
    <col min="11266" max="11266" width="40.85546875" style="1" customWidth="1"/>
    <col min="11267" max="11267" width="32.85546875" style="1" customWidth="1"/>
    <col min="11268" max="11268" width="27.42578125" style="1" customWidth="1"/>
    <col min="11269" max="11269" width="19.42578125" style="1" customWidth="1"/>
    <col min="11270" max="11270" width="0" style="1" hidden="1" customWidth="1"/>
    <col min="11271" max="11520" width="9.140625" style="1"/>
    <col min="11521" max="11521" width="45.28515625" style="1" customWidth="1"/>
    <col min="11522" max="11522" width="40.85546875" style="1" customWidth="1"/>
    <col min="11523" max="11523" width="32.85546875" style="1" customWidth="1"/>
    <col min="11524" max="11524" width="27.42578125" style="1" customWidth="1"/>
    <col min="11525" max="11525" width="19.42578125" style="1" customWidth="1"/>
    <col min="11526" max="11526" width="0" style="1" hidden="1" customWidth="1"/>
    <col min="11527" max="11776" width="9.140625" style="1"/>
    <col min="11777" max="11777" width="45.28515625" style="1" customWidth="1"/>
    <col min="11778" max="11778" width="40.85546875" style="1" customWidth="1"/>
    <col min="11779" max="11779" width="32.85546875" style="1" customWidth="1"/>
    <col min="11780" max="11780" width="27.42578125" style="1" customWidth="1"/>
    <col min="11781" max="11781" width="19.42578125" style="1" customWidth="1"/>
    <col min="11782" max="11782" width="0" style="1" hidden="1" customWidth="1"/>
    <col min="11783" max="12032" width="9.140625" style="1"/>
    <col min="12033" max="12033" width="45.28515625" style="1" customWidth="1"/>
    <col min="12034" max="12034" width="40.85546875" style="1" customWidth="1"/>
    <col min="12035" max="12035" width="32.85546875" style="1" customWidth="1"/>
    <col min="12036" max="12036" width="27.42578125" style="1" customWidth="1"/>
    <col min="12037" max="12037" width="19.42578125" style="1" customWidth="1"/>
    <col min="12038" max="12038" width="0" style="1" hidden="1" customWidth="1"/>
    <col min="12039" max="12288" width="9.140625" style="1"/>
    <col min="12289" max="12289" width="45.28515625" style="1" customWidth="1"/>
    <col min="12290" max="12290" width="40.85546875" style="1" customWidth="1"/>
    <col min="12291" max="12291" width="32.85546875" style="1" customWidth="1"/>
    <col min="12292" max="12292" width="27.42578125" style="1" customWidth="1"/>
    <col min="12293" max="12293" width="19.42578125" style="1" customWidth="1"/>
    <col min="12294" max="12294" width="0" style="1" hidden="1" customWidth="1"/>
    <col min="12295" max="12544" width="9.140625" style="1"/>
    <col min="12545" max="12545" width="45.28515625" style="1" customWidth="1"/>
    <col min="12546" max="12546" width="40.85546875" style="1" customWidth="1"/>
    <col min="12547" max="12547" width="32.85546875" style="1" customWidth="1"/>
    <col min="12548" max="12548" width="27.42578125" style="1" customWidth="1"/>
    <col min="12549" max="12549" width="19.42578125" style="1" customWidth="1"/>
    <col min="12550" max="12550" width="0" style="1" hidden="1" customWidth="1"/>
    <col min="12551" max="12800" width="9.140625" style="1"/>
    <col min="12801" max="12801" width="45.28515625" style="1" customWidth="1"/>
    <col min="12802" max="12802" width="40.85546875" style="1" customWidth="1"/>
    <col min="12803" max="12803" width="32.85546875" style="1" customWidth="1"/>
    <col min="12804" max="12804" width="27.42578125" style="1" customWidth="1"/>
    <col min="12805" max="12805" width="19.42578125" style="1" customWidth="1"/>
    <col min="12806" max="12806" width="0" style="1" hidden="1" customWidth="1"/>
    <col min="12807" max="13056" width="9.140625" style="1"/>
    <col min="13057" max="13057" width="45.28515625" style="1" customWidth="1"/>
    <col min="13058" max="13058" width="40.85546875" style="1" customWidth="1"/>
    <col min="13059" max="13059" width="32.85546875" style="1" customWidth="1"/>
    <col min="13060" max="13060" width="27.42578125" style="1" customWidth="1"/>
    <col min="13061" max="13061" width="19.42578125" style="1" customWidth="1"/>
    <col min="13062" max="13062" width="0" style="1" hidden="1" customWidth="1"/>
    <col min="13063" max="13312" width="9.140625" style="1"/>
    <col min="13313" max="13313" width="45.28515625" style="1" customWidth="1"/>
    <col min="13314" max="13314" width="40.85546875" style="1" customWidth="1"/>
    <col min="13315" max="13315" width="32.85546875" style="1" customWidth="1"/>
    <col min="13316" max="13316" width="27.42578125" style="1" customWidth="1"/>
    <col min="13317" max="13317" width="19.42578125" style="1" customWidth="1"/>
    <col min="13318" max="13318" width="0" style="1" hidden="1" customWidth="1"/>
    <col min="13319" max="13568" width="9.140625" style="1"/>
    <col min="13569" max="13569" width="45.28515625" style="1" customWidth="1"/>
    <col min="13570" max="13570" width="40.85546875" style="1" customWidth="1"/>
    <col min="13571" max="13571" width="32.85546875" style="1" customWidth="1"/>
    <col min="13572" max="13572" width="27.42578125" style="1" customWidth="1"/>
    <col min="13573" max="13573" width="19.42578125" style="1" customWidth="1"/>
    <col min="13574" max="13574" width="0" style="1" hidden="1" customWidth="1"/>
    <col min="13575" max="13824" width="9.140625" style="1"/>
    <col min="13825" max="13825" width="45.28515625" style="1" customWidth="1"/>
    <col min="13826" max="13826" width="40.85546875" style="1" customWidth="1"/>
    <col min="13827" max="13827" width="32.85546875" style="1" customWidth="1"/>
    <col min="13828" max="13828" width="27.42578125" style="1" customWidth="1"/>
    <col min="13829" max="13829" width="19.42578125" style="1" customWidth="1"/>
    <col min="13830" max="13830" width="0" style="1" hidden="1" customWidth="1"/>
    <col min="13831" max="14080" width="9.140625" style="1"/>
    <col min="14081" max="14081" width="45.28515625" style="1" customWidth="1"/>
    <col min="14082" max="14082" width="40.85546875" style="1" customWidth="1"/>
    <col min="14083" max="14083" width="32.85546875" style="1" customWidth="1"/>
    <col min="14084" max="14084" width="27.42578125" style="1" customWidth="1"/>
    <col min="14085" max="14085" width="19.42578125" style="1" customWidth="1"/>
    <col min="14086" max="14086" width="0" style="1" hidden="1" customWidth="1"/>
    <col min="14087" max="14336" width="9.140625" style="1"/>
    <col min="14337" max="14337" width="45.28515625" style="1" customWidth="1"/>
    <col min="14338" max="14338" width="40.85546875" style="1" customWidth="1"/>
    <col min="14339" max="14339" width="32.85546875" style="1" customWidth="1"/>
    <col min="14340" max="14340" width="27.42578125" style="1" customWidth="1"/>
    <col min="14341" max="14341" width="19.42578125" style="1" customWidth="1"/>
    <col min="14342" max="14342" width="0" style="1" hidden="1" customWidth="1"/>
    <col min="14343" max="14592" width="9.140625" style="1"/>
    <col min="14593" max="14593" width="45.28515625" style="1" customWidth="1"/>
    <col min="14594" max="14594" width="40.85546875" style="1" customWidth="1"/>
    <col min="14595" max="14595" width="32.85546875" style="1" customWidth="1"/>
    <col min="14596" max="14596" width="27.42578125" style="1" customWidth="1"/>
    <col min="14597" max="14597" width="19.42578125" style="1" customWidth="1"/>
    <col min="14598" max="14598" width="0" style="1" hidden="1" customWidth="1"/>
    <col min="14599" max="14848" width="9.140625" style="1"/>
    <col min="14849" max="14849" width="45.28515625" style="1" customWidth="1"/>
    <col min="14850" max="14850" width="40.85546875" style="1" customWidth="1"/>
    <col min="14851" max="14851" width="32.85546875" style="1" customWidth="1"/>
    <col min="14852" max="14852" width="27.42578125" style="1" customWidth="1"/>
    <col min="14853" max="14853" width="19.42578125" style="1" customWidth="1"/>
    <col min="14854" max="14854" width="0" style="1" hidden="1" customWidth="1"/>
    <col min="14855" max="15104" width="9.140625" style="1"/>
    <col min="15105" max="15105" width="45.28515625" style="1" customWidth="1"/>
    <col min="15106" max="15106" width="40.85546875" style="1" customWidth="1"/>
    <col min="15107" max="15107" width="32.85546875" style="1" customWidth="1"/>
    <col min="15108" max="15108" width="27.42578125" style="1" customWidth="1"/>
    <col min="15109" max="15109" width="19.42578125" style="1" customWidth="1"/>
    <col min="15110" max="15110" width="0" style="1" hidden="1" customWidth="1"/>
    <col min="15111" max="15360" width="9.140625" style="1"/>
    <col min="15361" max="15361" width="45.28515625" style="1" customWidth="1"/>
    <col min="15362" max="15362" width="40.85546875" style="1" customWidth="1"/>
    <col min="15363" max="15363" width="32.85546875" style="1" customWidth="1"/>
    <col min="15364" max="15364" width="27.42578125" style="1" customWidth="1"/>
    <col min="15365" max="15365" width="19.42578125" style="1" customWidth="1"/>
    <col min="15366" max="15366" width="0" style="1" hidden="1" customWidth="1"/>
    <col min="15367" max="15616" width="9.140625" style="1"/>
    <col min="15617" max="15617" width="45.28515625" style="1" customWidth="1"/>
    <col min="15618" max="15618" width="40.85546875" style="1" customWidth="1"/>
    <col min="15619" max="15619" width="32.85546875" style="1" customWidth="1"/>
    <col min="15620" max="15620" width="27.42578125" style="1" customWidth="1"/>
    <col min="15621" max="15621" width="19.42578125" style="1" customWidth="1"/>
    <col min="15622" max="15622" width="0" style="1" hidden="1" customWidth="1"/>
    <col min="15623" max="15872" width="9.140625" style="1"/>
    <col min="15873" max="15873" width="45.28515625" style="1" customWidth="1"/>
    <col min="15874" max="15874" width="40.85546875" style="1" customWidth="1"/>
    <col min="15875" max="15875" width="32.85546875" style="1" customWidth="1"/>
    <col min="15876" max="15876" width="27.42578125" style="1" customWidth="1"/>
    <col min="15877" max="15877" width="19.42578125" style="1" customWidth="1"/>
    <col min="15878" max="15878" width="0" style="1" hidden="1" customWidth="1"/>
    <col min="15879" max="16128" width="9.140625" style="1"/>
    <col min="16129" max="16129" width="45.28515625" style="1" customWidth="1"/>
    <col min="16130" max="16130" width="40.85546875" style="1" customWidth="1"/>
    <col min="16131" max="16131" width="32.85546875" style="1" customWidth="1"/>
    <col min="16132" max="16132" width="27.42578125" style="1" customWidth="1"/>
    <col min="16133" max="16133" width="19.42578125" style="1" customWidth="1"/>
    <col min="16134" max="16134" width="0" style="1" hidden="1" customWidth="1"/>
    <col min="16135" max="16384" width="9.140625" style="1"/>
  </cols>
  <sheetData>
    <row r="1" spans="1:6" ht="19.5" customHeight="1">
      <c r="A1" s="446" t="s">
        <v>565</v>
      </c>
      <c r="B1" s="446"/>
      <c r="C1" s="446"/>
      <c r="D1" s="446"/>
      <c r="E1" s="446"/>
      <c r="F1" s="446"/>
    </row>
    <row r="2" spans="1:6" ht="22.5" customHeight="1">
      <c r="A2" s="447" t="s">
        <v>67</v>
      </c>
      <c r="B2" s="447"/>
      <c r="C2" s="447"/>
      <c r="D2" s="447"/>
      <c r="E2" s="447"/>
      <c r="F2" s="447"/>
    </row>
    <row r="3" spans="1:6" ht="33" customHeight="1">
      <c r="A3" s="448" t="s">
        <v>126</v>
      </c>
      <c r="B3" s="448"/>
      <c r="C3" s="448"/>
      <c r="D3" s="448"/>
      <c r="E3" s="59" t="s">
        <v>122</v>
      </c>
      <c r="F3" s="60"/>
    </row>
    <row r="4" spans="1:6" ht="75">
      <c r="A4" s="61" t="s">
        <v>2</v>
      </c>
      <c r="B4" s="2" t="s">
        <v>125</v>
      </c>
      <c r="C4" s="2" t="s">
        <v>123</v>
      </c>
      <c r="D4" s="449" t="s">
        <v>124</v>
      </c>
      <c r="E4" s="449"/>
      <c r="F4" s="60"/>
    </row>
    <row r="5" spans="1:6" ht="45">
      <c r="A5" s="62" t="s">
        <v>68</v>
      </c>
      <c r="B5" s="63">
        <v>57432</v>
      </c>
      <c r="C5" s="63">
        <v>4000</v>
      </c>
      <c r="D5" s="450">
        <v>322</v>
      </c>
      <c r="E5" s="450"/>
      <c r="F5" s="60"/>
    </row>
    <row r="6" spans="1:6">
      <c r="A6" s="64" t="s">
        <v>69</v>
      </c>
      <c r="B6" s="65">
        <v>57432</v>
      </c>
      <c r="C6" s="65">
        <v>4000</v>
      </c>
      <c r="D6" s="451">
        <v>322</v>
      </c>
      <c r="E6" s="451"/>
      <c r="F6" s="60"/>
    </row>
    <row r="7" spans="1:6" ht="19.5" customHeight="1"/>
    <row r="8" spans="1:6" ht="25.5" customHeight="1">
      <c r="A8" s="443" t="s">
        <v>70</v>
      </c>
      <c r="B8" s="444"/>
      <c r="C8" s="445"/>
      <c r="D8" s="3"/>
      <c r="E8" s="3"/>
      <c r="F8" s="4"/>
    </row>
    <row r="9" spans="1:6" ht="42.75">
      <c r="A9" s="61" t="s">
        <v>2</v>
      </c>
      <c r="B9" s="2" t="s">
        <v>71</v>
      </c>
      <c r="C9" s="68" t="s">
        <v>72</v>
      </c>
      <c r="D9" s="5"/>
    </row>
    <row r="10" spans="1:6" ht="24" customHeight="1">
      <c r="A10" s="69" t="s">
        <v>73</v>
      </c>
      <c r="B10" s="70">
        <v>600</v>
      </c>
      <c r="C10" s="71">
        <v>600</v>
      </c>
      <c r="D10" s="5"/>
    </row>
    <row r="11" spans="1:6" ht="30.75" customHeight="1">
      <c r="A11" s="69" t="s">
        <v>127</v>
      </c>
      <c r="B11" s="70">
        <v>2500</v>
      </c>
      <c r="C11" s="71">
        <v>2500</v>
      </c>
      <c r="D11" s="5"/>
    </row>
    <row r="12" spans="1:6" s="67" customFormat="1" ht="28.5" customHeight="1">
      <c r="A12" s="72" t="s">
        <v>74</v>
      </c>
      <c r="B12" s="73">
        <v>591</v>
      </c>
      <c r="C12" s="74">
        <v>591</v>
      </c>
      <c r="D12" s="66"/>
    </row>
    <row r="13" spans="1:6" ht="59.25" customHeight="1">
      <c r="A13" s="72" t="s">
        <v>128</v>
      </c>
      <c r="B13" s="73">
        <v>1176</v>
      </c>
      <c r="C13" s="74">
        <v>1176</v>
      </c>
      <c r="D13" s="6"/>
    </row>
    <row r="14" spans="1:6" ht="24.75" customHeight="1">
      <c r="A14" s="72" t="s">
        <v>75</v>
      </c>
      <c r="B14" s="73">
        <v>538</v>
      </c>
      <c r="C14" s="74">
        <v>538</v>
      </c>
      <c r="D14" s="5"/>
    </row>
    <row r="15" spans="1:6" ht="63" customHeight="1">
      <c r="A15" s="72" t="s">
        <v>129</v>
      </c>
      <c r="B15" s="73">
        <v>16179</v>
      </c>
      <c r="C15" s="74">
        <v>16179</v>
      </c>
      <c r="D15" s="5"/>
    </row>
    <row r="16" spans="1:6">
      <c r="A16" s="7"/>
      <c r="B16" s="5"/>
      <c r="C16" s="8"/>
      <c r="D16" s="5"/>
    </row>
    <row r="17" spans="1:3">
      <c r="A17" s="9"/>
      <c r="B17" s="5"/>
      <c r="C17" s="5"/>
    </row>
    <row r="18" spans="1:3" ht="16.5" customHeight="1">
      <c r="A18" s="10"/>
      <c r="B18" s="10"/>
      <c r="C18" s="10"/>
    </row>
    <row r="19" spans="1:3" ht="14.25" customHeight="1">
      <c r="A19" s="7"/>
      <c r="B19" s="5"/>
      <c r="C19" s="5"/>
    </row>
  </sheetData>
  <mergeCells count="7">
    <mergeCell ref="A8:C8"/>
    <mergeCell ref="A1:F1"/>
    <mergeCell ref="A2:F2"/>
    <mergeCell ref="A3:D3"/>
    <mergeCell ref="D4:E4"/>
    <mergeCell ref="D5:E5"/>
    <mergeCell ref="D6:E6"/>
  </mergeCells>
  <pageMargins left="0.19685039370078741" right="0.23622047244094491" top="0.27559055118110237" bottom="0.19685039370078741" header="0.15748031496062992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2</vt:i4>
      </vt:variant>
    </vt:vector>
  </HeadingPairs>
  <TitlesOfParts>
    <vt:vector size="17" baseType="lpstr">
      <vt:lpstr>1. M.</vt:lpstr>
      <vt:lpstr>2.M.</vt:lpstr>
      <vt:lpstr>3.M.</vt:lpstr>
      <vt:lpstr>4.M.</vt:lpstr>
      <vt:lpstr>5.M.</vt:lpstr>
      <vt:lpstr>6.M .</vt:lpstr>
      <vt:lpstr>7.M .</vt:lpstr>
      <vt:lpstr>8. M.</vt:lpstr>
      <vt:lpstr>9. M.</vt:lpstr>
      <vt:lpstr>10. M</vt:lpstr>
      <vt:lpstr>11.M.</vt:lpstr>
      <vt:lpstr>12.M.</vt:lpstr>
      <vt:lpstr>13.M.</vt:lpstr>
      <vt:lpstr>14a.M.</vt:lpstr>
      <vt:lpstr>14b.M.</vt:lpstr>
      <vt:lpstr>'1. M.'!Nyomtatási_terület</vt:lpstr>
      <vt:lpstr>'2.M.'!Nyomtatási_terület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2015-05-14T12:09:27Z</dcterms:modified>
</cp:coreProperties>
</file>