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Z29" i="1"/>
  <c r="X29"/>
  <c r="T29"/>
  <c r="R29"/>
  <c r="N29"/>
  <c r="L29"/>
  <c r="I28"/>
  <c r="H28"/>
  <c r="H29" s="1"/>
  <c r="F28"/>
  <c r="AD28" s="1"/>
  <c r="E28"/>
  <c r="C28"/>
  <c r="B28"/>
  <c r="D28" s="1"/>
  <c r="AD27"/>
  <c r="AE27" s="1"/>
  <c r="AC27"/>
  <c r="G27"/>
  <c r="D27"/>
  <c r="AD26"/>
  <c r="AC26"/>
  <c r="AE26" s="1"/>
  <c r="J26"/>
  <c r="G26"/>
  <c r="D26"/>
  <c r="AA25"/>
  <c r="AA29" s="1"/>
  <c r="AB29" s="1"/>
  <c r="Z25"/>
  <c r="X25"/>
  <c r="W25"/>
  <c r="W29" s="1"/>
  <c r="U25"/>
  <c r="U29" s="1"/>
  <c r="V29" s="1"/>
  <c r="T25"/>
  <c r="R25"/>
  <c r="Q25"/>
  <c r="Q29" s="1"/>
  <c r="O25"/>
  <c r="O29" s="1"/>
  <c r="P29" s="1"/>
  <c r="N25"/>
  <c r="M25"/>
  <c r="M29" s="1"/>
  <c r="L25"/>
  <c r="K25"/>
  <c r="K29" s="1"/>
  <c r="I25"/>
  <c r="I29" s="1"/>
  <c r="J29" s="1"/>
  <c r="H25"/>
  <c r="F25"/>
  <c r="E25"/>
  <c r="AC25" s="1"/>
  <c r="C25"/>
  <c r="AD25" s="1"/>
  <c r="B25"/>
  <c r="AD24"/>
  <c r="AC24"/>
  <c r="AE24" s="1"/>
  <c r="P24"/>
  <c r="AD23"/>
  <c r="AC23"/>
  <c r="AE23" s="1"/>
  <c r="J23"/>
  <c r="AD22"/>
  <c r="AC22"/>
  <c r="AE22" s="1"/>
  <c r="J22"/>
  <c r="AD21"/>
  <c r="AC21"/>
  <c r="AE21" s="1"/>
  <c r="J21"/>
  <c r="G21"/>
  <c r="D21"/>
  <c r="AE20"/>
  <c r="AD20"/>
  <c r="AC20"/>
  <c r="V20"/>
  <c r="AE19"/>
  <c r="AD19"/>
  <c r="AC19"/>
  <c r="J19"/>
  <c r="G19"/>
  <c r="D19"/>
  <c r="AD18"/>
  <c r="AC18"/>
  <c r="AE18" s="1"/>
  <c r="J18"/>
  <c r="G18"/>
  <c r="D18"/>
  <c r="AE17"/>
  <c r="AD17"/>
  <c r="AC17"/>
  <c r="J17"/>
  <c r="AE16"/>
  <c r="AD16"/>
  <c r="AC16"/>
  <c r="J16"/>
  <c r="AE15"/>
  <c r="AD15"/>
  <c r="AC15"/>
  <c r="J15"/>
  <c r="AD14"/>
  <c r="AC14"/>
  <c r="AE14" s="1"/>
  <c r="AB14"/>
  <c r="Y14"/>
  <c r="Y25" s="1"/>
  <c r="Y29" s="1"/>
  <c r="S14"/>
  <c r="P14"/>
  <c r="M14"/>
  <c r="J14"/>
  <c r="G14"/>
  <c r="D14"/>
  <c r="AD13"/>
  <c r="AE13" s="1"/>
  <c r="AC13"/>
  <c r="G13"/>
  <c r="D13"/>
  <c r="AD12"/>
  <c r="AC12"/>
  <c r="AE12" s="1"/>
  <c r="J12"/>
  <c r="AD11"/>
  <c r="AC11"/>
  <c r="AE11" s="1"/>
  <c r="J11"/>
  <c r="AD10"/>
  <c r="AC10"/>
  <c r="AE10" s="1"/>
  <c r="J10"/>
  <c r="AD9"/>
  <c r="AC9"/>
  <c r="AE9" s="1"/>
  <c r="J9"/>
  <c r="AE25" l="1"/>
  <c r="S29"/>
  <c r="D25"/>
  <c r="P25"/>
  <c r="AB25"/>
  <c r="G28"/>
  <c r="AC28"/>
  <c r="AE28" s="1"/>
  <c r="C29"/>
  <c r="G25"/>
  <c r="S25"/>
  <c r="J28"/>
  <c r="B29"/>
  <c r="F29"/>
  <c r="G29" s="1"/>
  <c r="J25"/>
  <c r="V25"/>
  <c r="E29"/>
  <c r="D29" l="1"/>
  <c r="AD29"/>
  <c r="AC29"/>
  <c r="AE29" l="1"/>
</calcChain>
</file>

<file path=xl/sharedStrings.xml><?xml version="1.0" encoding="utf-8"?>
<sst xmlns="http://schemas.openxmlformats.org/spreadsheetml/2006/main" count="106" uniqueCount="69">
  <si>
    <t>5.melléklet az 5/2018. (V.25.) önkormányzati rendelethez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</si>
  <si>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</si>
  <si>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</si>
  <si>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</si>
  <si>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</si>
  <si>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</si>
  <si>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</si>
  <si>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</si>
  <si>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</si>
  <si>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</si>
  <si>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</si>
  <si>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</si>
  <si>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</si>
  <si>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</si>
  <si>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</si>
  <si>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</si>
  <si>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</si>
  <si>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</si>
  <si>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</si>
  <si>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</si>
  <si>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</si>
  <si>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</si>
  <si>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W.</t>
  </si>
  <si>
    <t>X.</t>
  </si>
  <si>
    <t>Y.</t>
  </si>
  <si>
    <t>Z.</t>
  </si>
  <si>
    <t>Előirányzat</t>
  </si>
  <si>
    <t>Teljesítés</t>
  </si>
  <si>
    <t>Engedélyezett/  tényleges létszám</t>
  </si>
  <si>
    <t>forintban</t>
  </si>
  <si>
    <t>%-ban</t>
  </si>
  <si>
    <t>Személyi juttatások</t>
  </si>
  <si>
    <t>Járulékok és szoc.hj.adó</t>
  </si>
  <si>
    <t>Dologi kiadások</t>
  </si>
  <si>
    <t>Helyi önkormányzatok előző évi elszámolásai</t>
  </si>
  <si>
    <t>Támogatások államháztartáson kívülre</t>
  </si>
  <si>
    <t>Támogatások államháztartáson belülre</t>
  </si>
  <si>
    <t>Ellátottak pénzbeli juttatásai</t>
  </si>
  <si>
    <t>Intézményi ellátottak pénzbeli juttatásai</t>
  </si>
  <si>
    <t>Működési célú garancia és kezességvállalás</t>
  </si>
  <si>
    <t>Összesen</t>
  </si>
  <si>
    <t>Közutak üzemeltetése, fenntartása</t>
  </si>
  <si>
    <t>Építményüzemeltetés</t>
  </si>
  <si>
    <t>Lakóingatlan bérbeadása, üzemeltetése</t>
  </si>
  <si>
    <t>Zöldterület-kezelés</t>
  </si>
  <si>
    <t>Önkormányzati jogalkotás</t>
  </si>
  <si>
    <t>9/9</t>
  </si>
  <si>
    <t>Önkormányzati igazgatási tevékenység</t>
  </si>
  <si>
    <t>Nemzeti ünnepek programjai</t>
  </si>
  <si>
    <t>Önkormányzati rendezvények és testvérvárosi kapcsolatok</t>
  </si>
  <si>
    <t>Közvilágítási feladatok</t>
  </si>
  <si>
    <t>Város- és községgazdálkodási feladatok</t>
  </si>
  <si>
    <t>Járóbeteg-, fogorvosi-, egyéb humán eü.ellátás</t>
  </si>
  <si>
    <t>9/8</t>
  </si>
  <si>
    <t>Ekllátottak pénzbeli juttatásai</t>
  </si>
  <si>
    <t>Közhasznú foglalkoztatás</t>
  </si>
  <si>
    <t>25/25</t>
  </si>
  <si>
    <t>Köztemető fenntartás és működteteés</t>
  </si>
  <si>
    <t>Sportlétesítmények működtetése</t>
  </si>
  <si>
    <t>Sporttevékenység támogatása</t>
  </si>
  <si>
    <t>Önkormányzat összesen</t>
  </si>
  <si>
    <t>49/48</t>
  </si>
  <si>
    <t>29/27</t>
  </si>
  <si>
    <t>Adó, illetékek kiszabása, beszedése, adóellenőrzé</t>
  </si>
  <si>
    <t>3/3</t>
  </si>
  <si>
    <t>Polgármesteri Hivatal összesen</t>
  </si>
  <si>
    <t>32/30</t>
  </si>
  <si>
    <t>Önkormányzat és Polgármesteri Hivatal összesen</t>
  </si>
  <si>
    <t>81/78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</si>
</sst>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sz val="10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3" fontId="1" fillId="0" borderId="0" xfId="0" applyNumberFormat="1" applyFont="1" applyFill="1"/>
    <xf numFmtId="10" fontId="1" fillId="0" borderId="0" xfId="0" applyNumberFormat="1" applyFont="1" applyFill="1"/>
    <xf numFmtId="49" fontId="1" fillId="0" borderId="0" xfId="0" applyNumberFormat="1" applyFont="1" applyFill="1"/>
    <xf numFmtId="3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/>
    <xf numFmtId="10" fontId="4" fillId="0" borderId="1" xfId="0" applyNumberFormat="1" applyFont="1" applyFill="1" applyBorder="1" applyAlignment="1"/>
    <xf numFmtId="3" fontId="2" fillId="0" borderId="1" xfId="0" applyNumberFormat="1" applyFont="1" applyFill="1" applyBorder="1" applyAlignment="1"/>
    <xf numFmtId="10" fontId="2" fillId="0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10" fontId="1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3" fontId="2" fillId="0" borderId="1" xfId="0" applyNumberFormat="1" applyFont="1" applyFill="1" applyBorder="1"/>
    <xf numFmtId="10" fontId="2" fillId="0" borderId="1" xfId="0" applyNumberFormat="1" applyFont="1" applyFill="1" applyBorder="1"/>
    <xf numFmtId="3" fontId="4" fillId="0" borderId="1" xfId="0" applyNumberFormat="1" applyFont="1" applyFill="1" applyBorder="1"/>
    <xf numFmtId="10" fontId="4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/>
    <xf numFmtId="10" fontId="1" fillId="0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AF29"/>
  <sheetViews>
    <sheetView tabSelected="1" workbookViewId="0">
      <selection activeCell="AD31" sqref="AD31"/>
    </sheetView>
  </sheetViews>
  <sheetFormatPr defaultRowHeight="15"/>
  <cols>
    <col min="1" max="1" width="46.85546875" style="3" bestFit="1" customWidth="1"/>
    <col min="2" max="3" width="10.85546875" style="4" bestFit="1" customWidth="1"/>
    <col min="4" max="4" width="7.85546875" style="5" bestFit="1" customWidth="1"/>
    <col min="5" max="6" width="9.85546875" style="4" bestFit="1" customWidth="1"/>
    <col min="7" max="7" width="7.85546875" style="5" bestFit="1" customWidth="1"/>
    <col min="8" max="9" width="10.85546875" style="4" bestFit="1" customWidth="1"/>
    <col min="10" max="10" width="7.5703125" style="5" bestFit="1" customWidth="1"/>
    <col min="11" max="11" width="10.7109375" style="4" customWidth="1"/>
    <col min="12" max="12" width="8.85546875" style="4" bestFit="1" customWidth="1"/>
    <col min="13" max="13" width="8.5703125" style="5" bestFit="1" customWidth="1"/>
    <col min="14" max="15" width="9.85546875" style="4" bestFit="1" customWidth="1"/>
    <col min="16" max="16" width="7.85546875" style="5" bestFit="1" customWidth="1"/>
    <col min="17" max="17" width="9.85546875" style="4" bestFit="1" customWidth="1"/>
    <col min="18" max="18" width="8.85546875" style="4" bestFit="1" customWidth="1"/>
    <col min="19" max="19" width="8.5703125" style="5" bestFit="1" customWidth="1"/>
    <col min="20" max="20" width="9.85546875" style="4" bestFit="1" customWidth="1"/>
    <col min="21" max="21" width="8.85546875" style="4" bestFit="1" customWidth="1"/>
    <col min="22" max="22" width="7.5703125" style="5" bestFit="1" customWidth="1"/>
    <col min="23" max="23" width="9.85546875" style="4" bestFit="1" customWidth="1"/>
    <col min="24" max="24" width="8.85546875" style="4" bestFit="1" customWidth="1"/>
    <col min="25" max="25" width="8.5703125" style="5" bestFit="1" customWidth="1"/>
    <col min="26" max="26" width="10.7109375" style="4" bestFit="1" customWidth="1"/>
    <col min="27" max="27" width="8.85546875" style="4" bestFit="1" customWidth="1"/>
    <col min="28" max="28" width="6.5703125" style="5" bestFit="1" customWidth="1"/>
    <col min="29" max="29" width="10.85546875" style="6" bestFit="1" customWidth="1"/>
    <col min="30" max="30" width="11.42578125" style="6" customWidth="1"/>
    <col min="31" max="31" width="8.5703125" style="7" bestFit="1" customWidth="1"/>
    <col min="32" max="32" width="13.140625" style="8" customWidth="1"/>
  </cols>
  <sheetData>
    <row r="2" spans="1:3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5" spans="1:32">
      <c r="A5"/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9" t="s">
        <v>8</v>
      </c>
      <c r="J5" s="10" t="s">
        <v>9</v>
      </c>
      <c r="K5" s="9"/>
      <c r="L5" s="9"/>
      <c r="M5" s="10"/>
      <c r="N5" s="9" t="s">
        <v>10</v>
      </c>
      <c r="O5" s="9" t="s">
        <v>11</v>
      </c>
      <c r="P5" s="10" t="s">
        <v>12</v>
      </c>
      <c r="Q5" s="9" t="s">
        <v>13</v>
      </c>
      <c r="R5" s="9" t="s">
        <v>14</v>
      </c>
      <c r="S5" s="10" t="s">
        <v>15</v>
      </c>
      <c r="T5" s="9" t="s">
        <v>16</v>
      </c>
      <c r="U5" s="9" t="s">
        <v>17</v>
      </c>
      <c r="V5" s="10" t="s">
        <v>18</v>
      </c>
      <c r="W5" s="9" t="s">
        <v>19</v>
      </c>
      <c r="X5" s="9" t="s">
        <v>20</v>
      </c>
      <c r="Y5" s="10" t="s">
        <v>21</v>
      </c>
      <c r="Z5" s="9"/>
      <c r="AA5" s="9"/>
      <c r="AB5" s="10"/>
      <c r="AC5" s="11" t="s">
        <v>22</v>
      </c>
      <c r="AD5" s="11" t="s">
        <v>23</v>
      </c>
      <c r="AE5" s="10" t="s">
        <v>24</v>
      </c>
      <c r="AF5" s="11" t="s">
        <v>25</v>
      </c>
    </row>
    <row r="6" spans="1:32">
      <c r="A6"/>
      <c r="B6" s="12" t="s">
        <v>26</v>
      </c>
      <c r="C6" s="13" t="s">
        <v>27</v>
      </c>
      <c r="D6" s="14"/>
      <c r="E6" s="12" t="s">
        <v>26</v>
      </c>
      <c r="F6" s="13" t="s">
        <v>27</v>
      </c>
      <c r="G6" s="14"/>
      <c r="H6" s="12" t="s">
        <v>26</v>
      </c>
      <c r="I6" s="13" t="s">
        <v>27</v>
      </c>
      <c r="J6" s="14"/>
      <c r="K6" s="12" t="s">
        <v>26</v>
      </c>
      <c r="L6" s="13" t="s">
        <v>27</v>
      </c>
      <c r="M6" s="14"/>
      <c r="N6" s="12" t="s">
        <v>26</v>
      </c>
      <c r="O6" s="13" t="s">
        <v>27</v>
      </c>
      <c r="P6" s="14"/>
      <c r="Q6" s="12" t="s">
        <v>26</v>
      </c>
      <c r="R6" s="13" t="s">
        <v>27</v>
      </c>
      <c r="S6" s="14"/>
      <c r="T6" s="12" t="s">
        <v>26</v>
      </c>
      <c r="U6" s="13" t="s">
        <v>27</v>
      </c>
      <c r="V6" s="14"/>
      <c r="W6" s="12" t="s">
        <v>26</v>
      </c>
      <c r="X6" s="13" t="s">
        <v>27</v>
      </c>
      <c r="Y6" s="14"/>
      <c r="Z6" s="12" t="s">
        <v>26</v>
      </c>
      <c r="AA6" s="13" t="s">
        <v>27</v>
      </c>
      <c r="AB6" s="14"/>
      <c r="AC6" s="12" t="s">
        <v>26</v>
      </c>
      <c r="AD6" s="13" t="s">
        <v>27</v>
      </c>
      <c r="AE6" s="14"/>
      <c r="AF6" s="15" t="s">
        <v>28</v>
      </c>
    </row>
    <row r="7" spans="1:32">
      <c r="A7"/>
      <c r="B7" s="16"/>
      <c r="C7" s="17" t="s">
        <v>29</v>
      </c>
      <c r="D7" s="18" t="s">
        <v>30</v>
      </c>
      <c r="E7" s="16"/>
      <c r="F7" s="17" t="s">
        <v>29</v>
      </c>
      <c r="G7" s="18" t="s">
        <v>30</v>
      </c>
      <c r="H7" s="16"/>
      <c r="I7" s="17" t="s">
        <v>29</v>
      </c>
      <c r="J7" s="18" t="s">
        <v>30</v>
      </c>
      <c r="K7" s="16"/>
      <c r="L7" s="17" t="s">
        <v>29</v>
      </c>
      <c r="M7" s="18" t="s">
        <v>30</v>
      </c>
      <c r="N7" s="19"/>
      <c r="O7" s="17" t="s">
        <v>29</v>
      </c>
      <c r="P7" s="18" t="s">
        <v>30</v>
      </c>
      <c r="Q7" s="16"/>
      <c r="R7" s="17" t="s">
        <v>29</v>
      </c>
      <c r="S7" s="18" t="s">
        <v>30</v>
      </c>
      <c r="T7" s="16"/>
      <c r="U7" s="17" t="s">
        <v>29</v>
      </c>
      <c r="V7" s="18" t="s">
        <v>30</v>
      </c>
      <c r="W7" s="16"/>
      <c r="X7" s="17" t="s">
        <v>29</v>
      </c>
      <c r="Y7" s="18" t="s">
        <v>30</v>
      </c>
      <c r="Z7" s="16"/>
      <c r="AA7" s="17" t="s">
        <v>29</v>
      </c>
      <c r="AB7" s="18" t="s">
        <v>30</v>
      </c>
      <c r="AC7" s="16"/>
      <c r="AD7" s="17" t="s">
        <v>29</v>
      </c>
      <c r="AE7" s="18" t="s">
        <v>30</v>
      </c>
      <c r="AF7" s="20"/>
    </row>
    <row r="8" spans="1:32">
      <c r="A8"/>
      <c r="B8" s="21" t="s">
        <v>31</v>
      </c>
      <c r="C8" s="22"/>
      <c r="D8" s="23"/>
      <c r="E8" s="21" t="s">
        <v>32</v>
      </c>
      <c r="F8" s="22"/>
      <c r="G8" s="23"/>
      <c r="H8" s="21" t="s">
        <v>33</v>
      </c>
      <c r="I8" s="22"/>
      <c r="J8" s="23"/>
      <c r="K8" s="24" t="s">
        <v>34</v>
      </c>
      <c r="L8" s="25"/>
      <c r="M8" s="26"/>
      <c r="N8" s="27" t="s">
        <v>35</v>
      </c>
      <c r="O8" s="28"/>
      <c r="P8" s="29"/>
      <c r="Q8" s="27" t="s">
        <v>36</v>
      </c>
      <c r="R8" s="28"/>
      <c r="S8" s="29"/>
      <c r="T8" s="21" t="s">
        <v>37</v>
      </c>
      <c r="U8" s="22"/>
      <c r="V8" s="23"/>
      <c r="W8" s="30" t="s">
        <v>38</v>
      </c>
      <c r="X8" s="31"/>
      <c r="Y8" s="32"/>
      <c r="Z8" s="33" t="s">
        <v>39</v>
      </c>
      <c r="AA8" s="34"/>
      <c r="AB8" s="35"/>
      <c r="AC8" s="21" t="s">
        <v>40</v>
      </c>
      <c r="AD8" s="31"/>
      <c r="AE8" s="32"/>
      <c r="AF8" s="36"/>
    </row>
    <row r="9" spans="1:32">
      <c r="A9" s="37" t="s">
        <v>41</v>
      </c>
      <c r="B9" s="38"/>
      <c r="C9" s="38"/>
      <c r="D9" s="39"/>
      <c r="E9" s="38"/>
      <c r="F9" s="38"/>
      <c r="G9" s="39"/>
      <c r="H9" s="40">
        <v>5880000</v>
      </c>
      <c r="I9" s="40">
        <v>5875132</v>
      </c>
      <c r="J9" s="41">
        <f>I9/H9</f>
        <v>0.99917210884353747</v>
      </c>
      <c r="K9" s="40"/>
      <c r="L9" s="40"/>
      <c r="M9" s="41"/>
      <c r="N9" s="38"/>
      <c r="O9" s="38"/>
      <c r="P9" s="39"/>
      <c r="Q9" s="38"/>
      <c r="R9" s="38"/>
      <c r="S9" s="39"/>
      <c r="T9" s="38"/>
      <c r="U9" s="38"/>
      <c r="V9" s="39"/>
      <c r="W9" s="38"/>
      <c r="X9" s="38"/>
      <c r="Y9" s="39"/>
      <c r="Z9" s="38"/>
      <c r="AA9" s="38"/>
      <c r="AB9" s="39"/>
      <c r="AC9" s="42">
        <f>B9+E9+H9+N9+T9+Q9+W9</f>
        <v>5880000</v>
      </c>
      <c r="AD9" s="42">
        <f>C9+F9+I9+O9+U9+R9+X9+L9+AA9</f>
        <v>5875132</v>
      </c>
      <c r="AE9" s="43">
        <f>AD9/AC9</f>
        <v>0.99917210884353747</v>
      </c>
      <c r="AF9" s="11"/>
    </row>
    <row r="10" spans="1:32">
      <c r="A10" s="37" t="s">
        <v>42</v>
      </c>
      <c r="B10" s="38"/>
      <c r="C10" s="38"/>
      <c r="D10" s="39"/>
      <c r="E10" s="38"/>
      <c r="F10" s="38"/>
      <c r="G10" s="39"/>
      <c r="H10" s="40">
        <v>12192794</v>
      </c>
      <c r="I10" s="40">
        <v>11235253</v>
      </c>
      <c r="J10" s="41">
        <f t="shared" ref="J10:J29" si="0">I10/H10</f>
        <v>0.92146664661110489</v>
      </c>
      <c r="K10" s="40"/>
      <c r="L10" s="40"/>
      <c r="M10" s="41"/>
      <c r="N10" s="38"/>
      <c r="O10" s="38"/>
      <c r="P10" s="39"/>
      <c r="Q10" s="38"/>
      <c r="R10" s="38"/>
      <c r="S10" s="39"/>
      <c r="T10" s="38"/>
      <c r="U10" s="38"/>
      <c r="V10" s="39"/>
      <c r="W10" s="38"/>
      <c r="X10" s="38"/>
      <c r="Y10" s="39"/>
      <c r="Z10" s="38"/>
      <c r="AA10" s="38"/>
      <c r="AB10" s="39"/>
      <c r="AC10" s="42">
        <f>B10+E10+H10+N10+T10+Q10+W10</f>
        <v>12192794</v>
      </c>
      <c r="AD10" s="42">
        <f t="shared" ref="AD10:AD29" si="1">C10+F10+I10+O10+U10+R10+X10+L10+AA10</f>
        <v>11235253</v>
      </c>
      <c r="AE10" s="43">
        <f t="shared" ref="AE10:AE29" si="2">AD10/AC10</f>
        <v>0.92146664661110489</v>
      </c>
      <c r="AF10" s="11"/>
    </row>
    <row r="11" spans="1:32">
      <c r="A11" s="37" t="s">
        <v>43</v>
      </c>
      <c r="B11" s="38"/>
      <c r="C11" s="38"/>
      <c r="D11" s="39"/>
      <c r="E11" s="38"/>
      <c r="F11" s="38"/>
      <c r="G11" s="39"/>
      <c r="H11" s="40">
        <v>15300000</v>
      </c>
      <c r="I11" s="40">
        <v>13671965</v>
      </c>
      <c r="J11" s="41">
        <f t="shared" si="0"/>
        <v>0.89359248366013067</v>
      </c>
      <c r="K11" s="40"/>
      <c r="L11" s="40"/>
      <c r="M11" s="41"/>
      <c r="N11" s="38"/>
      <c r="O11" s="38"/>
      <c r="P11" s="39"/>
      <c r="Q11" s="38"/>
      <c r="R11" s="38"/>
      <c r="S11" s="39"/>
      <c r="T11" s="38"/>
      <c r="U11" s="38"/>
      <c r="V11" s="39"/>
      <c r="W11" s="38"/>
      <c r="X11" s="38"/>
      <c r="Y11" s="39"/>
      <c r="Z11" s="38"/>
      <c r="AA11" s="38"/>
      <c r="AB11" s="39"/>
      <c r="AC11" s="42">
        <f>B11+E11+H11+N11+T11+Q11+W11</f>
        <v>15300000</v>
      </c>
      <c r="AD11" s="42">
        <f t="shared" si="1"/>
        <v>13671965</v>
      </c>
      <c r="AE11" s="43">
        <f t="shared" si="2"/>
        <v>0.89359248366013067</v>
      </c>
      <c r="AF11" s="11"/>
    </row>
    <row r="12" spans="1:32">
      <c r="A12" s="37" t="s">
        <v>44</v>
      </c>
      <c r="B12" s="38"/>
      <c r="C12" s="38"/>
      <c r="D12" s="39"/>
      <c r="E12" s="38"/>
      <c r="F12" s="38"/>
      <c r="G12" s="39"/>
      <c r="H12" s="40">
        <v>58032876</v>
      </c>
      <c r="I12" s="40">
        <v>57036667</v>
      </c>
      <c r="J12" s="41">
        <f t="shared" si="0"/>
        <v>0.98283371308359768</v>
      </c>
      <c r="K12" s="40"/>
      <c r="L12" s="40"/>
      <c r="M12" s="41"/>
      <c r="N12" s="38"/>
      <c r="O12" s="38"/>
      <c r="P12" s="39"/>
      <c r="Q12" s="38"/>
      <c r="R12" s="38"/>
      <c r="S12" s="39"/>
      <c r="T12" s="38"/>
      <c r="U12" s="38"/>
      <c r="V12" s="39"/>
      <c r="W12" s="38"/>
      <c r="X12" s="38"/>
      <c r="Y12" s="39"/>
      <c r="Z12" s="38"/>
      <c r="AA12" s="38"/>
      <c r="AB12" s="39"/>
      <c r="AC12" s="42">
        <f>B12+E12+H12+N12+T12+Q12+W12</f>
        <v>58032876</v>
      </c>
      <c r="AD12" s="42">
        <f t="shared" si="1"/>
        <v>57036667</v>
      </c>
      <c r="AE12" s="43">
        <f t="shared" si="2"/>
        <v>0.98283371308359768</v>
      </c>
      <c r="AF12" s="11"/>
    </row>
    <row r="13" spans="1:32">
      <c r="A13" s="37" t="s">
        <v>45</v>
      </c>
      <c r="B13" s="40">
        <v>27256256</v>
      </c>
      <c r="C13" s="40">
        <v>27097256</v>
      </c>
      <c r="D13" s="41">
        <f>C13/B13</f>
        <v>0.99416647686314652</v>
      </c>
      <c r="E13" s="40">
        <v>5828000</v>
      </c>
      <c r="F13" s="40">
        <v>5821837</v>
      </c>
      <c r="G13" s="41">
        <f>F13/E13</f>
        <v>0.99894251887439944</v>
      </c>
      <c r="H13" s="40"/>
      <c r="I13" s="40"/>
      <c r="J13" s="41"/>
      <c r="K13" s="40"/>
      <c r="L13" s="40"/>
      <c r="M13" s="41"/>
      <c r="N13" s="38"/>
      <c r="O13" s="38"/>
      <c r="P13" s="39"/>
      <c r="Q13" s="38"/>
      <c r="R13" s="38"/>
      <c r="S13" s="39"/>
      <c r="T13" s="38"/>
      <c r="U13" s="38"/>
      <c r="V13" s="39"/>
      <c r="W13" s="38"/>
      <c r="X13" s="38"/>
      <c r="Y13" s="39"/>
      <c r="Z13" s="38"/>
      <c r="AA13" s="38"/>
      <c r="AB13" s="39"/>
      <c r="AC13" s="42">
        <f>B13+E13+H13+N13+T13+Q13+W13</f>
        <v>33084256</v>
      </c>
      <c r="AD13" s="42">
        <f t="shared" si="1"/>
        <v>32919093</v>
      </c>
      <c r="AE13" s="43">
        <f t="shared" si="2"/>
        <v>0.99500780673441769</v>
      </c>
      <c r="AF13" s="11" t="s">
        <v>46</v>
      </c>
    </row>
    <row r="14" spans="1:32">
      <c r="A14" s="37" t="s">
        <v>47</v>
      </c>
      <c r="B14" s="40">
        <v>17093436</v>
      </c>
      <c r="C14" s="40">
        <v>16749834</v>
      </c>
      <c r="D14" s="41">
        <f t="shared" ref="D14:D29" si="3">C14/B14</f>
        <v>0.97989859967299731</v>
      </c>
      <c r="E14" s="40">
        <v>8495127</v>
      </c>
      <c r="F14" s="40">
        <v>8226294</v>
      </c>
      <c r="G14" s="41">
        <f t="shared" ref="G14:G29" si="4">F14/E14</f>
        <v>0.96835444602535081</v>
      </c>
      <c r="H14" s="40">
        <v>170470137</v>
      </c>
      <c r="I14" s="40">
        <v>169328562</v>
      </c>
      <c r="J14" s="41">
        <f t="shared" si="0"/>
        <v>0.99330337254319212</v>
      </c>
      <c r="K14" s="40">
        <v>312684</v>
      </c>
      <c r="L14" s="40">
        <v>312684</v>
      </c>
      <c r="M14" s="41">
        <f>L14/K14</f>
        <v>1</v>
      </c>
      <c r="N14" s="40">
        <v>19781538</v>
      </c>
      <c r="O14" s="40">
        <v>19455468</v>
      </c>
      <c r="P14" s="41">
        <f>O14/N14</f>
        <v>0.98351644851881592</v>
      </c>
      <c r="Q14" s="40">
        <v>8550546</v>
      </c>
      <c r="R14" s="40">
        <v>8550546</v>
      </c>
      <c r="S14" s="41">
        <f>R14/Q14</f>
        <v>1</v>
      </c>
      <c r="T14" s="40"/>
      <c r="U14" s="40"/>
      <c r="V14" s="41"/>
      <c r="W14" s="40">
        <v>1700000</v>
      </c>
      <c r="X14" s="40">
        <v>1700000</v>
      </c>
      <c r="Y14" s="41">
        <f>X14/W14</f>
        <v>1</v>
      </c>
      <c r="Z14" s="40">
        <v>3366175</v>
      </c>
      <c r="AA14" s="40">
        <v>78900</v>
      </c>
      <c r="AB14" s="41">
        <f>AA14/Z14</f>
        <v>2.343906659635937E-2</v>
      </c>
      <c r="AC14" s="42">
        <f>B14+E14+H14+N14+T14+Q14+W14+Z14+K14</f>
        <v>229769643</v>
      </c>
      <c r="AD14" s="42">
        <f t="shared" si="1"/>
        <v>224402288</v>
      </c>
      <c r="AE14" s="43">
        <f t="shared" si="2"/>
        <v>0.97664027793262487</v>
      </c>
      <c r="AF14" s="11"/>
    </row>
    <row r="15" spans="1:32">
      <c r="A15" s="37" t="s">
        <v>48</v>
      </c>
      <c r="B15" s="38"/>
      <c r="C15" s="38"/>
      <c r="D15" s="41"/>
      <c r="E15" s="38"/>
      <c r="F15" s="38"/>
      <c r="G15" s="41"/>
      <c r="H15" s="40">
        <v>273000</v>
      </c>
      <c r="I15" s="40">
        <v>19050</v>
      </c>
      <c r="J15" s="41">
        <f t="shared" si="0"/>
        <v>6.9780219780219782E-2</v>
      </c>
      <c r="K15" s="40"/>
      <c r="L15" s="40"/>
      <c r="M15" s="41"/>
      <c r="N15" s="40"/>
      <c r="O15" s="40"/>
      <c r="P15" s="41"/>
      <c r="Q15" s="40"/>
      <c r="R15" s="40"/>
      <c r="S15" s="41"/>
      <c r="T15" s="40"/>
      <c r="U15" s="40"/>
      <c r="V15" s="41"/>
      <c r="W15" s="40"/>
      <c r="X15" s="40"/>
      <c r="Y15" s="41"/>
      <c r="Z15" s="40"/>
      <c r="AA15" s="40"/>
      <c r="AB15" s="41"/>
      <c r="AC15" s="42">
        <f t="shared" ref="AC15:AC29" si="5">B15+E15+H15+N15+T15+Q15+W15+Z15+K15</f>
        <v>273000</v>
      </c>
      <c r="AD15" s="42">
        <f t="shared" si="1"/>
        <v>19050</v>
      </c>
      <c r="AE15" s="43">
        <f t="shared" si="2"/>
        <v>6.9780219780219782E-2</v>
      </c>
      <c r="AF15" s="11"/>
    </row>
    <row r="16" spans="1:32">
      <c r="A16" s="44" t="s">
        <v>49</v>
      </c>
      <c r="B16" s="38"/>
      <c r="C16" s="38"/>
      <c r="D16" s="41"/>
      <c r="E16" s="40"/>
      <c r="F16" s="40"/>
      <c r="G16" s="41"/>
      <c r="H16" s="40">
        <v>27843000</v>
      </c>
      <c r="I16" s="40">
        <v>26528808</v>
      </c>
      <c r="J16" s="41">
        <f t="shared" si="0"/>
        <v>0.95279991380239193</v>
      </c>
      <c r="K16" s="40"/>
      <c r="L16" s="40"/>
      <c r="M16" s="41"/>
      <c r="N16" s="40"/>
      <c r="O16" s="40"/>
      <c r="P16" s="41"/>
      <c r="Q16" s="40"/>
      <c r="R16" s="40"/>
      <c r="S16" s="41"/>
      <c r="T16" s="40"/>
      <c r="U16" s="40"/>
      <c r="V16" s="41"/>
      <c r="W16" s="40"/>
      <c r="X16" s="40"/>
      <c r="Y16" s="41"/>
      <c r="Z16" s="40"/>
      <c r="AA16" s="40"/>
      <c r="AB16" s="41"/>
      <c r="AC16" s="42">
        <f t="shared" si="5"/>
        <v>27843000</v>
      </c>
      <c r="AD16" s="42">
        <f t="shared" si="1"/>
        <v>26528808</v>
      </c>
      <c r="AE16" s="43">
        <f t="shared" si="2"/>
        <v>0.95279991380239193</v>
      </c>
      <c r="AF16" s="11"/>
    </row>
    <row r="17" spans="1:32">
      <c r="A17" s="37" t="s">
        <v>50</v>
      </c>
      <c r="B17" s="38"/>
      <c r="C17" s="38"/>
      <c r="D17" s="41"/>
      <c r="E17" s="38"/>
      <c r="F17" s="38"/>
      <c r="G17" s="41"/>
      <c r="H17" s="40">
        <v>24155000</v>
      </c>
      <c r="I17" s="40">
        <v>23995535</v>
      </c>
      <c r="J17" s="41">
        <f t="shared" si="0"/>
        <v>0.9933982612295591</v>
      </c>
      <c r="K17" s="40"/>
      <c r="L17" s="40"/>
      <c r="M17" s="41"/>
      <c r="N17" s="40"/>
      <c r="O17" s="40"/>
      <c r="P17" s="41"/>
      <c r="Q17" s="40"/>
      <c r="R17" s="40"/>
      <c r="S17" s="41"/>
      <c r="T17" s="40"/>
      <c r="U17" s="40"/>
      <c r="V17" s="41"/>
      <c r="W17" s="40"/>
      <c r="X17" s="40"/>
      <c r="Y17" s="41"/>
      <c r="Z17" s="40"/>
      <c r="AA17" s="40"/>
      <c r="AB17" s="41"/>
      <c r="AC17" s="42">
        <f t="shared" si="5"/>
        <v>24155000</v>
      </c>
      <c r="AD17" s="42">
        <f t="shared" si="1"/>
        <v>23995535</v>
      </c>
      <c r="AE17" s="43">
        <f t="shared" si="2"/>
        <v>0.9933982612295591</v>
      </c>
      <c r="AF17" s="11"/>
    </row>
    <row r="18" spans="1:32">
      <c r="A18" s="45" t="s">
        <v>51</v>
      </c>
      <c r="B18" s="46">
        <v>1530003</v>
      </c>
      <c r="C18" s="46">
        <v>1530003</v>
      </c>
      <c r="D18" s="41">
        <f t="shared" si="3"/>
        <v>1</v>
      </c>
      <c r="E18" s="46">
        <v>336608</v>
      </c>
      <c r="F18" s="46">
        <v>336608</v>
      </c>
      <c r="G18" s="41">
        <f t="shared" si="4"/>
        <v>1</v>
      </c>
      <c r="H18" s="46">
        <v>34678000</v>
      </c>
      <c r="I18" s="46">
        <v>21186232</v>
      </c>
      <c r="J18" s="41">
        <f t="shared" si="0"/>
        <v>0.61094157679220251</v>
      </c>
      <c r="K18" s="46"/>
      <c r="L18" s="46"/>
      <c r="M18" s="47"/>
      <c r="N18" s="46"/>
      <c r="O18" s="46"/>
      <c r="P18" s="41"/>
      <c r="Q18" s="46"/>
      <c r="R18" s="46"/>
      <c r="S18" s="41"/>
      <c r="T18" s="46"/>
      <c r="U18" s="46"/>
      <c r="V18" s="47"/>
      <c r="W18" s="46"/>
      <c r="X18" s="46"/>
      <c r="Y18" s="47"/>
      <c r="Z18" s="46"/>
      <c r="AA18" s="46"/>
      <c r="AB18" s="41"/>
      <c r="AC18" s="42">
        <f t="shared" si="5"/>
        <v>36544611</v>
      </c>
      <c r="AD18" s="42">
        <f t="shared" si="1"/>
        <v>23052843</v>
      </c>
      <c r="AE18" s="43">
        <f t="shared" si="2"/>
        <v>0.63081374706656479</v>
      </c>
      <c r="AF18" s="11"/>
    </row>
    <row r="19" spans="1:32">
      <c r="A19" s="45" t="s">
        <v>52</v>
      </c>
      <c r="B19" s="46">
        <v>20109798</v>
      </c>
      <c r="C19" s="46">
        <v>21668819</v>
      </c>
      <c r="D19" s="41">
        <f t="shared" si="3"/>
        <v>1.0775254430700896</v>
      </c>
      <c r="E19" s="46">
        <v>4483000</v>
      </c>
      <c r="F19" s="46">
        <v>4769768</v>
      </c>
      <c r="G19" s="41">
        <f t="shared" si="4"/>
        <v>1.0639678786526878</v>
      </c>
      <c r="H19" s="46">
        <v>133417262</v>
      </c>
      <c r="I19" s="46">
        <v>132398229</v>
      </c>
      <c r="J19" s="41">
        <f t="shared" si="0"/>
        <v>0.9923620603157034</v>
      </c>
      <c r="K19" s="46"/>
      <c r="L19" s="46"/>
      <c r="M19" s="47"/>
      <c r="N19" s="46"/>
      <c r="O19" s="46"/>
      <c r="P19" s="41"/>
      <c r="Q19" s="46"/>
      <c r="R19" s="46"/>
      <c r="S19" s="41"/>
      <c r="T19" s="46"/>
      <c r="U19" s="46"/>
      <c r="V19" s="47"/>
      <c r="W19" s="46"/>
      <c r="X19" s="46"/>
      <c r="Y19" s="47"/>
      <c r="Z19" s="46"/>
      <c r="AA19" s="46"/>
      <c r="AB19" s="41"/>
      <c r="AC19" s="42">
        <f t="shared" si="5"/>
        <v>158010060</v>
      </c>
      <c r="AD19" s="42">
        <f t="shared" si="1"/>
        <v>158836816</v>
      </c>
      <c r="AE19" s="43">
        <f t="shared" si="2"/>
        <v>1.00523229976623</v>
      </c>
      <c r="AF19" s="11" t="s">
        <v>53</v>
      </c>
    </row>
    <row r="20" spans="1:32">
      <c r="A20" s="45" t="s">
        <v>54</v>
      </c>
      <c r="B20" s="48"/>
      <c r="C20" s="48"/>
      <c r="D20" s="41"/>
      <c r="E20" s="46"/>
      <c r="F20" s="46"/>
      <c r="G20" s="41"/>
      <c r="H20" s="46"/>
      <c r="I20" s="46"/>
      <c r="J20" s="41"/>
      <c r="K20" s="46"/>
      <c r="L20" s="46"/>
      <c r="M20" s="47"/>
      <c r="N20" s="48"/>
      <c r="O20" s="48"/>
      <c r="P20" s="41"/>
      <c r="Q20" s="48"/>
      <c r="R20" s="48"/>
      <c r="S20" s="41"/>
      <c r="T20" s="46">
        <v>14600000</v>
      </c>
      <c r="U20" s="46">
        <v>8484586</v>
      </c>
      <c r="V20" s="47">
        <f>U20/T20</f>
        <v>0.58113602739726022</v>
      </c>
      <c r="W20" s="48"/>
      <c r="X20" s="48"/>
      <c r="Y20" s="49"/>
      <c r="Z20" s="48"/>
      <c r="AA20" s="48"/>
      <c r="AB20" s="41"/>
      <c r="AC20" s="42">
        <f t="shared" si="5"/>
        <v>14600000</v>
      </c>
      <c r="AD20" s="42">
        <f t="shared" si="1"/>
        <v>8484586</v>
      </c>
      <c r="AE20" s="43">
        <f t="shared" si="2"/>
        <v>0.58113602739726022</v>
      </c>
      <c r="AF20" s="11"/>
    </row>
    <row r="21" spans="1:32">
      <c r="A21" s="45" t="s">
        <v>55</v>
      </c>
      <c r="B21" s="46">
        <v>23979033</v>
      </c>
      <c r="C21" s="46">
        <v>22579744</v>
      </c>
      <c r="D21" s="41">
        <f t="shared" si="3"/>
        <v>0.94164531155197129</v>
      </c>
      <c r="E21" s="46">
        <v>3889876</v>
      </c>
      <c r="F21" s="46">
        <v>3862378</v>
      </c>
      <c r="G21" s="41">
        <f t="shared" si="4"/>
        <v>0.99293088005890162</v>
      </c>
      <c r="H21" s="46">
        <v>324009</v>
      </c>
      <c r="I21" s="46">
        <v>22350</v>
      </c>
      <c r="J21" s="41">
        <f t="shared" si="0"/>
        <v>6.8979565382443084E-2</v>
      </c>
      <c r="K21" s="46"/>
      <c r="L21" s="46"/>
      <c r="M21" s="47"/>
      <c r="N21" s="48"/>
      <c r="O21" s="48"/>
      <c r="P21" s="41"/>
      <c r="Q21" s="48"/>
      <c r="R21" s="48"/>
      <c r="S21" s="41"/>
      <c r="T21" s="48"/>
      <c r="U21" s="48"/>
      <c r="V21" s="47"/>
      <c r="W21" s="48"/>
      <c r="X21" s="48"/>
      <c r="Y21" s="49"/>
      <c r="Z21" s="48"/>
      <c r="AA21" s="48"/>
      <c r="AB21" s="41"/>
      <c r="AC21" s="42">
        <f t="shared" si="5"/>
        <v>28192918</v>
      </c>
      <c r="AD21" s="42">
        <f t="shared" si="1"/>
        <v>26464472</v>
      </c>
      <c r="AE21" s="43">
        <f t="shared" si="2"/>
        <v>0.93869219213137145</v>
      </c>
      <c r="AF21" s="11" t="s">
        <v>56</v>
      </c>
    </row>
    <row r="22" spans="1:32">
      <c r="A22" s="45" t="s">
        <v>57</v>
      </c>
      <c r="B22" s="48"/>
      <c r="C22" s="48"/>
      <c r="D22" s="41"/>
      <c r="E22" s="48"/>
      <c r="F22" s="48"/>
      <c r="G22" s="41"/>
      <c r="H22" s="46">
        <v>3086000</v>
      </c>
      <c r="I22" s="46">
        <v>2153508</v>
      </c>
      <c r="J22" s="41">
        <f t="shared" si="0"/>
        <v>0.69783149708360337</v>
      </c>
      <c r="K22" s="46"/>
      <c r="L22" s="46"/>
      <c r="M22" s="47"/>
      <c r="N22" s="48"/>
      <c r="O22" s="48"/>
      <c r="P22" s="41"/>
      <c r="Q22" s="48"/>
      <c r="R22" s="48"/>
      <c r="S22" s="41"/>
      <c r="T22" s="48"/>
      <c r="U22" s="48"/>
      <c r="V22" s="47"/>
      <c r="W22" s="48"/>
      <c r="X22" s="48"/>
      <c r="Y22" s="49"/>
      <c r="Z22" s="48"/>
      <c r="AA22" s="48"/>
      <c r="AB22" s="41"/>
      <c r="AC22" s="42">
        <f t="shared" si="5"/>
        <v>3086000</v>
      </c>
      <c r="AD22" s="42">
        <f t="shared" si="1"/>
        <v>2153508</v>
      </c>
      <c r="AE22" s="43">
        <f t="shared" si="2"/>
        <v>0.69783149708360337</v>
      </c>
      <c r="AF22" s="11"/>
    </row>
    <row r="23" spans="1:32">
      <c r="A23" s="45" t="s">
        <v>58</v>
      </c>
      <c r="B23" s="48"/>
      <c r="C23" s="48"/>
      <c r="D23" s="41"/>
      <c r="E23" s="48"/>
      <c r="F23" s="48"/>
      <c r="G23" s="41"/>
      <c r="H23" s="46">
        <v>8300000</v>
      </c>
      <c r="I23" s="46">
        <v>6227429</v>
      </c>
      <c r="J23" s="41">
        <f t="shared" si="0"/>
        <v>0.75029265060240968</v>
      </c>
      <c r="K23" s="46"/>
      <c r="L23" s="46"/>
      <c r="M23" s="47"/>
      <c r="N23" s="48"/>
      <c r="O23" s="48"/>
      <c r="P23" s="41"/>
      <c r="Q23" s="48"/>
      <c r="R23" s="48"/>
      <c r="S23" s="41"/>
      <c r="T23" s="48"/>
      <c r="U23" s="48"/>
      <c r="V23" s="47"/>
      <c r="W23" s="48"/>
      <c r="X23" s="48"/>
      <c r="Y23" s="49"/>
      <c r="Z23" s="48"/>
      <c r="AA23" s="48"/>
      <c r="AB23" s="41"/>
      <c r="AC23" s="42">
        <f t="shared" si="5"/>
        <v>8300000</v>
      </c>
      <c r="AD23" s="42">
        <f t="shared" si="1"/>
        <v>6227429</v>
      </c>
      <c r="AE23" s="43">
        <f t="shared" si="2"/>
        <v>0.75029265060240968</v>
      </c>
      <c r="AF23" s="11"/>
    </row>
    <row r="24" spans="1:32">
      <c r="A24" s="45" t="s">
        <v>59</v>
      </c>
      <c r="B24" s="48"/>
      <c r="C24" s="48"/>
      <c r="D24" s="41"/>
      <c r="E24" s="48"/>
      <c r="F24" s="48"/>
      <c r="G24" s="41"/>
      <c r="H24" s="46"/>
      <c r="I24" s="46"/>
      <c r="J24" s="41"/>
      <c r="K24" s="46"/>
      <c r="L24" s="46"/>
      <c r="M24" s="47"/>
      <c r="N24" s="46">
        <v>10835850</v>
      </c>
      <c r="O24" s="46">
        <v>10835850</v>
      </c>
      <c r="P24" s="41">
        <f t="shared" ref="P24:P29" si="6">O24/N24</f>
        <v>1</v>
      </c>
      <c r="Q24" s="46"/>
      <c r="R24" s="46"/>
      <c r="S24" s="41"/>
      <c r="T24" s="48"/>
      <c r="U24" s="48"/>
      <c r="V24" s="47"/>
      <c r="W24" s="48"/>
      <c r="X24" s="48"/>
      <c r="Y24" s="49"/>
      <c r="Z24" s="48"/>
      <c r="AA24" s="48"/>
      <c r="AB24" s="41"/>
      <c r="AC24" s="42">
        <f t="shared" si="5"/>
        <v>10835850</v>
      </c>
      <c r="AD24" s="42">
        <f t="shared" si="1"/>
        <v>10835850</v>
      </c>
      <c r="AE24" s="43">
        <f t="shared" si="2"/>
        <v>1</v>
      </c>
      <c r="AF24" s="11"/>
    </row>
    <row r="25" spans="1:32">
      <c r="A25" s="50" t="s">
        <v>60</v>
      </c>
      <c r="B25" s="51">
        <f>SUM(B9:B24)</f>
        <v>89968526</v>
      </c>
      <c r="C25" s="51">
        <f>SUM(C9:C24)</f>
        <v>89625656</v>
      </c>
      <c r="D25" s="43">
        <f t="shared" si="3"/>
        <v>0.99618900058449333</v>
      </c>
      <c r="E25" s="51">
        <f>SUM(E9:E24)</f>
        <v>23032611</v>
      </c>
      <c r="F25" s="51">
        <f>SUM(F9:F24)</f>
        <v>23016885</v>
      </c>
      <c r="G25" s="43">
        <f t="shared" si="4"/>
        <v>0.99931722894985719</v>
      </c>
      <c r="H25" s="51">
        <f>SUM(H9:H24)</f>
        <v>493952078</v>
      </c>
      <c r="I25" s="51">
        <f>SUM(I9:I24)</f>
        <v>469678720</v>
      </c>
      <c r="J25" s="43">
        <f t="shared" si="0"/>
        <v>0.95085888068680213</v>
      </c>
      <c r="K25" s="51">
        <f>SUM(K9:K24)</f>
        <v>312684</v>
      </c>
      <c r="L25" s="51">
        <f>SUM(L9:L24)</f>
        <v>312684</v>
      </c>
      <c r="M25" s="52">
        <f>SUM(M9:M24)</f>
        <v>1</v>
      </c>
      <c r="N25" s="51">
        <f>SUM(N9:N24)</f>
        <v>30617388</v>
      </c>
      <c r="O25" s="51">
        <f>SUM(O9:O24)</f>
        <v>30291318</v>
      </c>
      <c r="P25" s="43">
        <f t="shared" si="6"/>
        <v>0.98935016925676356</v>
      </c>
      <c r="Q25" s="51">
        <f>SUM(Q9:Q24)</f>
        <v>8550546</v>
      </c>
      <c r="R25" s="51">
        <f>SUM(R9:R24)</f>
        <v>8550546</v>
      </c>
      <c r="S25" s="43">
        <f>R25/Q25</f>
        <v>1</v>
      </c>
      <c r="T25" s="51">
        <f>SUM(T9:T24)</f>
        <v>14600000</v>
      </c>
      <c r="U25" s="51">
        <f>SUM(U9:U24)</f>
        <v>8484586</v>
      </c>
      <c r="V25" s="52">
        <f>U25/T25</f>
        <v>0.58113602739726022</v>
      </c>
      <c r="W25" s="51">
        <f>SUM(W9:W24)</f>
        <v>1700000</v>
      </c>
      <c r="X25" s="51">
        <f>SUM(X9:X24)</f>
        <v>1700000</v>
      </c>
      <c r="Y25" s="52">
        <f>SUM(Y9:Y24)</f>
        <v>1</v>
      </c>
      <c r="Z25" s="51">
        <f>SUM(Z9:Z24)</f>
        <v>3366175</v>
      </c>
      <c r="AA25" s="51">
        <f>SUM(AA9:AA24)</f>
        <v>78900</v>
      </c>
      <c r="AB25" s="43">
        <f>AA25/Z25</f>
        <v>2.343906659635937E-2</v>
      </c>
      <c r="AC25" s="42">
        <f t="shared" si="5"/>
        <v>666100008</v>
      </c>
      <c r="AD25" s="42">
        <f t="shared" si="1"/>
        <v>631739295</v>
      </c>
      <c r="AE25" s="43">
        <f t="shared" si="2"/>
        <v>0.94841508394036833</v>
      </c>
      <c r="AF25" s="11" t="s">
        <v>61</v>
      </c>
    </row>
    <row r="26" spans="1:32">
      <c r="A26" s="37" t="s">
        <v>47</v>
      </c>
      <c r="B26" s="40">
        <v>121203000</v>
      </c>
      <c r="C26" s="40">
        <v>117965483</v>
      </c>
      <c r="D26" s="41">
        <f t="shared" si="3"/>
        <v>0.97328847470772173</v>
      </c>
      <c r="E26" s="40">
        <v>27902000</v>
      </c>
      <c r="F26" s="40">
        <v>27673814</v>
      </c>
      <c r="G26" s="41">
        <f t="shared" si="4"/>
        <v>0.99182187656798793</v>
      </c>
      <c r="H26" s="40">
        <v>23382000</v>
      </c>
      <c r="I26" s="40">
        <v>19764823</v>
      </c>
      <c r="J26" s="41">
        <f t="shared" si="0"/>
        <v>0.84530078693011723</v>
      </c>
      <c r="K26" s="40"/>
      <c r="L26" s="40"/>
      <c r="M26" s="41"/>
      <c r="N26" s="40"/>
      <c r="O26" s="40"/>
      <c r="P26" s="41"/>
      <c r="Q26" s="40"/>
      <c r="R26" s="40"/>
      <c r="S26" s="41"/>
      <c r="T26" s="40"/>
      <c r="U26" s="40"/>
      <c r="V26" s="47"/>
      <c r="W26" s="40"/>
      <c r="X26" s="40"/>
      <c r="Y26" s="41"/>
      <c r="Z26" s="40"/>
      <c r="AA26" s="40"/>
      <c r="AB26" s="41"/>
      <c r="AC26" s="42">
        <f t="shared" si="5"/>
        <v>172487000</v>
      </c>
      <c r="AD26" s="42">
        <f t="shared" si="1"/>
        <v>165404120</v>
      </c>
      <c r="AE26" s="43">
        <f t="shared" si="2"/>
        <v>0.95893673146382041</v>
      </c>
      <c r="AF26" s="11" t="s">
        <v>62</v>
      </c>
    </row>
    <row r="27" spans="1:32">
      <c r="A27" s="37" t="s">
        <v>63</v>
      </c>
      <c r="B27" s="40">
        <v>11726000</v>
      </c>
      <c r="C27" s="40">
        <v>12641605</v>
      </c>
      <c r="D27" s="41">
        <f t="shared" si="3"/>
        <v>1.0780833191199044</v>
      </c>
      <c r="E27" s="40">
        <v>2535000</v>
      </c>
      <c r="F27" s="40">
        <v>2720997</v>
      </c>
      <c r="G27" s="41">
        <f t="shared" si="4"/>
        <v>1.0733715976331362</v>
      </c>
      <c r="H27" s="40"/>
      <c r="I27" s="40"/>
      <c r="J27" s="41"/>
      <c r="K27" s="40"/>
      <c r="L27" s="40"/>
      <c r="M27" s="41"/>
      <c r="N27" s="40"/>
      <c r="O27" s="40"/>
      <c r="P27" s="41"/>
      <c r="Q27" s="40"/>
      <c r="R27" s="40"/>
      <c r="S27" s="41"/>
      <c r="T27" s="40"/>
      <c r="U27" s="40"/>
      <c r="V27" s="47"/>
      <c r="W27" s="40"/>
      <c r="X27" s="40"/>
      <c r="Y27" s="41"/>
      <c r="Z27" s="40"/>
      <c r="AA27" s="40"/>
      <c r="AB27" s="41"/>
      <c r="AC27" s="42">
        <f t="shared" si="5"/>
        <v>14261000</v>
      </c>
      <c r="AD27" s="42">
        <f t="shared" si="1"/>
        <v>15362602</v>
      </c>
      <c r="AE27" s="43">
        <f t="shared" si="2"/>
        <v>1.0772457751910807</v>
      </c>
      <c r="AF27" s="11" t="s">
        <v>64</v>
      </c>
    </row>
    <row r="28" spans="1:32">
      <c r="A28" s="50" t="s">
        <v>65</v>
      </c>
      <c r="B28" s="51">
        <f>SUM(B26:B27)</f>
        <v>132929000</v>
      </c>
      <c r="C28" s="51">
        <f>SUM(C26:C27)</f>
        <v>130607088</v>
      </c>
      <c r="D28" s="43">
        <f t="shared" si="3"/>
        <v>0.98253269038358826</v>
      </c>
      <c r="E28" s="51">
        <f>SUM(E26:E27)</f>
        <v>30437000</v>
      </c>
      <c r="F28" s="51">
        <f>SUM(F26:F27)</f>
        <v>30394811</v>
      </c>
      <c r="G28" s="43">
        <f t="shared" si="4"/>
        <v>0.99861389098794229</v>
      </c>
      <c r="H28" s="51">
        <f>SUM(H26:H27)</f>
        <v>23382000</v>
      </c>
      <c r="I28" s="51">
        <f>SUM(I26:I27)</f>
        <v>19764823</v>
      </c>
      <c r="J28" s="43">
        <f t="shared" si="0"/>
        <v>0.84530078693011723</v>
      </c>
      <c r="K28" s="51"/>
      <c r="L28" s="51"/>
      <c r="M28" s="52"/>
      <c r="N28" s="51"/>
      <c r="O28" s="51"/>
      <c r="P28" s="43"/>
      <c r="Q28" s="51"/>
      <c r="R28" s="51"/>
      <c r="S28" s="43"/>
      <c r="T28" s="51"/>
      <c r="U28" s="51"/>
      <c r="V28" s="52"/>
      <c r="W28" s="51"/>
      <c r="X28" s="51"/>
      <c r="Y28" s="52"/>
      <c r="Z28" s="51"/>
      <c r="AA28" s="51"/>
      <c r="AB28" s="43"/>
      <c r="AC28" s="42">
        <f t="shared" si="5"/>
        <v>186748000</v>
      </c>
      <c r="AD28" s="42">
        <f t="shared" si="1"/>
        <v>180766722</v>
      </c>
      <c r="AE28" s="43">
        <f t="shared" si="2"/>
        <v>0.96797139460663573</v>
      </c>
      <c r="AF28" s="11" t="s">
        <v>66</v>
      </c>
    </row>
    <row r="29" spans="1:32">
      <c r="A29" s="50" t="s">
        <v>67</v>
      </c>
      <c r="B29" s="51">
        <f>B25+B28</f>
        <v>222897526</v>
      </c>
      <c r="C29" s="51">
        <f>C25+C28</f>
        <v>220232744</v>
      </c>
      <c r="D29" s="43">
        <f t="shared" si="3"/>
        <v>0.98804481122863608</v>
      </c>
      <c r="E29" s="51">
        <f>E25+E28</f>
        <v>53469611</v>
      </c>
      <c r="F29" s="51">
        <f>F25+F28</f>
        <v>53411696</v>
      </c>
      <c r="G29" s="43">
        <f t="shared" si="4"/>
        <v>0.99891686139253943</v>
      </c>
      <c r="H29" s="51">
        <f t="shared" ref="H29:O29" si="7">H25+H28</f>
        <v>517334078</v>
      </c>
      <c r="I29" s="51">
        <f t="shared" si="7"/>
        <v>489443543</v>
      </c>
      <c r="J29" s="43">
        <f t="shared" si="0"/>
        <v>0.94608796097905612</v>
      </c>
      <c r="K29" s="51">
        <f t="shared" si="7"/>
        <v>312684</v>
      </c>
      <c r="L29" s="51">
        <f t="shared" si="7"/>
        <v>312684</v>
      </c>
      <c r="M29" s="52">
        <f t="shared" si="7"/>
        <v>1</v>
      </c>
      <c r="N29" s="51">
        <f t="shared" si="7"/>
        <v>30617388</v>
      </c>
      <c r="O29" s="51">
        <f t="shared" si="7"/>
        <v>30291318</v>
      </c>
      <c r="P29" s="43">
        <f t="shared" si="6"/>
        <v>0.98935016925676356</v>
      </c>
      <c r="Q29" s="51">
        <f>Q25+Q28</f>
        <v>8550546</v>
      </c>
      <c r="R29" s="51">
        <f>R25+R28</f>
        <v>8550546</v>
      </c>
      <c r="S29" s="43">
        <f>R29/Q29</f>
        <v>1</v>
      </c>
      <c r="T29" s="51">
        <f>T25+T28</f>
        <v>14600000</v>
      </c>
      <c r="U29" s="51">
        <f>U25+U28</f>
        <v>8484586</v>
      </c>
      <c r="V29" s="52">
        <f>U29/T29</f>
        <v>0.58113602739726022</v>
      </c>
      <c r="W29" s="51">
        <f>W25+W28</f>
        <v>1700000</v>
      </c>
      <c r="X29" s="51">
        <f>X25+X28</f>
        <v>1700000</v>
      </c>
      <c r="Y29" s="52">
        <f>Y25+Y28</f>
        <v>1</v>
      </c>
      <c r="Z29" s="51">
        <f>Z25+Z28</f>
        <v>3366175</v>
      </c>
      <c r="AA29" s="51">
        <f>AA25+AA28</f>
        <v>78900</v>
      </c>
      <c r="AB29" s="43">
        <f>AA29/Z29</f>
        <v>2.343906659635937E-2</v>
      </c>
      <c r="AC29" s="42">
        <f t="shared" si="5"/>
        <v>852848008</v>
      </c>
      <c r="AD29" s="42">
        <f t="shared" si="1"/>
        <v>812506017</v>
      </c>
      <c r="AE29" s="43">
        <f t="shared" si="2"/>
        <v>0.95269732634469606</v>
      </c>
      <c r="AF29" s="11" t="s">
        <v>68</v>
      </c>
    </row>
  </sheetData>
  <mergeCells count="32">
    <mergeCell ref="T8:V8"/>
    <mergeCell ref="W8:Y8"/>
    <mergeCell ref="Z8:AB8"/>
    <mergeCell ref="AC8:AE8"/>
    <mergeCell ref="B8:D8"/>
    <mergeCell ref="E8:G8"/>
    <mergeCell ref="H8:J8"/>
    <mergeCell ref="K8:M8"/>
    <mergeCell ref="N8:P8"/>
    <mergeCell ref="Q8:S8"/>
    <mergeCell ref="X6:Y6"/>
    <mergeCell ref="Z6:Z7"/>
    <mergeCell ref="AA6:AB6"/>
    <mergeCell ref="AC6:AC7"/>
    <mergeCell ref="AD6:AE6"/>
    <mergeCell ref="AF6:AF8"/>
    <mergeCell ref="O6:P6"/>
    <mergeCell ref="Q6:Q7"/>
    <mergeCell ref="R6:S6"/>
    <mergeCell ref="T6:T7"/>
    <mergeCell ref="U6:V6"/>
    <mergeCell ref="W6:W7"/>
    <mergeCell ref="A2:AF2"/>
    <mergeCell ref="B6:B7"/>
    <mergeCell ref="C6:D6"/>
    <mergeCell ref="E6:E7"/>
    <mergeCell ref="F6:G6"/>
    <mergeCell ref="H6:H7"/>
    <mergeCell ref="I6:J6"/>
    <mergeCell ref="K6:K7"/>
    <mergeCell ref="L6:M6"/>
    <mergeCell ref="N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2018-05-29T08:02:30Z</dcterms:created>
  <dcterms:modified xsi:type="dcterms:W3CDTF">2018-05-29T08:03:32Z</dcterms:modified>
</cp:coreProperties>
</file>