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módosítás 2017.11.29\egységes\"/>
    </mc:Choice>
  </mc:AlternateContent>
  <bookViews>
    <workbookView xWindow="0" yWindow="0" windowWidth="28800" windowHeight="13275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198" i="1" l="1"/>
  <c r="C275" i="1"/>
  <c r="C265" i="1"/>
  <c r="C287" i="1" s="1"/>
  <c r="C249" i="1"/>
  <c r="C239" i="1"/>
  <c r="C232" i="1"/>
  <c r="C229" i="1"/>
  <c r="C235" i="1" s="1"/>
  <c r="C217" i="1"/>
  <c r="C203" i="1"/>
  <c r="C201" i="1"/>
  <c r="C199" i="1"/>
  <c r="C198" i="1"/>
  <c r="C197" i="1"/>
  <c r="C226" i="1" s="1"/>
  <c r="C180" i="1"/>
  <c r="C161" i="1"/>
  <c r="C156" i="1"/>
  <c r="C151" i="1"/>
  <c r="C128" i="1"/>
  <c r="C120" i="1"/>
  <c r="C115" i="1"/>
  <c r="C105" i="1"/>
  <c r="C95" i="1"/>
  <c r="C104" i="1" s="1"/>
  <c r="C91" i="1"/>
  <c r="C85" i="1"/>
  <c r="C73" i="1" s="1"/>
  <c r="C62" i="1"/>
  <c r="C51" i="1"/>
  <c r="C43" i="1"/>
  <c r="C37" i="1"/>
  <c r="C26" i="1"/>
  <c r="C15" i="1"/>
  <c r="C48" i="1" s="1"/>
  <c r="C12" i="1"/>
  <c r="C90" i="1" l="1"/>
  <c r="C261" i="1"/>
  <c r="C179" i="1"/>
  <c r="C196" i="1" s="1"/>
  <c r="D43" i="1"/>
  <c r="C288" i="1" l="1"/>
  <c r="E262" i="1"/>
  <c r="E237" i="1"/>
  <c r="E238" i="1"/>
  <c r="E240" i="1"/>
  <c r="E241" i="1"/>
  <c r="E242" i="1"/>
  <c r="E243" i="1"/>
  <c r="E244" i="1"/>
  <c r="E245" i="1"/>
  <c r="E246" i="1"/>
  <c r="E247" i="1"/>
  <c r="E248" i="1"/>
  <c r="E250" i="1"/>
  <c r="E251" i="1"/>
  <c r="E252" i="1"/>
  <c r="E253" i="1"/>
  <c r="E254" i="1"/>
  <c r="E255" i="1"/>
  <c r="E256" i="1"/>
  <c r="E257" i="1"/>
  <c r="E258" i="1"/>
  <c r="E259" i="1"/>
  <c r="E260" i="1"/>
  <c r="E236" i="1"/>
  <c r="E228" i="1"/>
  <c r="E230" i="1"/>
  <c r="E231" i="1"/>
  <c r="E233" i="1"/>
  <c r="E234" i="1"/>
  <c r="E200" i="1"/>
  <c r="E202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4" i="1"/>
  <c r="E225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06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2" i="1"/>
  <c r="E153" i="1"/>
  <c r="E154" i="1"/>
  <c r="E155" i="1"/>
  <c r="E157" i="1"/>
  <c r="E158" i="1"/>
  <c r="E159" i="1"/>
  <c r="E160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81" i="1"/>
  <c r="E82" i="1"/>
  <c r="E83" i="1"/>
  <c r="E84" i="1"/>
  <c r="E85" i="1"/>
  <c r="E86" i="1"/>
  <c r="E87" i="1"/>
  <c r="E88" i="1"/>
  <c r="E89" i="1"/>
  <c r="E49" i="1"/>
  <c r="E39" i="1"/>
  <c r="E40" i="1"/>
  <c r="E41" i="1"/>
  <c r="E42" i="1"/>
  <c r="E43" i="1"/>
  <c r="E44" i="1"/>
  <c r="E45" i="1"/>
  <c r="E46" i="1"/>
  <c r="E47" i="1"/>
  <c r="E38" i="1"/>
  <c r="E14" i="1"/>
  <c r="E13" i="1"/>
  <c r="E7" i="1"/>
  <c r="E8" i="1"/>
  <c r="E9" i="1"/>
  <c r="E10" i="1"/>
  <c r="E11" i="1"/>
  <c r="E6" i="1"/>
  <c r="D12" i="1"/>
  <c r="D15" i="1"/>
  <c r="E15" i="1"/>
  <c r="D26" i="1"/>
  <c r="E26" i="1"/>
  <c r="D37" i="1"/>
  <c r="D51" i="1"/>
  <c r="D62" i="1"/>
  <c r="D91" i="1"/>
  <c r="E91" i="1"/>
  <c r="D95" i="1"/>
  <c r="D104" i="1" s="1"/>
  <c r="E95" i="1"/>
  <c r="E104" i="1" s="1"/>
  <c r="D105" i="1"/>
  <c r="D115" i="1"/>
  <c r="D120" i="1"/>
  <c r="D128" i="1"/>
  <c r="D151" i="1"/>
  <c r="D161" i="1"/>
  <c r="E197" i="1"/>
  <c r="E198" i="1"/>
  <c r="D199" i="1"/>
  <c r="E199" i="1" s="1"/>
  <c r="D201" i="1"/>
  <c r="D203" i="1"/>
  <c r="D217" i="1"/>
  <c r="D229" i="1"/>
  <c r="D232" i="1"/>
  <c r="D239" i="1"/>
  <c r="D261" i="1" s="1"/>
  <c r="D249" i="1"/>
  <c r="D265" i="1"/>
  <c r="E265" i="1"/>
  <c r="D275" i="1"/>
  <c r="D287" i="1" s="1"/>
  <c r="E275" i="1"/>
  <c r="E287" i="1" l="1"/>
  <c r="D226" i="1"/>
  <c r="D48" i="1"/>
  <c r="D90" i="1"/>
  <c r="D235" i="1"/>
  <c r="E37" i="1"/>
  <c r="D179" i="1"/>
  <c r="D196" i="1" s="1"/>
  <c r="E12" i="1"/>
  <c r="E180" i="1"/>
  <c r="E48" i="1" l="1"/>
  <c r="D288" i="1"/>
  <c r="E249" i="1"/>
  <c r="E239" i="1"/>
  <c r="E232" i="1"/>
  <c r="E229" i="1"/>
  <c r="E227" i="1"/>
  <c r="E217" i="1"/>
  <c r="E203" i="1"/>
  <c r="E201" i="1"/>
  <c r="E161" i="1"/>
  <c r="E156" i="1"/>
  <c r="E151" i="1"/>
  <c r="E128" i="1"/>
  <c r="E120" i="1"/>
  <c r="E115" i="1"/>
  <c r="E105" i="1"/>
  <c r="E73" i="1"/>
  <c r="E62" i="1"/>
  <c r="E51" i="1"/>
  <c r="E235" i="1" l="1"/>
  <c r="E226" i="1"/>
  <c r="E90" i="1"/>
  <c r="E179" i="1"/>
  <c r="E196" i="1" s="1"/>
  <c r="E261" i="1"/>
  <c r="E288" i="1" l="1"/>
</calcChain>
</file>

<file path=xl/sharedStrings.xml><?xml version="1.0" encoding="utf-8"?>
<sst xmlns="http://schemas.openxmlformats.org/spreadsheetml/2006/main" count="569" uniqueCount="569">
  <si>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</si>
  <si>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</si>
  <si>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</si>
  <si>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</si>
  <si>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</si>
  <si>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</si>
  <si>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</si>
  <si>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</si>
  <si>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</si>
  <si>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</si>
  <si>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</si>
  <si>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</si>
  <si>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</si>
  <si>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</si>
  <si>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</si>
  <si>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</si>
  <si>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</si>
  <si>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</si>
  <si>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</si>
  <si>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</si>
  <si>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</si>
  <si>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</si>
  <si>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</si>
  <si>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</si>
  <si>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</si>
  <si>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</si>
  <si>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</si>
  <si>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</si>
  <si>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</si>
  <si>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</si>
  <si>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</si>
  <si>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</si>
  <si>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</si>
  <si>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</si>
  <si>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</si>
  <si>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</si>
  <si>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</si>
  <si>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</si>
  <si>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</si>
  <si>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</si>
  <si>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</si>
  <si>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</si>
  <si>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</si>
  <si>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</si>
  <si>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</si>
  <si>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</si>
  <si>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</si>
  <si>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</si>
  <si>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</si>
  <si>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</si>
  <si>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</si>
  <si>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</si>
  <si>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</si>
  <si>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</si>
  <si>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</si>
  <si>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</si>
  <si>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</si>
  <si>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</si>
  <si>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</si>
  <si>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</si>
  <si>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</si>
  <si>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</si>
  <si>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</si>
  <si>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</si>
  <si>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</si>
  <si>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</si>
  <si>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</si>
  <si>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</si>
  <si>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</si>
  <si>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</si>
  <si>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</si>
  <si>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</si>
  <si>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</si>
  <si>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</si>
  <si>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</si>
  <si>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</si>
  <si>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</si>
  <si>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</si>
  <si>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</si>
  <si>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</si>
  <si>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</si>
  <si>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</si>
  <si>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</si>
  <si>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</si>
  <si>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</si>
  <si>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</si>
  <si>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</si>
  <si>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</si>
  <si>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</si>
  <si>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</si>
  <si>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</si>
  <si>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</si>
  <si>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</si>
  <si>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</si>
  <si>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</si>
  <si>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</si>
  <si>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</si>
  <si>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</si>
  <si>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</si>
  <si>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</si>
  <si>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</si>
  <si>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</si>
  <si>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</si>
  <si>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</si>
  <si>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</si>
  <si>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</si>
  <si>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</si>
  <si>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</si>
  <si>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</si>
  <si>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</si>
  <si>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</si>
  <si>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</si>
  <si>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</si>
  <si>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</si>
  <si>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</si>
  <si>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</si>
  <si>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</si>
  <si>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</si>
  <si>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</si>
  <si>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</si>
  <si>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</si>
  <si>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</si>
  <si>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</si>
  <si>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</si>
  <si>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</si>
  <si>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</si>
  <si>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</si>
  <si>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</si>
  <si>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</si>
  <si>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</si>
  <si>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</si>
  <si>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</si>
  <si>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</si>
  <si>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</si>
  <si>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</si>
  <si>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</si>
  <si>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</si>
  <si>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</si>
  <si>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</si>
  <si>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</si>
  <si>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</si>
  <si>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</si>
  <si>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</si>
  <si>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</si>
  <si>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</si>
  <si>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</si>
  <si>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</si>
  <si>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</si>
  <si>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</si>
  <si>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</si>
  <si>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</si>
  <si>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</si>
  <si>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</si>
  <si>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</si>
  <si>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</si>
  <si>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</si>
  <si>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</si>
  <si>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</si>
  <si>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</si>
  <si>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</si>
  <si>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</si>
  <si>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</si>
  <si>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</si>
  <si>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</si>
  <si>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</si>
  <si>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</si>
  <si>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</si>
  <si>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</si>
  <si>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</si>
  <si>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</si>
  <si>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</si>
  <si>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</si>
  <si>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</si>
  <si>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</si>
  <si>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</si>
  <si>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</si>
  <si>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</si>
  <si>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</si>
  <si>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</si>
  <si>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</si>
  <si>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</si>
  <si>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</si>
  <si>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</si>
  <si>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</si>
  <si>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</si>
  <si>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</si>
  <si>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</si>
  <si>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</si>
  <si>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</si>
  <si>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</si>
  <si>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</si>
  <si>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</si>
  <si>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</si>
  <si>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</si>
  <si>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</si>
  <si>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</si>
  <si>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</si>
  <si>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</si>
  <si>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</si>
  <si>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</si>
  <si>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</si>
  <si>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</si>
  <si>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</si>
  <si>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</si>
  <si>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</si>
  <si>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</si>
  <si>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</si>
  <si>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</si>
  <si>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</si>
  <si>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</si>
  <si>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</si>
  <si>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</si>
  <si>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</si>
  <si>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</si>
  <si>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</si>
  <si>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</si>
  <si>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</si>
  <si>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</si>
  <si>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</si>
  <si>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</si>
  <si>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</si>
  <si>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</si>
  <si>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</si>
  <si>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</si>
  <si>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</si>
  <si>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</si>
  <si>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</si>
  <si>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</si>
  <si>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</si>
  <si>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</si>
  <si>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</si>
  <si>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</si>
  <si>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</si>
  <si>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</si>
  <si>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</si>
  <si>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</si>
  <si>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</si>
  <si>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</si>
  <si>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</si>
  <si>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</si>
  <si>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</si>
  <si>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</si>
  <si>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</si>
  <si>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</si>
  <si>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</si>
  <si>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</si>
  <si>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</si>
  <si>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</si>
  <si>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</si>
  <si>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</si>
  <si>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</si>
  <si>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</si>
  <si>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</si>
  <si>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</si>
  <si>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</si>
  <si>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</si>
  <si>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</si>
  <si>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</si>
  <si>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</si>
  <si>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</si>
  <si>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</si>
  <si>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</si>
  <si>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</si>
  <si>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</si>
  <si>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</si>
  <si>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</si>
  <si>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</si>
  <si>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</si>
  <si>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</si>
  <si>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</si>
  <si>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</si>
  <si>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</si>
  <si>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</si>
  <si>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</si>
  <si>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</si>
  <si>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</si>
  <si>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</si>
  <si>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</si>
  <si>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</si>
  <si>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</si>
  <si>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</si>
  <si>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</si>
  <si>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</si>
  <si>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</si>
  <si>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</si>
  <si>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</si>
  <si>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</si>
  <si>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</si>
  <si>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</si>
  <si>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</si>
  <si>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</si>
  <si>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</si>
  <si>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</si>
  <si>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</si>
  <si>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</si>
  <si>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</si>
  <si>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</si>
  <si>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</si>
  <si>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</si>
  <si>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</si>
  <si>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</si>
  <si>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</si>
  <si>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</si>
  <si>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</si>
  <si>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</si>
  <si>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</si>
  <si>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</si>
  <si>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</si>
  <si>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</si>
  <si>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</si>
  <si>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</si>
  <si>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</si>
  <si>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</si>
  <si>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</si>
  <si>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</si>
  <si>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</si>
  <si>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</si>
  <si>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</si>
  <si>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</si>
  <si>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</si>
  <si>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</si>
  <si>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</si>
  <si>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</si>
  <si>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</si>
  <si>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</si>
  <si>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</si>
  <si>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</si>
  <si>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</si>
  <si>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</si>
  <si>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</si>
  <si>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</si>
  <si>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</si>
  <si>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</si>
  <si>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</si>
  <si>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</si>
  <si>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</si>
  <si>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</si>
  <si>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</si>
  <si>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</si>
  <si>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</si>
  <si>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</si>
  <si>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</si>
  <si>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</si>
  <si>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</si>
  <si>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</si>
  <si>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</si>
  <si>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</si>
  <si>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</si>
  <si>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</si>
  <si>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</si>
  <si>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</si>
  <si>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</si>
  <si>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</si>
  <si>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</si>
  <si>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</si>
  <si>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</si>
  <si>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</si>
  <si>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</si>
  <si>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</si>
  <si>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</si>
  <si>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</si>
  <si>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</si>
  <si>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</si>
  <si>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</si>
  <si>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</si>
  <si>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</si>
  <si>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</si>
  <si>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</si>
  <si>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</si>
  <si>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</si>
  <si>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</si>
  <si>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</si>
  <si>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</si>
  <si>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</si>
  <si>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</si>
  <si>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</si>
  <si>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</si>
  <si>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</si>
  <si>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</si>
  <si>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</si>
  <si>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</si>
  <si>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</si>
  <si>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</si>
  <si>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</si>
  <si>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</si>
  <si>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</si>
  <si>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</si>
  <si>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</si>
  <si>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</si>
  <si>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</si>
  <si>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</si>
  <si>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</si>
  <si>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</si>
  <si>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</si>
  <si>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</si>
  <si>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</si>
  <si>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</si>
  <si>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</si>
  <si>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</si>
  <si>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</si>
  <si>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</si>
  <si>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</si>
  <si>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</si>
  <si>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</si>
  <si>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</si>
  <si>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</si>
  <si>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</si>
  <si>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</si>
  <si>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</si>
  <si>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</si>
  <si>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</si>
  <si>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</si>
  <si>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</si>
  <si>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</si>
  <si>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</si>
  <si>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</si>
  <si>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</si>
  <si>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</si>
  <si>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</si>
  <si>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</si>
  <si>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</si>
  <si>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</si>
  <si>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</si>
  <si>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</si>
  <si>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</si>
  <si>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</si>
  <si>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</si>
  <si>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</si>
  <si>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</si>
  <si>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</si>
  <si>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</si>
  <si>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</si>
  <si>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</si>
  <si>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</si>
  <si>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</si>
  <si>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</si>
  <si>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</si>
  <si>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</si>
  <si>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</si>
  <si>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</si>
  <si>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</si>
  <si>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</si>
  <si>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</si>
  <si>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</si>
  <si>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</si>
  <si>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</si>
  <si>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</si>
  <si>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</si>
  <si>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</si>
  <si>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</si>
  <si>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</si>
  <si>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</si>
  <si>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</si>
  <si>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</si>
  <si>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</si>
  <si>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</si>
  <si>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</si>
  <si>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</si>
  <si>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</si>
  <si>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</si>
  <si>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</si>
  <si>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</si>
  <si>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</si>
  <si>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</si>
  <si>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</si>
  <si>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</si>
  <si>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</si>
  <si>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</si>
  <si>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</si>
  <si>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</si>
  <si>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</si>
  <si>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</si>
  <si>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</si>
  <si>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</si>
  <si>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</si>
  <si>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</si>
  <si>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</si>
  <si>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</si>
  <si>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</si>
  <si>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</si>
  <si>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</si>
  <si>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</si>
  <si>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</si>
  <si>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</si>
  <si>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</si>
  <si>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</si>
  <si>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</si>
  <si>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</si>
  <si>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</si>
  <si>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</si>
  <si>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</si>
  <si>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</si>
  <si>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</si>
  <si>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</si>
  <si>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</si>
  <si>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</si>
  <si>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</si>
  <si>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</si>
  <si>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</si>
  <si>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</si>
  <si>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</si>
  <si>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</si>
  <si>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</si>
  <si>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</si>
  <si>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</si>
  <si>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</si>
  <si>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</si>
  <si>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</si>
  <si>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</si>
  <si>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</si>
  <si>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</si>
  <si>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</si>
  <si>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</si>
  <si>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</si>
  <si>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</si>
  <si>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</si>
  <si>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</si>
  <si>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</si>
  <si>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</si>
  <si>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</si>
  <si>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</si>
  <si>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</si>
  <si>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</si>
  <si>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</si>
  <si>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</si>
  <si>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</si>
  <si>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</si>
  <si>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</si>
  <si>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</si>
  <si>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</si>
  <si>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</si>
  <si>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</si>
  <si>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</si>
  <si>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</si>
  <si>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</si>
  <si>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</si>
  <si>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</si>
  <si>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</si>
  <si>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</si>
  <si>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</si>
  <si>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</si>
  <si>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</si>
  <si>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</si>
  <si>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</si>
  <si>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</si>
  <si>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</si>
  <si>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</si>
  <si>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</si>
  <si>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</si>
  <si>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</si>
  <si>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</si>
  <si>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</si>
  <si>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</si>
  <si>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</si>
  <si>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</si>
  <si>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</si>
  <si>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</si>
  <si>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</si>
  <si>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Módosított előirányzat</t>
  </si>
  <si>
    <t>Eltérés</t>
  </si>
  <si>
    <t>forintban</t>
  </si>
  <si>
    <t>a 2/2017. (II.14.)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</si>
  <si>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9,10,11</t>
    </r>
  </si>
  <si>
    <t>Hatályos: 2017. április 20. napjától.</t>
  </si>
  <si>
    <t>Hatályos: 2017. december 01. napjától.</t>
  </si>
  <si>
    <t>Hatályos: 2017. augusztus 17. napjától.</t>
  </si>
  <si>
    <r>
      <rPr>
        <vertAlign val="superscript"/>
        <sz val="8"/>
        <rFont val="Times New Roman"/>
        <family val="1"/>
        <charset val="238"/>
      </rPr>
      <t>9</t>
    </r>
    <r>
      <rPr>
        <sz val="8"/>
        <rFont val="Times New Roman"/>
        <family val="1"/>
        <charset val="238"/>
      </rPr>
      <t xml:space="preserve"> Az 5/2017. (IV.19.) önkormányzati rendelet 4. §-ának megfelelően megállapított szöveg.</t>
    </r>
  </si>
  <si>
    <r>
      <rPr>
        <vertAlign val="superscript"/>
        <sz val="8"/>
        <rFont val="Times New Roman"/>
        <family val="1"/>
        <charset val="238"/>
      </rPr>
      <t>10</t>
    </r>
    <r>
      <rPr>
        <sz val="8"/>
        <rFont val="Times New Roman"/>
        <family val="1"/>
        <charset val="238"/>
      </rPr>
      <t xml:space="preserve"> A 12/2017. (VIII.16.)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</si>
  <si>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 xml:space="preserve">11 </t>
    </r>
    <r>
      <rPr>
        <sz val="8"/>
        <rFont val="Times New Roman"/>
        <family val="1"/>
        <charset val="238"/>
      </rPr>
      <t>A 16/2017. (XI.30.)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</si>
</sst>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abSelected="1" topLeftCell="A43" zoomScale="120" zoomScaleNormal="120" workbookViewId="0">
      <selection activeCell="A75" sqref="A75:E75"/>
    </sheetView>
  </sheetViews>
  <sheetFormatPr defaultRowHeight="12.75" x14ac:dyDescent="0.2"/>
  <cols>
    <col min="1" max="1" width="4.7109375" style="12" customWidth="1"/>
    <col min="2" max="2" width="55.42578125" style="2" customWidth="1"/>
    <col min="3" max="3" width="10" style="12" customWidth="1"/>
    <col min="4" max="4" width="9.7109375" style="1" customWidth="1"/>
    <col min="5" max="5" width="10.28515625" style="1" customWidth="1"/>
    <col min="6" max="15" width="9.140625" style="1"/>
  </cols>
  <sheetData>
    <row r="1" spans="1:15" ht="18.95" customHeight="1" x14ac:dyDescent="0.2">
      <c r="A1" s="25" t="s">
        <v>562</v>
      </c>
      <c r="B1" s="25"/>
      <c r="C1" s="25"/>
      <c r="D1" s="25"/>
      <c r="E1" s="25"/>
    </row>
    <row r="2" spans="1:15" ht="18.95" customHeight="1" x14ac:dyDescent="0.2">
      <c r="A2" s="25" t="s">
        <v>561</v>
      </c>
      <c r="B2" s="25"/>
      <c r="C2" s="25"/>
      <c r="D2" s="25"/>
      <c r="E2" s="25"/>
    </row>
    <row r="3" spans="1:15" ht="18.95" customHeight="1" x14ac:dyDescent="0.2">
      <c r="A3" s="25" t="s">
        <v>557</v>
      </c>
      <c r="B3" s="25"/>
      <c r="C3" s="25"/>
      <c r="D3" s="25"/>
      <c r="E3" s="25"/>
    </row>
    <row r="4" spans="1:15" s="2" customFormat="1" ht="11.25" customHeight="1" x14ac:dyDescent="0.2">
      <c r="A4" s="20"/>
      <c r="B4" s="21"/>
      <c r="D4" s="1"/>
      <c r="E4" s="22" t="s">
        <v>560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3" t="s">
        <v>2</v>
      </c>
      <c r="D5" s="23" t="s">
        <v>558</v>
      </c>
      <c r="E5" s="23" t="s">
        <v>559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10749366</v>
      </c>
      <c r="D6" s="13">
        <v>11766511</v>
      </c>
      <c r="E6" s="13">
        <f>D6-C6</f>
        <v>1017145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6708400</v>
      </c>
      <c r="D8" s="13">
        <v>7224676</v>
      </c>
      <c r="E8" s="13">
        <f t="shared" si="0"/>
        <v>516276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1200000</v>
      </c>
      <c r="D9" s="13">
        <v>1200000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21368242</v>
      </c>
      <c r="D10" s="13">
        <v>1723499</v>
      </c>
      <c r="E10" s="13">
        <f t="shared" si="0"/>
        <v>-19644743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 t="shared" ref="C12" si="1">SUM(C6:C11)</f>
        <v>40026008</v>
      </c>
      <c r="D12" s="17">
        <f t="shared" ref="D12:E12" si="2">SUM(D6:D11)</f>
        <v>21914686</v>
      </c>
      <c r="E12" s="17">
        <f t="shared" si="2"/>
        <v>-18111322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 t="shared" ref="C15" si="3">SUM(C16:C25)</f>
        <v>0</v>
      </c>
      <c r="D15" s="14">
        <f t="shared" ref="D15:E15" si="4">SUM(D16:D25)</f>
        <v>0</v>
      </c>
      <c r="E15" s="14">
        <f t="shared" si="4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5.5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 t="shared" ref="C26" si="5">SUM(C27:C36)</f>
        <v>0</v>
      </c>
      <c r="D26" s="14">
        <f t="shared" ref="D26:E26" si="6">SUM(D27:D36)</f>
        <v>0</v>
      </c>
      <c r="E26" s="14">
        <f t="shared" si="6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t="0.75" customHeight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5.5" hidden="1" x14ac:dyDescent="0.2">
      <c r="A35" s="3" t="s">
        <v>61</v>
      </c>
      <c r="B35" s="4" t="s">
        <v>62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 t="shared" ref="C37" si="7">SUM(C38:C47)</f>
        <v>12994817</v>
      </c>
      <c r="D37" s="14">
        <f t="shared" ref="D37:E37" si="8">SUM(D38:D47)</f>
        <v>12994817</v>
      </c>
      <c r="E37" s="14">
        <f t="shared" si="8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ref="E39:E47" si="9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9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9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3">
        <v>0</v>
      </c>
      <c r="E42" s="13">
        <f t="shared" si="9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f>927000+11950930+116887</f>
        <v>12994817</v>
      </c>
      <c r="D43" s="13">
        <f>927000+11950930+116887</f>
        <v>12994817</v>
      </c>
      <c r="E43" s="13">
        <f t="shared" si="9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0</v>
      </c>
      <c r="D44" s="13">
        <v>0</v>
      </c>
      <c r="E44" s="13">
        <f t="shared" si="9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f t="shared" si="9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t="25.5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f t="shared" si="9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f t="shared" si="9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 t="shared" ref="C48" si="10">C12+C15+C26+C37</f>
        <v>53020825</v>
      </c>
      <c r="D48" s="17">
        <f t="shared" ref="D48:E48" si="11">D12+D15+D26+D37</f>
        <v>34909503</v>
      </c>
      <c r="E48" s="17">
        <f t="shared" si="11"/>
        <v>-18111322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20093993</v>
      </c>
      <c r="E49" s="13">
        <f>D49-C49</f>
        <v>20093993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f t="shared" ref="E50:E89" si="12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 t="shared" ref="C51:D51" si="13">SUM(C52:C61)</f>
        <v>0</v>
      </c>
      <c r="D51" s="14">
        <f t="shared" si="13"/>
        <v>0</v>
      </c>
      <c r="E51" s="13">
        <f t="shared" si="12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f t="shared" si="12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f t="shared" si="12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f t="shared" si="12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12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12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12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12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12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5.5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12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12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 t="shared" ref="C62:D62" si="14">SUM(C63:C72)</f>
        <v>0</v>
      </c>
      <c r="D62" s="14">
        <f t="shared" si="14"/>
        <v>0</v>
      </c>
      <c r="E62" s="13">
        <f t="shared" si="12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12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12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12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12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12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12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12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12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5.5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f t="shared" si="12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12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 t="shared" ref="C73" si="15">SUM(C74:C89)</f>
        <v>997408</v>
      </c>
      <c r="D73" s="14">
        <v>3000000</v>
      </c>
      <c r="E73" s="13">
        <f t="shared" si="12"/>
        <v>2002592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12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26" t="s">
        <v>566</v>
      </c>
      <c r="B75" s="26"/>
      <c r="C75" s="26"/>
      <c r="D75" s="26"/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x14ac:dyDescent="0.2">
      <c r="A76" s="27" t="s">
        <v>563</v>
      </c>
      <c r="B76" s="27"/>
      <c r="C76" s="27"/>
      <c r="D76" s="27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27" t="s">
        <v>567</v>
      </c>
      <c r="B77" s="27"/>
      <c r="C77" s="27"/>
      <c r="D77" s="27"/>
      <c r="E77" s="27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27" t="s">
        <v>565</v>
      </c>
      <c r="B78" s="27"/>
      <c r="C78" s="27"/>
      <c r="D78" s="27"/>
      <c r="E78" s="27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27" t="s">
        <v>568</v>
      </c>
      <c r="B79" s="27"/>
      <c r="C79" s="27"/>
      <c r="D79" s="27"/>
      <c r="E79" s="27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">
      <c r="A80" s="27" t="s">
        <v>564</v>
      </c>
      <c r="B80" s="27"/>
      <c r="C80" s="27"/>
      <c r="D80" s="27"/>
      <c r="E80" s="27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3" t="s">
        <v>141</v>
      </c>
      <c r="B81" s="4" t="s">
        <v>142</v>
      </c>
      <c r="C81" s="13">
        <v>0</v>
      </c>
      <c r="D81" s="13">
        <v>0</v>
      </c>
      <c r="E81" s="13">
        <f t="shared" si="12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5.5" x14ac:dyDescent="0.2">
      <c r="A82" s="3" t="s">
        <v>143</v>
      </c>
      <c r="B82" s="4" t="s">
        <v>144</v>
      </c>
      <c r="C82" s="13">
        <v>0</v>
      </c>
      <c r="D82" s="13">
        <v>0</v>
      </c>
      <c r="E82" s="13">
        <f t="shared" si="12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3" t="s">
        <v>145</v>
      </c>
      <c r="B83" s="4" t="s">
        <v>146</v>
      </c>
      <c r="C83" s="13">
        <v>0</v>
      </c>
      <c r="D83" s="13">
        <v>0</v>
      </c>
      <c r="E83" s="13">
        <f t="shared" si="12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x14ac:dyDescent="0.2">
      <c r="A84" s="3" t="s">
        <v>147</v>
      </c>
      <c r="B84" s="4" t="s">
        <v>148</v>
      </c>
      <c r="C84" s="13">
        <v>0</v>
      </c>
      <c r="D84" s="13">
        <v>0</v>
      </c>
      <c r="E84" s="13">
        <f t="shared" si="12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x14ac:dyDescent="0.2">
      <c r="A85" s="3" t="s">
        <v>149</v>
      </c>
      <c r="B85" s="4" t="s">
        <v>150</v>
      </c>
      <c r="C85" s="24">
        <f>27105000-20093993-6894120-116887</f>
        <v>0</v>
      </c>
      <c r="D85" s="24">
        <v>3000000</v>
      </c>
      <c r="E85" s="13">
        <f t="shared" si="12"/>
        <v>3000000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" customFormat="1" x14ac:dyDescent="0.2">
      <c r="A86" s="3" t="s">
        <v>151</v>
      </c>
      <c r="B86" s="4" t="s">
        <v>152</v>
      </c>
      <c r="C86" s="13">
        <v>997408</v>
      </c>
      <c r="D86" s="13">
        <v>0</v>
      </c>
      <c r="E86" s="13">
        <f t="shared" si="12"/>
        <v>-997408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x14ac:dyDescent="0.2">
      <c r="A87" s="3" t="s">
        <v>153</v>
      </c>
      <c r="B87" s="4" t="s">
        <v>154</v>
      </c>
      <c r="C87" s="13">
        <v>0</v>
      </c>
      <c r="D87" s="13">
        <v>0</v>
      </c>
      <c r="E87" s="13">
        <f t="shared" si="12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x14ac:dyDescent="0.2">
      <c r="A88" s="3" t="s">
        <v>155</v>
      </c>
      <c r="B88" s="4" t="s">
        <v>156</v>
      </c>
      <c r="C88" s="13">
        <v>0</v>
      </c>
      <c r="D88" s="13">
        <v>0</v>
      </c>
      <c r="E88" s="13">
        <f t="shared" si="12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2" customFormat="1" x14ac:dyDescent="0.2">
      <c r="A89" s="3" t="s">
        <v>157</v>
      </c>
      <c r="B89" s="4" t="s">
        <v>158</v>
      </c>
      <c r="C89" s="13">
        <v>0</v>
      </c>
      <c r="D89" s="13">
        <v>0</v>
      </c>
      <c r="E89" s="13">
        <f t="shared" si="12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24" customHeight="1" x14ac:dyDescent="0.2">
      <c r="A90" s="15" t="s">
        <v>159</v>
      </c>
      <c r="B90" s="16" t="s">
        <v>160</v>
      </c>
      <c r="C90" s="17">
        <f>C49+C50+C51+C62+C73</f>
        <v>997408</v>
      </c>
      <c r="D90" s="17">
        <f>D49+D50+D51+D62+D73</f>
        <v>23093993</v>
      </c>
      <c r="E90" s="17">
        <f>E49+E50+E51+E62+E73</f>
        <v>22096585</v>
      </c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6" customFormat="1" x14ac:dyDescent="0.2">
      <c r="A91" s="7" t="s">
        <v>161</v>
      </c>
      <c r="B91" s="8" t="s">
        <v>162</v>
      </c>
      <c r="C91" s="14">
        <f t="shared" ref="C91" si="16">SUM(C92:C94)</f>
        <v>0</v>
      </c>
      <c r="D91" s="14">
        <f t="shared" ref="D91:E91" si="17">SUM(D92:D94)</f>
        <v>0</v>
      </c>
      <c r="E91" s="14">
        <f t="shared" si="17"/>
        <v>0</v>
      </c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2" customFormat="1" ht="0.75" hidden="1" customHeight="1" x14ac:dyDescent="0.2">
      <c r="A92" s="3" t="s">
        <v>163</v>
      </c>
      <c r="B92" s="4" t="s">
        <v>164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t="25.5" hidden="1" x14ac:dyDescent="0.2">
      <c r="A93" s="3" t="s">
        <v>165</v>
      </c>
      <c r="B93" s="4" t="s">
        <v>166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t="25.5" hidden="1" x14ac:dyDescent="0.2">
      <c r="A94" s="3" t="s">
        <v>167</v>
      </c>
      <c r="B94" s="4" t="s">
        <v>168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x14ac:dyDescent="0.2">
      <c r="A95" s="7" t="s">
        <v>169</v>
      </c>
      <c r="B95" s="8" t="s">
        <v>170</v>
      </c>
      <c r="C95" s="14">
        <f t="shared" ref="C95" si="18">SUM(C96:C103)</f>
        <v>0</v>
      </c>
      <c r="D95" s="14">
        <f t="shared" ref="D95:E95" si="19">SUM(D96:D103)</f>
        <v>0</v>
      </c>
      <c r="E95" s="14">
        <f t="shared" si="19"/>
        <v>0</v>
      </c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2" customFormat="1" ht="0.75" hidden="1" customHeight="1" x14ac:dyDescent="0.2">
      <c r="A96" s="3" t="s">
        <v>171</v>
      </c>
      <c r="B96" s="4" t="s">
        <v>172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173</v>
      </c>
      <c r="B97" s="4" t="s">
        <v>174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2" customFormat="1" hidden="1" x14ac:dyDescent="0.2">
      <c r="A98" s="3" t="s">
        <v>175</v>
      </c>
      <c r="B98" s="4" t="s">
        <v>176</v>
      </c>
      <c r="C98" s="13">
        <v>0</v>
      </c>
      <c r="D98" s="13">
        <v>0</v>
      </c>
      <c r="E98" s="13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2" customFormat="1" hidden="1" x14ac:dyDescent="0.2">
      <c r="A99" s="3" t="s">
        <v>177</v>
      </c>
      <c r="B99" s="4" t="s">
        <v>178</v>
      </c>
      <c r="C99" s="13">
        <v>0</v>
      </c>
      <c r="D99" s="13">
        <v>0</v>
      </c>
      <c r="E99" s="13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2" customFormat="1" hidden="1" x14ac:dyDescent="0.2">
      <c r="A100" s="3" t="s">
        <v>179</v>
      </c>
      <c r="B100" s="4" t="s">
        <v>180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idden="1" x14ac:dyDescent="0.2">
      <c r="A101" s="3" t="s">
        <v>181</v>
      </c>
      <c r="B101" s="4" t="s">
        <v>182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183</v>
      </c>
      <c r="B102" s="4" t="s">
        <v>184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185</v>
      </c>
      <c r="B103" s="4" t="s">
        <v>186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3.5" x14ac:dyDescent="0.2">
      <c r="A104" s="15" t="s">
        <v>187</v>
      </c>
      <c r="B104" s="16" t="s">
        <v>188</v>
      </c>
      <c r="C104" s="17">
        <f t="shared" ref="C104" si="20">C91+C95</f>
        <v>0</v>
      </c>
      <c r="D104" s="17">
        <f t="shared" ref="D104:E104" si="21">D91+D95</f>
        <v>0</v>
      </c>
      <c r="E104" s="17">
        <f t="shared" si="21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6" customFormat="1" x14ac:dyDescent="0.2">
      <c r="A105" s="7" t="s">
        <v>189</v>
      </c>
      <c r="B105" s="8" t="s">
        <v>190</v>
      </c>
      <c r="C105" s="14">
        <f t="shared" ref="C105:D105" si="22">SUM(C106:C114)</f>
        <v>0</v>
      </c>
      <c r="D105" s="14">
        <f t="shared" si="22"/>
        <v>0</v>
      </c>
      <c r="E105" s="14">
        <f>D105-C105</f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s="2" customFormat="1" hidden="1" x14ac:dyDescent="0.2">
      <c r="A106" s="3" t="s">
        <v>191</v>
      </c>
      <c r="B106" s="4" t="s">
        <v>192</v>
      </c>
      <c r="C106" s="13">
        <v>0</v>
      </c>
      <c r="D106" s="13">
        <v>0</v>
      </c>
      <c r="E106" s="14">
        <f t="shared" ref="E106:E169" si="23">D106-C106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t="25.5" hidden="1" x14ac:dyDescent="0.2">
      <c r="A107" s="3" t="s">
        <v>193</v>
      </c>
      <c r="B107" s="4" t="s">
        <v>194</v>
      </c>
      <c r="C107" s="13">
        <v>0</v>
      </c>
      <c r="D107" s="13">
        <v>0</v>
      </c>
      <c r="E107" s="14">
        <f t="shared" si="23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195</v>
      </c>
      <c r="B108" s="4" t="s">
        <v>196</v>
      </c>
      <c r="C108" s="13">
        <v>0</v>
      </c>
      <c r="D108" s="13">
        <v>0</v>
      </c>
      <c r="E108" s="14">
        <f t="shared" si="23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2" customFormat="1" hidden="1" x14ac:dyDescent="0.2">
      <c r="A109" s="3" t="s">
        <v>197</v>
      </c>
      <c r="B109" s="4" t="s">
        <v>198</v>
      </c>
      <c r="C109" s="13">
        <v>0</v>
      </c>
      <c r="D109" s="13">
        <v>0</v>
      </c>
      <c r="E109" s="14">
        <f t="shared" si="23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2" customFormat="1" hidden="1" x14ac:dyDescent="0.2">
      <c r="A110" s="3" t="s">
        <v>199</v>
      </c>
      <c r="B110" s="4" t="s">
        <v>200</v>
      </c>
      <c r="C110" s="13">
        <v>0</v>
      </c>
      <c r="D110" s="13">
        <v>0</v>
      </c>
      <c r="E110" s="14">
        <f t="shared" si="23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201</v>
      </c>
      <c r="B111" s="4" t="s">
        <v>202</v>
      </c>
      <c r="C111" s="13">
        <v>0</v>
      </c>
      <c r="D111" s="13">
        <v>0</v>
      </c>
      <c r="E111" s="14">
        <f t="shared" si="23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203</v>
      </c>
      <c r="B112" s="4" t="s">
        <v>204</v>
      </c>
      <c r="C112" s="13">
        <v>0</v>
      </c>
      <c r="D112" s="13">
        <v>0</v>
      </c>
      <c r="E112" s="14">
        <f t="shared" si="23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205</v>
      </c>
      <c r="B113" s="4" t="s">
        <v>206</v>
      </c>
      <c r="C113" s="13">
        <v>0</v>
      </c>
      <c r="D113" s="13">
        <v>0</v>
      </c>
      <c r="E113" s="14">
        <f t="shared" si="23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2" customFormat="1" hidden="1" x14ac:dyDescent="0.2">
      <c r="A114" s="3" t="s">
        <v>207</v>
      </c>
      <c r="B114" s="4" t="s">
        <v>208</v>
      </c>
      <c r="C114" s="13">
        <v>0</v>
      </c>
      <c r="D114" s="13">
        <v>0</v>
      </c>
      <c r="E114" s="14">
        <f t="shared" si="23"/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25.5" x14ac:dyDescent="0.2">
      <c r="A115" s="7" t="s">
        <v>209</v>
      </c>
      <c r="B115" s="8" t="s">
        <v>210</v>
      </c>
      <c r="C115" s="14">
        <f t="shared" ref="C115:D115" si="24">SUM(C116:C119)</f>
        <v>0</v>
      </c>
      <c r="D115" s="14">
        <f t="shared" si="24"/>
        <v>0</v>
      </c>
      <c r="E115" s="14">
        <f t="shared" si="23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2" customFormat="1" hidden="1" x14ac:dyDescent="0.2">
      <c r="A116" s="3" t="s">
        <v>211</v>
      </c>
      <c r="B116" s="4" t="s">
        <v>212</v>
      </c>
      <c r="C116" s="13">
        <v>0</v>
      </c>
      <c r="D116" s="13">
        <v>0</v>
      </c>
      <c r="E116" s="14">
        <f t="shared" si="23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hidden="1" x14ac:dyDescent="0.2">
      <c r="A117" s="3" t="s">
        <v>213</v>
      </c>
      <c r="B117" s="4" t="s">
        <v>214</v>
      </c>
      <c r="C117" s="13">
        <v>0</v>
      </c>
      <c r="D117" s="13">
        <v>0</v>
      </c>
      <c r="E117" s="14">
        <f t="shared" si="23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hidden="1" x14ac:dyDescent="0.2">
      <c r="A118" s="3" t="s">
        <v>215</v>
      </c>
      <c r="B118" s="4" t="s">
        <v>216</v>
      </c>
      <c r="C118" s="13">
        <v>0</v>
      </c>
      <c r="D118" s="13">
        <v>0</v>
      </c>
      <c r="E118" s="14">
        <f t="shared" si="23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">
      <c r="A119" s="3" t="s">
        <v>217</v>
      </c>
      <c r="B119" s="4" t="s">
        <v>218</v>
      </c>
      <c r="C119" s="13">
        <v>0</v>
      </c>
      <c r="D119" s="13">
        <v>0</v>
      </c>
      <c r="E119" s="14">
        <f t="shared" si="23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x14ac:dyDescent="0.2">
      <c r="A120" s="7" t="s">
        <v>219</v>
      </c>
      <c r="B120" s="8" t="s">
        <v>220</v>
      </c>
      <c r="C120" s="14">
        <f t="shared" ref="C120:D120" si="25">SUM(C121:C127)</f>
        <v>1300000</v>
      </c>
      <c r="D120" s="14">
        <f t="shared" si="25"/>
        <v>1300000</v>
      </c>
      <c r="E120" s="14">
        <f t="shared" si="23"/>
        <v>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s="2" customFormat="1" x14ac:dyDescent="0.2">
      <c r="A121" s="3" t="s">
        <v>221</v>
      </c>
      <c r="B121" s="4" t="s">
        <v>222</v>
      </c>
      <c r="C121" s="13">
        <v>0</v>
      </c>
      <c r="D121" s="13">
        <v>0</v>
      </c>
      <c r="E121" s="14">
        <f t="shared" si="23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2" customFormat="1" x14ac:dyDescent="0.2">
      <c r="A122" s="3" t="s">
        <v>223</v>
      </c>
      <c r="B122" s="4" t="s">
        <v>224</v>
      </c>
      <c r="C122" s="13">
        <v>0</v>
      </c>
      <c r="D122" s="13">
        <v>0</v>
      </c>
      <c r="E122" s="14">
        <f t="shared" si="23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2" customFormat="1" x14ac:dyDescent="0.2">
      <c r="A123" s="3" t="s">
        <v>225</v>
      </c>
      <c r="B123" s="4" t="s">
        <v>226</v>
      </c>
      <c r="C123" s="13">
        <v>1300000</v>
      </c>
      <c r="D123" s="13">
        <v>1300000</v>
      </c>
      <c r="E123" s="14">
        <f t="shared" si="23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x14ac:dyDescent="0.2">
      <c r="A124" s="3" t="s">
        <v>227</v>
      </c>
      <c r="B124" s="4" t="s">
        <v>228</v>
      </c>
      <c r="C124" s="13">
        <v>0</v>
      </c>
      <c r="D124" s="13">
        <v>0</v>
      </c>
      <c r="E124" s="14">
        <f t="shared" si="23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x14ac:dyDescent="0.2">
      <c r="A125" s="3" t="s">
        <v>229</v>
      </c>
      <c r="B125" s="4" t="s">
        <v>230</v>
      </c>
      <c r="C125" s="13">
        <v>0</v>
      </c>
      <c r="D125" s="13">
        <v>0</v>
      </c>
      <c r="E125" s="14">
        <f t="shared" si="23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x14ac:dyDescent="0.2">
      <c r="A126" s="3" t="s">
        <v>231</v>
      </c>
      <c r="B126" s="4" t="s">
        <v>232</v>
      </c>
      <c r="C126" s="13">
        <v>0</v>
      </c>
      <c r="D126" s="13">
        <v>0</v>
      </c>
      <c r="E126" s="14">
        <f t="shared" si="23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x14ac:dyDescent="0.2">
      <c r="A127" s="3" t="s">
        <v>233</v>
      </c>
      <c r="B127" s="4" t="s">
        <v>234</v>
      </c>
      <c r="C127" s="13">
        <v>0</v>
      </c>
      <c r="D127" s="13">
        <v>0</v>
      </c>
      <c r="E127" s="14">
        <f t="shared" si="23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x14ac:dyDescent="0.2">
      <c r="A128" s="7" t="s">
        <v>235</v>
      </c>
      <c r="B128" s="8" t="s">
        <v>236</v>
      </c>
      <c r="C128" s="14">
        <f t="shared" ref="C128:D128" si="26">SUM(C129:C150)</f>
        <v>1500000</v>
      </c>
      <c r="D128" s="14">
        <f t="shared" si="26"/>
        <v>1500000</v>
      </c>
      <c r="E128" s="14">
        <f t="shared" si="23"/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s="2" customFormat="1" hidden="1" x14ac:dyDescent="0.2">
      <c r="A129" s="3" t="s">
        <v>237</v>
      </c>
      <c r="B129" s="4" t="s">
        <v>238</v>
      </c>
      <c r="C129" s="13">
        <v>0</v>
      </c>
      <c r="D129" s="13">
        <v>0</v>
      </c>
      <c r="E129" s="14">
        <f t="shared" si="23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idden="1" x14ac:dyDescent="0.2">
      <c r="A130" s="3" t="s">
        <v>239</v>
      </c>
      <c r="B130" s="4" t="s">
        <v>240</v>
      </c>
      <c r="C130" s="13">
        <v>0</v>
      </c>
      <c r="D130" s="13">
        <v>0</v>
      </c>
      <c r="E130" s="14">
        <f t="shared" si="23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241</v>
      </c>
      <c r="B131" s="4" t="s">
        <v>242</v>
      </c>
      <c r="C131" s="13">
        <v>0</v>
      </c>
      <c r="D131" s="13">
        <v>0</v>
      </c>
      <c r="E131" s="14">
        <f t="shared" si="23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243</v>
      </c>
      <c r="B132" s="4" t="s">
        <v>244</v>
      </c>
      <c r="C132" s="13">
        <v>0</v>
      </c>
      <c r="D132" s="13">
        <v>0</v>
      </c>
      <c r="E132" s="14">
        <f t="shared" si="23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idden="1" x14ac:dyDescent="0.2">
      <c r="A133" s="3" t="s">
        <v>245</v>
      </c>
      <c r="B133" s="4" t="s">
        <v>246</v>
      </c>
      <c r="C133" s="13">
        <v>0</v>
      </c>
      <c r="D133" s="13">
        <v>0</v>
      </c>
      <c r="E133" s="14">
        <f t="shared" si="23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idden="1" x14ac:dyDescent="0.2">
      <c r="A134" s="3" t="s">
        <v>247</v>
      </c>
      <c r="B134" s="4" t="s">
        <v>248</v>
      </c>
      <c r="C134" s="13">
        <v>0</v>
      </c>
      <c r="D134" s="13">
        <v>0</v>
      </c>
      <c r="E134" s="14">
        <f t="shared" si="23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x14ac:dyDescent="0.2">
      <c r="A135" s="3" t="s">
        <v>249</v>
      </c>
      <c r="B135" s="4" t="s">
        <v>250</v>
      </c>
      <c r="C135" s="13">
        <v>1500000</v>
      </c>
      <c r="D135" s="13">
        <v>1500000</v>
      </c>
      <c r="E135" s="14">
        <f t="shared" si="23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251</v>
      </c>
      <c r="B136" s="4" t="s">
        <v>252</v>
      </c>
      <c r="C136" s="13">
        <v>0</v>
      </c>
      <c r="D136" s="13">
        <v>0</v>
      </c>
      <c r="E136" s="14">
        <f t="shared" si="23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idden="1" x14ac:dyDescent="0.2">
      <c r="A137" s="3" t="s">
        <v>253</v>
      </c>
      <c r="B137" s="4" t="s">
        <v>254</v>
      </c>
      <c r="C137" s="13">
        <v>0</v>
      </c>
      <c r="D137" s="13">
        <v>0</v>
      </c>
      <c r="E137" s="14">
        <f t="shared" si="23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255</v>
      </c>
      <c r="B138" s="4" t="s">
        <v>256</v>
      </c>
      <c r="C138" s="13">
        <v>0</v>
      </c>
      <c r="D138" s="13">
        <v>0</v>
      </c>
      <c r="E138" s="14">
        <f t="shared" si="23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25.5" hidden="1" x14ac:dyDescent="0.2">
      <c r="A139" s="3" t="s">
        <v>257</v>
      </c>
      <c r="B139" s="4" t="s">
        <v>258</v>
      </c>
      <c r="C139" s="13">
        <v>0</v>
      </c>
      <c r="D139" s="13">
        <v>0</v>
      </c>
      <c r="E139" s="14">
        <f t="shared" si="23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t="25.5" hidden="1" x14ac:dyDescent="0.2">
      <c r="A140" s="3" t="s">
        <v>259</v>
      </c>
      <c r="B140" s="4" t="s">
        <v>260</v>
      </c>
      <c r="C140" s="13">
        <v>0</v>
      </c>
      <c r="D140" s="13">
        <v>0</v>
      </c>
      <c r="E140" s="14">
        <f t="shared" si="23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t="25.5" hidden="1" x14ac:dyDescent="0.2">
      <c r="A141" s="3" t="s">
        <v>261</v>
      </c>
      <c r="B141" s="4" t="s">
        <v>262</v>
      </c>
      <c r="C141" s="13">
        <v>0</v>
      </c>
      <c r="D141" s="13">
        <v>0</v>
      </c>
      <c r="E141" s="14">
        <f t="shared" si="23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t="25.5" hidden="1" x14ac:dyDescent="0.2">
      <c r="A142" s="3" t="s">
        <v>263</v>
      </c>
      <c r="B142" s="4" t="s">
        <v>264</v>
      </c>
      <c r="C142" s="13">
        <v>0</v>
      </c>
      <c r="D142" s="13">
        <v>0</v>
      </c>
      <c r="E142" s="14">
        <f t="shared" si="23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t="25.5" hidden="1" x14ac:dyDescent="0.2">
      <c r="A143" s="3" t="s">
        <v>265</v>
      </c>
      <c r="B143" s="4" t="s">
        <v>266</v>
      </c>
      <c r="C143" s="13">
        <v>0</v>
      </c>
      <c r="D143" s="13">
        <v>0</v>
      </c>
      <c r="E143" s="14">
        <f t="shared" si="23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idden="1" x14ac:dyDescent="0.2">
      <c r="A144" s="3" t="s">
        <v>267</v>
      </c>
      <c r="B144" s="4" t="s">
        <v>268</v>
      </c>
      <c r="C144" s="13">
        <v>0</v>
      </c>
      <c r="D144" s="13">
        <v>0</v>
      </c>
      <c r="E144" s="14">
        <f t="shared" si="23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" customFormat="1" hidden="1" x14ac:dyDescent="0.2">
      <c r="A145" s="3" t="s">
        <v>269</v>
      </c>
      <c r="B145" s="4" t="s">
        <v>270</v>
      </c>
      <c r="C145" s="13">
        <v>0</v>
      </c>
      <c r="D145" s="13">
        <v>0</v>
      </c>
      <c r="E145" s="14">
        <f t="shared" si="23"/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2" customFormat="1" hidden="1" x14ac:dyDescent="0.2">
      <c r="A146" s="3" t="s">
        <v>271</v>
      </c>
      <c r="B146" s="4" t="s">
        <v>272</v>
      </c>
      <c r="C146" s="13">
        <v>0</v>
      </c>
      <c r="D146" s="13">
        <v>0</v>
      </c>
      <c r="E146" s="14">
        <f t="shared" si="23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273</v>
      </c>
      <c r="B147" s="4" t="s">
        <v>274</v>
      </c>
      <c r="C147" s="13">
        <v>0</v>
      </c>
      <c r="D147" s="13">
        <v>0</v>
      </c>
      <c r="E147" s="14">
        <f t="shared" si="23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275</v>
      </c>
      <c r="B148" s="4" t="s">
        <v>276</v>
      </c>
      <c r="C148" s="13">
        <v>0</v>
      </c>
      <c r="D148" s="13">
        <v>0</v>
      </c>
      <c r="E148" s="14">
        <f t="shared" si="23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277</v>
      </c>
      <c r="B149" s="4" t="s">
        <v>278</v>
      </c>
      <c r="C149" s="13">
        <v>0</v>
      </c>
      <c r="D149" s="13">
        <v>0</v>
      </c>
      <c r="E149" s="14">
        <f t="shared" si="23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2" customFormat="1" ht="38.25" hidden="1" x14ac:dyDescent="0.2">
      <c r="A150" s="3" t="s">
        <v>279</v>
      </c>
      <c r="B150" s="4" t="s">
        <v>280</v>
      </c>
      <c r="C150" s="13">
        <v>0</v>
      </c>
      <c r="D150" s="13">
        <v>0</v>
      </c>
      <c r="E150" s="14">
        <f t="shared" si="23"/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x14ac:dyDescent="0.2">
      <c r="A151" s="7" t="s">
        <v>281</v>
      </c>
      <c r="B151" s="8" t="s">
        <v>282</v>
      </c>
      <c r="C151" s="14">
        <f t="shared" ref="C151:D151" si="27">SUM(C152:C155)</f>
        <v>0</v>
      </c>
      <c r="D151" s="14">
        <f t="shared" si="27"/>
        <v>0</v>
      </c>
      <c r="E151" s="14">
        <f t="shared" si="23"/>
        <v>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s="2" customFormat="1" hidden="1" x14ac:dyDescent="0.2">
      <c r="A152" s="3" t="s">
        <v>283</v>
      </c>
      <c r="B152" s="4" t="s">
        <v>284</v>
      </c>
      <c r="C152" s="13">
        <v>0</v>
      </c>
      <c r="D152" s="13">
        <v>0</v>
      </c>
      <c r="E152" s="14">
        <f t="shared" si="23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285</v>
      </c>
      <c r="B153" s="4" t="s">
        <v>286</v>
      </c>
      <c r="C153" s="13">
        <v>0</v>
      </c>
      <c r="D153" s="13">
        <v>0</v>
      </c>
      <c r="E153" s="14">
        <f t="shared" si="23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287</v>
      </c>
      <c r="B154" s="4" t="s">
        <v>288</v>
      </c>
      <c r="C154" s="13">
        <v>0</v>
      </c>
      <c r="D154" s="13">
        <v>0</v>
      </c>
      <c r="E154" s="14">
        <f t="shared" si="23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2" customFormat="1" hidden="1" x14ac:dyDescent="0.2">
      <c r="A155" s="3" t="s">
        <v>289</v>
      </c>
      <c r="B155" s="4" t="s">
        <v>290</v>
      </c>
      <c r="C155" s="13">
        <v>0</v>
      </c>
      <c r="D155" s="13">
        <v>0</v>
      </c>
      <c r="E155" s="14">
        <f t="shared" si="23"/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6" customFormat="1" x14ac:dyDescent="0.2">
      <c r="A156" s="7" t="s">
        <v>291</v>
      </c>
      <c r="B156" s="8" t="s">
        <v>292</v>
      </c>
      <c r="C156" s="14">
        <f t="shared" ref="C156" si="28">SUM(C157:C160)</f>
        <v>350000</v>
      </c>
      <c r="D156" s="14">
        <v>500000</v>
      </c>
      <c r="E156" s="14">
        <f t="shared" si="23"/>
        <v>150000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s="2" customFormat="1" ht="25.5" x14ac:dyDescent="0.2">
      <c r="A157" s="3" t="s">
        <v>293</v>
      </c>
      <c r="B157" s="4" t="s">
        <v>294</v>
      </c>
      <c r="C157" s="13">
        <v>0</v>
      </c>
      <c r="D157" s="13">
        <v>0</v>
      </c>
      <c r="E157" s="14">
        <f t="shared" si="23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x14ac:dyDescent="0.2">
      <c r="A158" s="3" t="s">
        <v>295</v>
      </c>
      <c r="B158" s="4" t="s">
        <v>296</v>
      </c>
      <c r="C158" s="13">
        <v>350000</v>
      </c>
      <c r="D158" s="13">
        <v>350000</v>
      </c>
      <c r="E158" s="14">
        <f t="shared" si="23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x14ac:dyDescent="0.2">
      <c r="A159" s="3" t="s">
        <v>297</v>
      </c>
      <c r="B159" s="4" t="s">
        <v>298</v>
      </c>
      <c r="C159" s="13">
        <v>0</v>
      </c>
      <c r="D159" s="13">
        <v>0</v>
      </c>
      <c r="E159" s="14">
        <f t="shared" si="23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x14ac:dyDescent="0.2">
      <c r="A160" s="3" t="s">
        <v>299</v>
      </c>
      <c r="B160" s="4" t="s">
        <v>300</v>
      </c>
      <c r="C160" s="13">
        <v>0</v>
      </c>
      <c r="D160" s="13">
        <v>0</v>
      </c>
      <c r="E160" s="14">
        <f t="shared" si="23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6" customFormat="1" x14ac:dyDescent="0.2">
      <c r="A161" s="7" t="s">
        <v>301</v>
      </c>
      <c r="B161" s="8" t="s">
        <v>302</v>
      </c>
      <c r="C161" s="14">
        <f t="shared" ref="C161:D161" si="29">SUM(C162:C178)</f>
        <v>350000</v>
      </c>
      <c r="D161" s="14">
        <f t="shared" si="29"/>
        <v>350000</v>
      </c>
      <c r="E161" s="14">
        <f t="shared" si="23"/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s="2" customFormat="1" hidden="1" x14ac:dyDescent="0.2">
      <c r="A162" s="3" t="s">
        <v>303</v>
      </c>
      <c r="B162" s="4" t="s">
        <v>304</v>
      </c>
      <c r="C162" s="13">
        <v>0</v>
      </c>
      <c r="D162" s="13">
        <v>0</v>
      </c>
      <c r="E162" s="14">
        <f t="shared" si="23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305</v>
      </c>
      <c r="B163" s="4" t="s">
        <v>306</v>
      </c>
      <c r="C163" s="13">
        <v>0</v>
      </c>
      <c r="D163" s="13">
        <v>0</v>
      </c>
      <c r="E163" s="14">
        <f t="shared" si="23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t="25.5" hidden="1" x14ac:dyDescent="0.2">
      <c r="A164" s="3" t="s">
        <v>307</v>
      </c>
      <c r="B164" s="4" t="s">
        <v>308</v>
      </c>
      <c r="C164" s="13">
        <v>0</v>
      </c>
      <c r="D164" s="13">
        <v>0</v>
      </c>
      <c r="E164" s="14">
        <f t="shared" si="23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309</v>
      </c>
      <c r="B165" s="4" t="s">
        <v>310</v>
      </c>
      <c r="C165" s="13">
        <v>0</v>
      </c>
      <c r="D165" s="13">
        <v>0</v>
      </c>
      <c r="E165" s="14">
        <f t="shared" si="23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311</v>
      </c>
      <c r="B166" s="4" t="s">
        <v>312</v>
      </c>
      <c r="C166" s="13">
        <v>0</v>
      </c>
      <c r="D166" s="13">
        <v>0</v>
      </c>
      <c r="E166" s="14">
        <f t="shared" si="23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313</v>
      </c>
      <c r="B167" s="4" t="s">
        <v>314</v>
      </c>
      <c r="C167" s="13">
        <v>0</v>
      </c>
      <c r="D167" s="13">
        <v>0</v>
      </c>
      <c r="E167" s="14">
        <f t="shared" si="23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315</v>
      </c>
      <c r="B168" s="4" t="s">
        <v>316</v>
      </c>
      <c r="C168" s="13">
        <v>0</v>
      </c>
      <c r="D168" s="13">
        <v>0</v>
      </c>
      <c r="E168" s="14">
        <f t="shared" si="23"/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x14ac:dyDescent="0.2">
      <c r="A169" s="3" t="s">
        <v>317</v>
      </c>
      <c r="B169" s="4" t="s">
        <v>318</v>
      </c>
      <c r="C169" s="13">
        <v>350000</v>
      </c>
      <c r="D169" s="13">
        <v>350000</v>
      </c>
      <c r="E169" s="14">
        <f t="shared" si="23"/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319</v>
      </c>
      <c r="B170" s="4" t="s">
        <v>320</v>
      </c>
      <c r="C170" s="13">
        <v>0</v>
      </c>
      <c r="D170" s="13">
        <v>0</v>
      </c>
      <c r="E170" s="14">
        <f t="shared" ref="E170:E178" si="30">D170-C170</f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idden="1" x14ac:dyDescent="0.2">
      <c r="A171" s="3" t="s">
        <v>321</v>
      </c>
      <c r="B171" s="4" t="s">
        <v>322</v>
      </c>
      <c r="C171" s="13">
        <v>0</v>
      </c>
      <c r="D171" s="13">
        <v>0</v>
      </c>
      <c r="E171" s="14">
        <f t="shared" si="30"/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idden="1" x14ac:dyDescent="0.2">
      <c r="A172" s="3" t="s">
        <v>323</v>
      </c>
      <c r="B172" s="4" t="s">
        <v>324</v>
      </c>
      <c r="C172" s="13">
        <v>0</v>
      </c>
      <c r="D172" s="13">
        <v>0</v>
      </c>
      <c r="E172" s="14">
        <f t="shared" si="30"/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idden="1" x14ac:dyDescent="0.2">
      <c r="A173" s="3" t="s">
        <v>325</v>
      </c>
      <c r="B173" s="4" t="s">
        <v>326</v>
      </c>
      <c r="C173" s="13">
        <v>0</v>
      </c>
      <c r="D173" s="13">
        <v>0</v>
      </c>
      <c r="E173" s="14">
        <f t="shared" si="30"/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" customFormat="1" hidden="1" x14ac:dyDescent="0.2">
      <c r="A174" s="3" t="s">
        <v>327</v>
      </c>
      <c r="B174" s="4" t="s">
        <v>328</v>
      </c>
      <c r="C174" s="13">
        <v>0</v>
      </c>
      <c r="D174" s="13">
        <v>0</v>
      </c>
      <c r="E174" s="14">
        <f t="shared" si="30"/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" customFormat="1" hidden="1" x14ac:dyDescent="0.2">
      <c r="A175" s="3" t="s">
        <v>329</v>
      </c>
      <c r="B175" s="4" t="s">
        <v>330</v>
      </c>
      <c r="C175" s="13">
        <v>0</v>
      </c>
      <c r="D175" s="13">
        <v>0</v>
      </c>
      <c r="E175" s="14">
        <f t="shared" si="30"/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331</v>
      </c>
      <c r="B176" s="4" t="s">
        <v>332</v>
      </c>
      <c r="C176" s="13">
        <v>0</v>
      </c>
      <c r="D176" s="13">
        <v>0</v>
      </c>
      <c r="E176" s="14">
        <f t="shared" si="30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t="38.25" hidden="1" x14ac:dyDescent="0.2">
      <c r="A177" s="3" t="s">
        <v>333</v>
      </c>
      <c r="B177" s="4" t="s">
        <v>334</v>
      </c>
      <c r="C177" s="13">
        <v>0</v>
      </c>
      <c r="D177" s="13">
        <v>0</v>
      </c>
      <c r="E177" s="14">
        <f t="shared" si="30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t="25.5" hidden="1" x14ac:dyDescent="0.2">
      <c r="A178" s="3" t="s">
        <v>335</v>
      </c>
      <c r="B178" s="4" t="s">
        <v>336</v>
      </c>
      <c r="C178" s="13">
        <v>0</v>
      </c>
      <c r="D178" s="13">
        <v>0</v>
      </c>
      <c r="E178" s="14">
        <f t="shared" si="30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6" customFormat="1" ht="13.5" x14ac:dyDescent="0.2">
      <c r="A179" s="15" t="s">
        <v>337</v>
      </c>
      <c r="B179" s="16" t="s">
        <v>338</v>
      </c>
      <c r="C179" s="17">
        <f t="shared" ref="C179" si="31">C128+C151+C155+C156+C161</f>
        <v>2200000</v>
      </c>
      <c r="D179" s="17">
        <f t="shared" ref="D179:E179" si="32">D128+D151+D155+D156+D161</f>
        <v>2350000</v>
      </c>
      <c r="E179" s="17">
        <f t="shared" si="32"/>
        <v>150000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s="6" customFormat="1" x14ac:dyDescent="0.2">
      <c r="A180" s="7" t="s">
        <v>339</v>
      </c>
      <c r="B180" s="8" t="s">
        <v>340</v>
      </c>
      <c r="C180" s="14">
        <f t="shared" ref="C180" si="33">SUM(C181:C195)</f>
        <v>140000</v>
      </c>
      <c r="D180" s="14">
        <v>500000</v>
      </c>
      <c r="E180" s="14">
        <f>D180-C180</f>
        <v>360000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s="2" customFormat="1" hidden="1" x14ac:dyDescent="0.2">
      <c r="A181" s="3" t="s">
        <v>341</v>
      </c>
      <c r="B181" s="4" t="s">
        <v>342</v>
      </c>
      <c r="C181" s="13">
        <v>0</v>
      </c>
      <c r="D181" s="13">
        <v>0</v>
      </c>
      <c r="E181" s="14">
        <f t="shared" ref="E181:E195" si="34">D181-C181</f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343</v>
      </c>
      <c r="B182" s="4" t="s">
        <v>344</v>
      </c>
      <c r="C182" s="13">
        <v>0</v>
      </c>
      <c r="D182" s="13">
        <v>0</v>
      </c>
      <c r="E182" s="14">
        <f t="shared" si="34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345</v>
      </c>
      <c r="B183" s="4" t="s">
        <v>346</v>
      </c>
      <c r="C183" s="13">
        <v>0</v>
      </c>
      <c r="D183" s="13">
        <v>0</v>
      </c>
      <c r="E183" s="14">
        <f t="shared" si="34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347</v>
      </c>
      <c r="B184" s="4" t="s">
        <v>348</v>
      </c>
      <c r="C184" s="13">
        <v>0</v>
      </c>
      <c r="D184" s="13">
        <v>0</v>
      </c>
      <c r="E184" s="14">
        <f t="shared" si="34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idden="1" x14ac:dyDescent="0.2">
      <c r="A185" s="3" t="s">
        <v>349</v>
      </c>
      <c r="B185" s="4" t="s">
        <v>350</v>
      </c>
      <c r="C185" s="13">
        <v>0</v>
      </c>
      <c r="D185" s="13">
        <v>0</v>
      </c>
      <c r="E185" s="14">
        <f t="shared" si="34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ht="38.25" hidden="1" x14ac:dyDescent="0.2">
      <c r="A186" s="3" t="s">
        <v>351</v>
      </c>
      <c r="B186" s="4" t="s">
        <v>352</v>
      </c>
      <c r="C186" s="13">
        <v>0</v>
      </c>
      <c r="D186" s="13">
        <v>0</v>
      </c>
      <c r="E186" s="14">
        <f t="shared" si="34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hidden="1" x14ac:dyDescent="0.2">
      <c r="A187" s="3" t="s">
        <v>353</v>
      </c>
      <c r="B187" s="4" t="s">
        <v>354</v>
      </c>
      <c r="C187" s="13">
        <v>0</v>
      </c>
      <c r="D187" s="13">
        <v>0</v>
      </c>
      <c r="E187" s="14">
        <f t="shared" si="34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355</v>
      </c>
      <c r="B188" s="4" t="s">
        <v>356</v>
      </c>
      <c r="C188" s="13">
        <v>0</v>
      </c>
      <c r="D188" s="13">
        <v>0</v>
      </c>
      <c r="E188" s="14">
        <f t="shared" si="34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357</v>
      </c>
      <c r="B189" s="4" t="s">
        <v>358</v>
      </c>
      <c r="C189" s="13">
        <v>0</v>
      </c>
      <c r="D189" s="13">
        <v>0</v>
      </c>
      <c r="E189" s="14">
        <f t="shared" si="34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" customFormat="1" hidden="1" x14ac:dyDescent="0.2">
      <c r="A190" s="3" t="s">
        <v>359</v>
      </c>
      <c r="B190" s="4" t="s">
        <v>360</v>
      </c>
      <c r="C190" s="13">
        <v>0</v>
      </c>
      <c r="D190" s="13">
        <v>0</v>
      </c>
      <c r="E190" s="14">
        <f t="shared" si="34"/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" customFormat="1" ht="38.25" hidden="1" x14ac:dyDescent="0.2">
      <c r="A191" s="3" t="s">
        <v>361</v>
      </c>
      <c r="B191" s="4" t="s">
        <v>362</v>
      </c>
      <c r="C191" s="13">
        <v>0</v>
      </c>
      <c r="D191" s="13">
        <v>0</v>
      </c>
      <c r="E191" s="14">
        <f t="shared" si="34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" customFormat="1" x14ac:dyDescent="0.2">
      <c r="A192" s="3" t="s">
        <v>363</v>
      </c>
      <c r="B192" s="4" t="s">
        <v>364</v>
      </c>
      <c r="C192" s="13">
        <v>60000</v>
      </c>
      <c r="D192" s="13">
        <v>250000</v>
      </c>
      <c r="E192" s="14">
        <f t="shared" si="34"/>
        <v>190000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2" customFormat="1" x14ac:dyDescent="0.2">
      <c r="A193" s="3" t="s">
        <v>365</v>
      </c>
      <c r="B193" s="4" t="s">
        <v>366</v>
      </c>
      <c r="C193" s="13">
        <v>0</v>
      </c>
      <c r="D193" s="13">
        <v>0</v>
      </c>
      <c r="E193" s="14">
        <f t="shared" si="34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x14ac:dyDescent="0.2">
      <c r="A194" s="3" t="s">
        <v>367</v>
      </c>
      <c r="B194" s="4" t="s">
        <v>368</v>
      </c>
      <c r="C194" s="13">
        <v>0</v>
      </c>
      <c r="D194" s="13">
        <v>0</v>
      </c>
      <c r="E194" s="14">
        <f t="shared" si="34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2" customFormat="1" x14ac:dyDescent="0.2">
      <c r="A195" s="3" t="s">
        <v>369</v>
      </c>
      <c r="B195" s="4" t="s">
        <v>370</v>
      </c>
      <c r="C195" s="13">
        <v>80000</v>
      </c>
      <c r="D195" s="13">
        <v>250000</v>
      </c>
      <c r="E195" s="14">
        <f t="shared" si="34"/>
        <v>170000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6" customFormat="1" ht="13.5" x14ac:dyDescent="0.2">
      <c r="A196" s="15" t="s">
        <v>371</v>
      </c>
      <c r="B196" s="16" t="s">
        <v>372</v>
      </c>
      <c r="C196" s="17">
        <f t="shared" ref="C196" si="35">C104+C105+C115+C120+C179+C180</f>
        <v>3640000</v>
      </c>
      <c r="D196" s="17">
        <f t="shared" ref="D196:E196" si="36">D104+D105+D115+D120+D179+D180</f>
        <v>4150000</v>
      </c>
      <c r="E196" s="17">
        <f t="shared" si="36"/>
        <v>510000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s="2" customFormat="1" x14ac:dyDescent="0.2">
      <c r="A197" s="3" t="s">
        <v>373</v>
      </c>
      <c r="B197" s="4" t="s">
        <v>374</v>
      </c>
      <c r="C197" s="13">
        <f t="shared" ref="C197" si="37">800000</f>
        <v>800000</v>
      </c>
      <c r="D197" s="13">
        <v>2000000</v>
      </c>
      <c r="E197" s="13">
        <f>D197-C197</f>
        <v>1200000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6" customFormat="1" x14ac:dyDescent="0.2">
      <c r="A198" s="7" t="s">
        <v>375</v>
      </c>
      <c r="B198" s="8" t="s">
        <v>376</v>
      </c>
      <c r="C198" s="14">
        <f t="shared" ref="C198" si="38">1000000+30000+50000+280000</f>
        <v>1360000</v>
      </c>
      <c r="D198" s="14">
        <f>1000000+30000+50000+280000+1140000</f>
        <v>2500000</v>
      </c>
      <c r="E198" s="13">
        <f t="shared" ref="E198:E225" si="39">D198-C198</f>
        <v>1140000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s="2" customFormat="1" x14ac:dyDescent="0.2">
      <c r="A199" s="3" t="s">
        <v>377</v>
      </c>
      <c r="B199" s="4" t="s">
        <v>378</v>
      </c>
      <c r="C199" s="13">
        <f>50000</f>
        <v>50000</v>
      </c>
      <c r="D199" s="13">
        <f>50000</f>
        <v>50000</v>
      </c>
      <c r="E199" s="13">
        <f t="shared" si="39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379</v>
      </c>
      <c r="B200" s="4" t="s">
        <v>380</v>
      </c>
      <c r="C200" s="13">
        <v>0</v>
      </c>
      <c r="D200" s="13">
        <v>0</v>
      </c>
      <c r="E200" s="13">
        <f t="shared" si="39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6" customFormat="1" x14ac:dyDescent="0.2">
      <c r="A201" s="7" t="s">
        <v>381</v>
      </c>
      <c r="B201" s="8" t="s">
        <v>382</v>
      </c>
      <c r="C201" s="14">
        <f t="shared" ref="C201:D201" si="40">SUM(C202)</f>
        <v>0</v>
      </c>
      <c r="D201" s="14">
        <f t="shared" si="40"/>
        <v>0</v>
      </c>
      <c r="E201" s="13">
        <f t="shared" si="39"/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s="2" customFormat="1" x14ac:dyDescent="0.2">
      <c r="A202" s="3" t="s">
        <v>383</v>
      </c>
      <c r="B202" s="4" t="s">
        <v>384</v>
      </c>
      <c r="C202" s="13">
        <v>0</v>
      </c>
      <c r="D202" s="13">
        <v>0</v>
      </c>
      <c r="E202" s="13">
        <f t="shared" si="39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6" customFormat="1" x14ac:dyDescent="0.2">
      <c r="A203" s="7" t="s">
        <v>385</v>
      </c>
      <c r="B203" s="8" t="s">
        <v>386</v>
      </c>
      <c r="C203" s="14">
        <f t="shared" ref="C203:D203" si="41">SUM(C204:C209)</f>
        <v>0</v>
      </c>
      <c r="D203" s="14">
        <f t="shared" si="41"/>
        <v>0</v>
      </c>
      <c r="E203" s="13">
        <f t="shared" si="39"/>
        <v>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s="2" customFormat="1" hidden="1" x14ac:dyDescent="0.2">
      <c r="A204" s="3" t="s">
        <v>387</v>
      </c>
      <c r="B204" s="4" t="s">
        <v>388</v>
      </c>
      <c r="C204" s="13">
        <v>0</v>
      </c>
      <c r="D204" s="13">
        <v>0</v>
      </c>
      <c r="E204" s="13">
        <f t="shared" si="39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ht="25.5" hidden="1" x14ac:dyDescent="0.2">
      <c r="A205" s="3" t="s">
        <v>389</v>
      </c>
      <c r="B205" s="4" t="s">
        <v>390</v>
      </c>
      <c r="C205" s="13">
        <v>0</v>
      </c>
      <c r="D205" s="13">
        <v>0</v>
      </c>
      <c r="E205" s="13">
        <f t="shared" si="39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t="25.5" hidden="1" x14ac:dyDescent="0.2">
      <c r="A206" s="3" t="s">
        <v>391</v>
      </c>
      <c r="B206" s="4" t="s">
        <v>392</v>
      </c>
      <c r="C206" s="13">
        <v>0</v>
      </c>
      <c r="D206" s="13">
        <v>0</v>
      </c>
      <c r="E206" s="13">
        <f t="shared" si="39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" customFormat="1" ht="25.5" hidden="1" x14ac:dyDescent="0.2">
      <c r="A207" s="3" t="s">
        <v>393</v>
      </c>
      <c r="B207" s="4" t="s">
        <v>394</v>
      </c>
      <c r="C207" s="13">
        <v>0</v>
      </c>
      <c r="D207" s="13">
        <v>0</v>
      </c>
      <c r="E207" s="13">
        <f t="shared" si="39"/>
        <v>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2" customFormat="1" ht="25.5" hidden="1" x14ac:dyDescent="0.2">
      <c r="A208" s="3" t="s">
        <v>395</v>
      </c>
      <c r="B208" s="4" t="s">
        <v>396</v>
      </c>
      <c r="C208" s="13">
        <v>0</v>
      </c>
      <c r="D208" s="13">
        <v>0</v>
      </c>
      <c r="E208" s="13">
        <f t="shared" si="39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397</v>
      </c>
      <c r="B209" s="4" t="s">
        <v>398</v>
      </c>
      <c r="C209" s="13">
        <v>0</v>
      </c>
      <c r="D209" s="13">
        <v>0</v>
      </c>
      <c r="E209" s="13">
        <f t="shared" si="39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9" customFormat="1" x14ac:dyDescent="0.2">
      <c r="A210" s="3" t="s">
        <v>399</v>
      </c>
      <c r="B210" s="4" t="s">
        <v>400</v>
      </c>
      <c r="C210" s="13">
        <v>1179000</v>
      </c>
      <c r="D210" s="13">
        <v>1179000</v>
      </c>
      <c r="E210" s="13">
        <f t="shared" si="39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2" customFormat="1" x14ac:dyDescent="0.2">
      <c r="A211" s="3" t="s">
        <v>401</v>
      </c>
      <c r="B211" s="4" t="s">
        <v>402</v>
      </c>
      <c r="C211" s="13">
        <v>0</v>
      </c>
      <c r="D211" s="13">
        <v>0</v>
      </c>
      <c r="E211" s="13">
        <f t="shared" si="39"/>
        <v>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2" customFormat="1" x14ac:dyDescent="0.2">
      <c r="A212" s="3" t="s">
        <v>403</v>
      </c>
      <c r="B212" s="4" t="s">
        <v>404</v>
      </c>
      <c r="C212" s="13">
        <v>0</v>
      </c>
      <c r="D212" s="13">
        <v>0</v>
      </c>
      <c r="E212" s="13">
        <f t="shared" si="39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6" customFormat="1" x14ac:dyDescent="0.2">
      <c r="A213" s="7" t="s">
        <v>405</v>
      </c>
      <c r="B213" s="8" t="s">
        <v>406</v>
      </c>
      <c r="C213" s="14">
        <v>0</v>
      </c>
      <c r="D213" s="14">
        <v>10000</v>
      </c>
      <c r="E213" s="13">
        <f t="shared" si="39"/>
        <v>10000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s="2" customFormat="1" hidden="1" x14ac:dyDescent="0.2">
      <c r="A214" s="3" t="s">
        <v>407</v>
      </c>
      <c r="B214" s="4" t="s">
        <v>408</v>
      </c>
      <c r="C214" s="13">
        <v>0</v>
      </c>
      <c r="D214" s="13">
        <v>0</v>
      </c>
      <c r="E214" s="13">
        <f t="shared" si="39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409</v>
      </c>
      <c r="B215" s="4" t="s">
        <v>410</v>
      </c>
      <c r="C215" s="13">
        <v>0</v>
      </c>
      <c r="D215" s="13">
        <v>0</v>
      </c>
      <c r="E215" s="13">
        <f t="shared" si="39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411</v>
      </c>
      <c r="B216" s="4" t="s">
        <v>412</v>
      </c>
      <c r="C216" s="13">
        <v>0</v>
      </c>
      <c r="D216" s="13">
        <v>0</v>
      </c>
      <c r="E216" s="13">
        <f t="shared" si="39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413</v>
      </c>
      <c r="B217" s="8" t="s">
        <v>414</v>
      </c>
      <c r="C217" s="14">
        <f t="shared" ref="C217:D217" si="42">SUM(C218:C221)</f>
        <v>0</v>
      </c>
      <c r="D217" s="14">
        <f t="shared" si="42"/>
        <v>0</v>
      </c>
      <c r="E217" s="13">
        <f t="shared" si="39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25.5" hidden="1" x14ac:dyDescent="0.2">
      <c r="A218" s="3" t="s">
        <v>415</v>
      </c>
      <c r="B218" s="4" t="s">
        <v>416</v>
      </c>
      <c r="C218" s="13">
        <v>0</v>
      </c>
      <c r="D218" s="13">
        <v>0</v>
      </c>
      <c r="E218" s="13">
        <f t="shared" si="39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t="25.5" hidden="1" x14ac:dyDescent="0.2">
      <c r="A219" s="3" t="s">
        <v>417</v>
      </c>
      <c r="B219" s="4" t="s">
        <v>418</v>
      </c>
      <c r="C219" s="13">
        <v>0</v>
      </c>
      <c r="D219" s="13">
        <v>0</v>
      </c>
      <c r="E219" s="13">
        <f t="shared" si="39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" customFormat="1" ht="25.5" hidden="1" x14ac:dyDescent="0.2">
      <c r="A220" s="3" t="s">
        <v>419</v>
      </c>
      <c r="B220" s="4" t="s">
        <v>420</v>
      </c>
      <c r="C220" s="13">
        <v>0</v>
      </c>
      <c r="D220" s="13">
        <v>0</v>
      </c>
      <c r="E220" s="13">
        <f t="shared" si="39"/>
        <v>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" customFormat="1" ht="25.5" hidden="1" x14ac:dyDescent="0.2">
      <c r="A221" s="3" t="s">
        <v>421</v>
      </c>
      <c r="B221" s="4" t="s">
        <v>422</v>
      </c>
      <c r="C221" s="13">
        <v>0</v>
      </c>
      <c r="D221" s="13">
        <v>0</v>
      </c>
      <c r="E221" s="13">
        <f t="shared" si="39"/>
        <v>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2" customFormat="1" hidden="1" x14ac:dyDescent="0.2">
      <c r="A222" s="3" t="s">
        <v>423</v>
      </c>
      <c r="B222" s="4" t="s">
        <v>424</v>
      </c>
      <c r="C222" s="13">
        <v>0</v>
      </c>
      <c r="D222" s="13">
        <v>0</v>
      </c>
      <c r="E222" s="13">
        <f t="shared" si="39"/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x14ac:dyDescent="0.2">
      <c r="A223" s="7" t="s">
        <v>425</v>
      </c>
      <c r="B223" s="8" t="s">
        <v>426</v>
      </c>
      <c r="C223" s="14">
        <v>0</v>
      </c>
      <c r="D223" s="14">
        <v>10000</v>
      </c>
      <c r="E223" s="13">
        <f t="shared" si="39"/>
        <v>10000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51" hidden="1" x14ac:dyDescent="0.2">
      <c r="A224" s="3" t="s">
        <v>427</v>
      </c>
      <c r="B224" s="4" t="s">
        <v>428</v>
      </c>
      <c r="C224" s="13">
        <v>0</v>
      </c>
      <c r="D224" s="13">
        <v>0</v>
      </c>
      <c r="E224" s="13">
        <f t="shared" si="39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idden="1" x14ac:dyDescent="0.2">
      <c r="A225" s="3" t="s">
        <v>429</v>
      </c>
      <c r="B225" s="4" t="s">
        <v>430</v>
      </c>
      <c r="C225" s="13">
        <v>0</v>
      </c>
      <c r="D225" s="13">
        <v>0</v>
      </c>
      <c r="E225" s="13">
        <f t="shared" si="39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29.25" customHeight="1" x14ac:dyDescent="0.2">
      <c r="A226" s="15" t="s">
        <v>431</v>
      </c>
      <c r="B226" s="16" t="s">
        <v>432</v>
      </c>
      <c r="C226" s="17">
        <f t="shared" ref="C226" si="43">C197+C198+C201+C203+C210+C211+C212+C213+C217+C222+C223</f>
        <v>3339000</v>
      </c>
      <c r="D226" s="17">
        <f t="shared" ref="D226:E226" si="44">D197+D198+D201+D203+D210+D211+D212+D213+D217+D222+D223</f>
        <v>5699000</v>
      </c>
      <c r="E226" s="17">
        <f t="shared" si="44"/>
        <v>2360000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6" customFormat="1" ht="12.95" customHeight="1" x14ac:dyDescent="0.2">
      <c r="A227" s="7" t="s">
        <v>433</v>
      </c>
      <c r="B227" s="8" t="s">
        <v>434</v>
      </c>
      <c r="C227" s="14">
        <v>0</v>
      </c>
      <c r="D227" s="14">
        <v>0</v>
      </c>
      <c r="E227" s="14">
        <f>D227-C227</f>
        <v>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s="2" customFormat="1" ht="12.75" hidden="1" customHeight="1" x14ac:dyDescent="0.2">
      <c r="A228" s="3" t="s">
        <v>435</v>
      </c>
      <c r="B228" s="4" t="s">
        <v>436</v>
      </c>
      <c r="C228" s="13">
        <v>1</v>
      </c>
      <c r="D228" s="13">
        <v>1</v>
      </c>
      <c r="E228" s="14">
        <f t="shared" ref="E228:E234" si="45">D228-C228</f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6" customFormat="1" ht="12.95" customHeight="1" x14ac:dyDescent="0.2">
      <c r="A229" s="7" t="s">
        <v>437</v>
      </c>
      <c r="B229" s="8" t="s">
        <v>438</v>
      </c>
      <c r="C229" s="14">
        <f t="shared" ref="C229:D229" si="46">SUM(C230)</f>
        <v>0</v>
      </c>
      <c r="D229" s="14">
        <f t="shared" si="46"/>
        <v>0</v>
      </c>
      <c r="E229" s="14">
        <f t="shared" si="45"/>
        <v>0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s="2" customFormat="1" ht="12.75" hidden="1" customHeight="1" x14ac:dyDescent="0.2">
      <c r="A230" s="3" t="s">
        <v>439</v>
      </c>
      <c r="B230" s="4" t="s">
        <v>440</v>
      </c>
      <c r="C230" s="13">
        <v>0</v>
      </c>
      <c r="D230" s="13">
        <v>0</v>
      </c>
      <c r="E230" s="14">
        <f t="shared" si="45"/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12.95" customHeight="1" x14ac:dyDescent="0.2">
      <c r="A231" s="3" t="s">
        <v>441</v>
      </c>
      <c r="B231" s="4" t="s">
        <v>442</v>
      </c>
      <c r="C231" s="13">
        <v>0</v>
      </c>
      <c r="D231" s="13">
        <v>0</v>
      </c>
      <c r="E231" s="14">
        <f t="shared" si="45"/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6" customFormat="1" ht="12.95" customHeight="1" x14ac:dyDescent="0.2">
      <c r="A232" s="7" t="s">
        <v>443</v>
      </c>
      <c r="B232" s="8" t="s">
        <v>444</v>
      </c>
      <c r="C232" s="14">
        <f t="shared" ref="C232:D232" si="47">SUM(C233)</f>
        <v>0</v>
      </c>
      <c r="D232" s="14">
        <f t="shared" si="47"/>
        <v>0</v>
      </c>
      <c r="E232" s="14">
        <f t="shared" si="45"/>
        <v>0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s="2" customFormat="1" ht="12.75" hidden="1" customHeight="1" x14ac:dyDescent="0.2">
      <c r="A233" s="3" t="s">
        <v>445</v>
      </c>
      <c r="B233" s="4" t="s">
        <v>446</v>
      </c>
      <c r="C233" s="13">
        <v>0</v>
      </c>
      <c r="D233" s="13">
        <v>0</v>
      </c>
      <c r="E233" s="14">
        <f t="shared" si="45"/>
        <v>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2" customFormat="1" ht="12.95" customHeight="1" x14ac:dyDescent="0.2">
      <c r="A234" s="3" t="s">
        <v>447</v>
      </c>
      <c r="B234" s="4" t="s">
        <v>448</v>
      </c>
      <c r="C234" s="13">
        <v>0</v>
      </c>
      <c r="D234" s="13">
        <v>0</v>
      </c>
      <c r="E234" s="14">
        <f t="shared" si="45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1" customFormat="1" ht="19.5" customHeight="1" x14ac:dyDescent="0.25">
      <c r="A235" s="15" t="s">
        <v>449</v>
      </c>
      <c r="B235" s="16" t="s">
        <v>450</v>
      </c>
      <c r="C235" s="17">
        <f t="shared" ref="C235" si="48">C227+C229+C231+C232+C234</f>
        <v>0</v>
      </c>
      <c r="D235" s="17">
        <f t="shared" ref="D235:E235" si="49">D227+D229+D231+D232+D234</f>
        <v>0</v>
      </c>
      <c r="E235" s="17">
        <f t="shared" si="49"/>
        <v>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s="2" customFormat="1" ht="25.5" x14ac:dyDescent="0.2">
      <c r="A236" s="3" t="s">
        <v>451</v>
      </c>
      <c r="B236" s="4" t="s">
        <v>452</v>
      </c>
      <c r="C236" s="13">
        <v>0</v>
      </c>
      <c r="D236" s="13">
        <v>0</v>
      </c>
      <c r="E236" s="13">
        <f>D236-C236</f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t="25.5" x14ac:dyDescent="0.2">
      <c r="A237" s="3" t="s">
        <v>453</v>
      </c>
      <c r="B237" s="4" t="s">
        <v>454</v>
      </c>
      <c r="C237" s="13">
        <v>0</v>
      </c>
      <c r="D237" s="13">
        <v>0</v>
      </c>
      <c r="E237" s="13">
        <f t="shared" ref="E237:E260" si="50">D237-C237</f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t="25.5" x14ac:dyDescent="0.2">
      <c r="A238" s="3" t="s">
        <v>455</v>
      </c>
      <c r="B238" s="4" t="s">
        <v>456</v>
      </c>
      <c r="C238" s="13">
        <v>0</v>
      </c>
      <c r="D238" s="13">
        <v>0</v>
      </c>
      <c r="E238" s="13">
        <f t="shared" si="50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6" customFormat="1" ht="25.5" x14ac:dyDescent="0.2">
      <c r="A239" s="7" t="s">
        <v>457</v>
      </c>
      <c r="B239" s="8" t="s">
        <v>458</v>
      </c>
      <c r="C239" s="14">
        <f t="shared" ref="C239:D239" si="51">SUM(C240:C248)</f>
        <v>384000</v>
      </c>
      <c r="D239" s="14">
        <f t="shared" si="51"/>
        <v>600000</v>
      </c>
      <c r="E239" s="13">
        <f t="shared" si="50"/>
        <v>216000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s="2" customFormat="1" x14ac:dyDescent="0.2">
      <c r="A240" s="3" t="s">
        <v>459</v>
      </c>
      <c r="B240" s="4" t="s">
        <v>460</v>
      </c>
      <c r="C240" s="13">
        <v>0</v>
      </c>
      <c r="D240" s="13">
        <v>0</v>
      </c>
      <c r="E240" s="13">
        <f t="shared" si="50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">
      <c r="A241" s="3" t="s">
        <v>461</v>
      </c>
      <c r="B241" s="4" t="s">
        <v>462</v>
      </c>
      <c r="C241" s="13">
        <v>0</v>
      </c>
      <c r="D241" s="13">
        <v>0</v>
      </c>
      <c r="E241" s="13">
        <f t="shared" si="50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">
      <c r="A242" s="3" t="s">
        <v>463</v>
      </c>
      <c r="B242" s="4" t="s">
        <v>464</v>
      </c>
      <c r="C242" s="13">
        <v>0</v>
      </c>
      <c r="D242" s="13">
        <v>0</v>
      </c>
      <c r="E242" s="13">
        <f t="shared" si="50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" customFormat="1" x14ac:dyDescent="0.2">
      <c r="A243" s="3" t="s">
        <v>465</v>
      </c>
      <c r="B243" s="4" t="s">
        <v>466</v>
      </c>
      <c r="C243" s="13">
        <v>384000</v>
      </c>
      <c r="D243" s="13">
        <v>600000</v>
      </c>
      <c r="E243" s="13">
        <f t="shared" si="50"/>
        <v>216000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2" customFormat="1" x14ac:dyDescent="0.2">
      <c r="A244" s="3" t="s">
        <v>467</v>
      </c>
      <c r="B244" s="4" t="s">
        <v>468</v>
      </c>
      <c r="C244" s="13">
        <v>0</v>
      </c>
      <c r="D244" s="13">
        <v>0</v>
      </c>
      <c r="E244" s="13">
        <f t="shared" si="50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">
      <c r="A245" s="3" t="s">
        <v>469</v>
      </c>
      <c r="B245" s="4" t="s">
        <v>470</v>
      </c>
      <c r="C245" s="13">
        <v>0</v>
      </c>
      <c r="D245" s="13">
        <v>0</v>
      </c>
      <c r="E245" s="13">
        <f t="shared" si="50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t="15" customHeight="1" x14ac:dyDescent="0.2">
      <c r="A246" s="3" t="s">
        <v>471</v>
      </c>
      <c r="B246" s="4" t="s">
        <v>472</v>
      </c>
      <c r="C246" s="13">
        <v>0</v>
      </c>
      <c r="D246" s="13">
        <v>0</v>
      </c>
      <c r="E246" s="13">
        <f t="shared" si="50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x14ac:dyDescent="0.2">
      <c r="A247" s="3" t="s">
        <v>473</v>
      </c>
      <c r="B247" s="4" t="s">
        <v>474</v>
      </c>
      <c r="C247" s="13">
        <v>0</v>
      </c>
      <c r="D247" s="13">
        <v>0</v>
      </c>
      <c r="E247" s="13">
        <f t="shared" si="50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x14ac:dyDescent="0.2">
      <c r="A248" s="3" t="s">
        <v>475</v>
      </c>
      <c r="B248" s="4" t="s">
        <v>476</v>
      </c>
      <c r="C248" s="13">
        <v>0</v>
      </c>
      <c r="D248" s="13">
        <v>0</v>
      </c>
      <c r="E248" s="13">
        <f t="shared" si="50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6" customFormat="1" x14ac:dyDescent="0.2">
      <c r="A249" s="7" t="s">
        <v>477</v>
      </c>
      <c r="B249" s="8" t="s">
        <v>478</v>
      </c>
      <c r="C249" s="14">
        <f t="shared" ref="C249:D249" si="52">SUM(C250:C260)</f>
        <v>150000</v>
      </c>
      <c r="D249" s="14">
        <f t="shared" si="52"/>
        <v>150000</v>
      </c>
      <c r="E249" s="13">
        <f t="shared" si="50"/>
        <v>0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s="2" customFormat="1" x14ac:dyDescent="0.2">
      <c r="A250" s="3" t="s">
        <v>479</v>
      </c>
      <c r="B250" s="4" t="s">
        <v>480</v>
      </c>
      <c r="C250" s="13">
        <v>0</v>
      </c>
      <c r="D250" s="13">
        <v>0</v>
      </c>
      <c r="E250" s="13">
        <f t="shared" si="50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">
      <c r="A251" s="3" t="s">
        <v>481</v>
      </c>
      <c r="B251" s="4" t="s">
        <v>482</v>
      </c>
      <c r="C251" s="13">
        <v>0</v>
      </c>
      <c r="D251" s="13">
        <v>0</v>
      </c>
      <c r="E251" s="13">
        <f t="shared" si="50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">
      <c r="A252" s="3" t="s">
        <v>483</v>
      </c>
      <c r="B252" s="4" t="s">
        <v>484</v>
      </c>
      <c r="C252" s="13">
        <v>0</v>
      </c>
      <c r="D252" s="13">
        <v>0</v>
      </c>
      <c r="E252" s="13">
        <f t="shared" si="50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">
      <c r="A253" s="3" t="s">
        <v>485</v>
      </c>
      <c r="B253" s="4" t="s">
        <v>486</v>
      </c>
      <c r="C253" s="13">
        <v>0</v>
      </c>
      <c r="D253" s="13">
        <v>0</v>
      </c>
      <c r="E253" s="13">
        <f t="shared" si="50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x14ac:dyDescent="0.2">
      <c r="A254" s="3" t="s">
        <v>487</v>
      </c>
      <c r="B254" s="4" t="s">
        <v>488</v>
      </c>
      <c r="C254" s="13">
        <v>0</v>
      </c>
      <c r="D254" s="13">
        <v>0</v>
      </c>
      <c r="E254" s="13">
        <f t="shared" si="50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" customFormat="1" x14ac:dyDescent="0.2">
      <c r="A255" s="3" t="s">
        <v>489</v>
      </c>
      <c r="B255" s="4" t="s">
        <v>490</v>
      </c>
      <c r="C255" s="13">
        <v>0</v>
      </c>
      <c r="D255" s="13">
        <v>0</v>
      </c>
      <c r="E255" s="13">
        <f t="shared" si="50"/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2" customFormat="1" ht="17.25" customHeight="1" x14ac:dyDescent="0.2">
      <c r="A256" s="3" t="s">
        <v>491</v>
      </c>
      <c r="B256" s="4" t="s">
        <v>492</v>
      </c>
      <c r="C256" s="13">
        <v>0</v>
      </c>
      <c r="D256" s="13">
        <v>0</v>
      </c>
      <c r="E256" s="13">
        <f t="shared" si="50"/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x14ac:dyDescent="0.2">
      <c r="A257" s="3" t="s">
        <v>493</v>
      </c>
      <c r="B257" s="4" t="s">
        <v>494</v>
      </c>
      <c r="C257" s="13">
        <v>150000</v>
      </c>
      <c r="D257" s="13">
        <v>150000</v>
      </c>
      <c r="E257" s="13">
        <f t="shared" si="50"/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x14ac:dyDescent="0.2">
      <c r="A258" s="3" t="s">
        <v>495</v>
      </c>
      <c r="B258" s="4" t="s">
        <v>496</v>
      </c>
      <c r="C258" s="13">
        <v>0</v>
      </c>
      <c r="D258" s="13">
        <v>0</v>
      </c>
      <c r="E258" s="13">
        <f t="shared" si="50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2" customFormat="1" x14ac:dyDescent="0.2">
      <c r="A259" s="3" t="s">
        <v>497</v>
      </c>
      <c r="B259" s="4" t="s">
        <v>498</v>
      </c>
      <c r="C259" s="13">
        <v>0</v>
      </c>
      <c r="D259" s="13">
        <v>0</v>
      </c>
      <c r="E259" s="13">
        <f t="shared" si="50"/>
        <v>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2" customFormat="1" x14ac:dyDescent="0.2">
      <c r="A260" s="3" t="s">
        <v>499</v>
      </c>
      <c r="B260" s="4" t="s">
        <v>500</v>
      </c>
      <c r="C260" s="13">
        <v>0</v>
      </c>
      <c r="D260" s="13">
        <v>0</v>
      </c>
      <c r="E260" s="13">
        <f t="shared" si="50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6" customFormat="1" ht="15" customHeight="1" x14ac:dyDescent="0.2">
      <c r="A261" s="15" t="s">
        <v>501</v>
      </c>
      <c r="B261" s="16" t="s">
        <v>502</v>
      </c>
      <c r="C261" s="17">
        <f t="shared" ref="C261" si="53">C236+C237+C238+C239+C249</f>
        <v>534000</v>
      </c>
      <c r="D261" s="17">
        <f t="shared" ref="D261:E261" si="54">D236+D237+D238+D239+D249</f>
        <v>750000</v>
      </c>
      <c r="E261" s="17">
        <f t="shared" si="54"/>
        <v>216000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s="2" customFormat="1" ht="25.5" x14ac:dyDescent="0.2">
      <c r="A262" s="3" t="s">
        <v>503</v>
      </c>
      <c r="B262" s="4" t="s">
        <v>504</v>
      </c>
      <c r="C262" s="13">
        <v>0</v>
      </c>
      <c r="D262" s="13">
        <v>0</v>
      </c>
      <c r="E262" s="13">
        <f>D262-C262</f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t="25.5" x14ac:dyDescent="0.2">
      <c r="A263" s="3" t="s">
        <v>505</v>
      </c>
      <c r="B263" s="4" t="s">
        <v>506</v>
      </c>
      <c r="C263" s="13">
        <v>0</v>
      </c>
      <c r="D263" s="13">
        <v>0</v>
      </c>
      <c r="E263" s="13"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t="25.5" x14ac:dyDescent="0.2">
      <c r="A264" s="3" t="s">
        <v>507</v>
      </c>
      <c r="B264" s="4" t="s">
        <v>508</v>
      </c>
      <c r="C264" s="13">
        <v>0</v>
      </c>
      <c r="D264" s="13">
        <v>0</v>
      </c>
      <c r="E264" s="13"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6" customFormat="1" ht="24.75" customHeight="1" x14ac:dyDescent="0.2">
      <c r="A265" s="7" t="s">
        <v>509</v>
      </c>
      <c r="B265" s="8" t="s">
        <v>510</v>
      </c>
      <c r="C265" s="14">
        <f t="shared" ref="C265" si="55">SUM(C266:C274)</f>
        <v>0</v>
      </c>
      <c r="D265" s="14">
        <f t="shared" ref="D265:E265" si="56">SUM(D266:D274)</f>
        <v>0</v>
      </c>
      <c r="E265" s="14">
        <f t="shared" si="56"/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s="2" customFormat="1" ht="0.75" hidden="1" customHeight="1" x14ac:dyDescent="0.2">
      <c r="A266" s="3" t="s">
        <v>511</v>
      </c>
      <c r="B266" s="4" t="s">
        <v>512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513</v>
      </c>
      <c r="B267" s="4" t="s">
        <v>514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515</v>
      </c>
      <c r="B268" s="4" t="s">
        <v>516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" customFormat="1" hidden="1" x14ac:dyDescent="0.2">
      <c r="A269" s="3" t="s">
        <v>517</v>
      </c>
      <c r="B269" s="4" t="s">
        <v>518</v>
      </c>
      <c r="C269" s="13">
        <v>0</v>
      </c>
      <c r="D269" s="13">
        <v>0</v>
      </c>
      <c r="E269" s="13">
        <v>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2" customFormat="1" hidden="1" x14ac:dyDescent="0.2">
      <c r="A270" s="3" t="s">
        <v>519</v>
      </c>
      <c r="B270" s="4" t="s">
        <v>520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521</v>
      </c>
      <c r="B271" s="4" t="s">
        <v>522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t="25.5" hidden="1" x14ac:dyDescent="0.2">
      <c r="A272" s="3" t="s">
        <v>523</v>
      </c>
      <c r="B272" s="4" t="s">
        <v>524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525</v>
      </c>
      <c r="B273" s="4" t="s">
        <v>526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527</v>
      </c>
      <c r="B274" s="4" t="s">
        <v>528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6" customFormat="1" ht="14.25" customHeight="1" x14ac:dyDescent="0.2">
      <c r="A275" s="7" t="s">
        <v>529</v>
      </c>
      <c r="B275" s="8" t="s">
        <v>530</v>
      </c>
      <c r="C275" s="14">
        <f t="shared" ref="C275" si="57">SUM(C276:C286)</f>
        <v>0</v>
      </c>
      <c r="D275" s="14">
        <f t="shared" ref="D275:E275" si="58">SUM(D276:D286)</f>
        <v>0</v>
      </c>
      <c r="E275" s="14">
        <f t="shared" si="58"/>
        <v>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s="2" customFormat="1" ht="14.25" hidden="1" customHeight="1" x14ac:dyDescent="0.2">
      <c r="A276" s="3" t="s">
        <v>531</v>
      </c>
      <c r="B276" s="4" t="s">
        <v>532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t="14.25" hidden="1" customHeight="1" x14ac:dyDescent="0.2">
      <c r="A277" s="3" t="s">
        <v>533</v>
      </c>
      <c r="B277" s="4" t="s">
        <v>534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t="14.25" hidden="1" customHeight="1" x14ac:dyDescent="0.2">
      <c r="A278" s="3" t="s">
        <v>535</v>
      </c>
      <c r="B278" s="4" t="s">
        <v>536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t="14.25" hidden="1" customHeight="1" x14ac:dyDescent="0.2">
      <c r="A279" s="3" t="s">
        <v>537</v>
      </c>
      <c r="B279" s="4" t="s">
        <v>538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t="14.25" hidden="1" customHeight="1" x14ac:dyDescent="0.2">
      <c r="A280" s="3" t="s">
        <v>539</v>
      </c>
      <c r="B280" s="4" t="s">
        <v>540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" customFormat="1" ht="14.25" hidden="1" customHeight="1" x14ac:dyDescent="0.2">
      <c r="A281" s="3" t="s">
        <v>541</v>
      </c>
      <c r="B281" s="4" t="s">
        <v>542</v>
      </c>
      <c r="C281" s="13">
        <v>0</v>
      </c>
      <c r="D281" s="13">
        <v>0</v>
      </c>
      <c r="E281" s="13">
        <v>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2" customFormat="1" ht="14.25" hidden="1" customHeight="1" x14ac:dyDescent="0.2">
      <c r="A282" s="3" t="s">
        <v>543</v>
      </c>
      <c r="B282" s="4" t="s">
        <v>544</v>
      </c>
      <c r="C282" s="13">
        <v>0</v>
      </c>
      <c r="D282" s="13">
        <v>0</v>
      </c>
      <c r="E282" s="13">
        <v>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2" customFormat="1" ht="14.25" hidden="1" customHeight="1" x14ac:dyDescent="0.2">
      <c r="A283" s="3" t="s">
        <v>545</v>
      </c>
      <c r="B283" s="4" t="s">
        <v>546</v>
      </c>
      <c r="C283" s="13">
        <v>0</v>
      </c>
      <c r="D283" s="13">
        <v>0</v>
      </c>
      <c r="E283" s="13">
        <v>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ht="14.25" hidden="1" customHeight="1" x14ac:dyDescent="0.2">
      <c r="A284" s="3" t="s">
        <v>547</v>
      </c>
      <c r="B284" s="4" t="s">
        <v>548</v>
      </c>
      <c r="C284" s="13">
        <v>0</v>
      </c>
      <c r="D284" s="13">
        <v>0</v>
      </c>
      <c r="E284" s="13">
        <v>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ht="14.25" hidden="1" customHeight="1" x14ac:dyDescent="0.2">
      <c r="A285" s="3" t="s">
        <v>549</v>
      </c>
      <c r="B285" s="4" t="s">
        <v>550</v>
      </c>
      <c r="C285" s="13">
        <v>0</v>
      </c>
      <c r="D285" s="13">
        <v>0</v>
      </c>
      <c r="E285" s="13">
        <v>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ht="14.25" hidden="1" customHeight="1" x14ac:dyDescent="0.2">
      <c r="A286" s="3" t="s">
        <v>551</v>
      </c>
      <c r="B286" s="4" t="s">
        <v>552</v>
      </c>
      <c r="C286" s="13">
        <v>0</v>
      </c>
      <c r="D286" s="13">
        <v>0</v>
      </c>
      <c r="E286" s="13">
        <v>0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6" customFormat="1" ht="14.25" customHeight="1" x14ac:dyDescent="0.2">
      <c r="A287" s="15" t="s">
        <v>553</v>
      </c>
      <c r="B287" s="16" t="s">
        <v>554</v>
      </c>
      <c r="C287" s="17">
        <f t="shared" ref="C287" si="59">C262+C263+C264+C265+C275</f>
        <v>0</v>
      </c>
      <c r="D287" s="17">
        <f t="shared" ref="D287:E287" si="60">D262+D263+D264+D265+D275</f>
        <v>0</v>
      </c>
      <c r="E287" s="17">
        <f t="shared" si="60"/>
        <v>0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s="11" customFormat="1" ht="24.75" customHeight="1" x14ac:dyDescent="0.25">
      <c r="A288" s="15" t="s">
        <v>555</v>
      </c>
      <c r="B288" s="16" t="s">
        <v>556</v>
      </c>
      <c r="C288" s="17">
        <f>C48+C90+C196+C226+C235+C261+C287</f>
        <v>61531233</v>
      </c>
      <c r="D288" s="17">
        <f>D48+D90+D196+D226+D235+D261+D287</f>
        <v>68602496</v>
      </c>
      <c r="E288" s="17">
        <f>E48+E90+E196+E226+E235+E261+E287</f>
        <v>7071263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" customFormat="1" x14ac:dyDescent="0.2">
      <c r="A293" s="12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2" customFormat="1" x14ac:dyDescent="0.2">
      <c r="A294" s="12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2" customFormat="1" x14ac:dyDescent="0.2">
      <c r="A295" s="12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2" customFormat="1" x14ac:dyDescent="0.2">
      <c r="A296" s="12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2" customFormat="1" x14ac:dyDescent="0.2">
      <c r="A297" s="12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2" customFormat="1" x14ac:dyDescent="0.2">
      <c r="A298" s="12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</sheetData>
  <mergeCells count="9">
    <mergeCell ref="A77:E77"/>
    <mergeCell ref="A78:E78"/>
    <mergeCell ref="A79:E79"/>
    <mergeCell ref="A80:E80"/>
    <mergeCell ref="A1:E1"/>
    <mergeCell ref="A2:E2"/>
    <mergeCell ref="A3:E3"/>
    <mergeCell ref="A75:E75"/>
    <mergeCell ref="A76:E76"/>
  </mergeCells>
  <pageMargins left="0.74803149606299213" right="0.74803149606299213" top="0.98425196850393704" bottom="0.59055118110236227" header="0.7086614173228347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2017-11-30T08:18:03Z</cp:lastPrinted>
  <dcterms:created xsi:type="dcterms:W3CDTF">2016-02-08T12:37:04Z</dcterms:created>
  <dcterms:modified xsi:type="dcterms:W3CDTF">2017-11-30T08:18:04Z</dcterms:modified>
</cp:coreProperties>
</file>