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2"/>
  </bookViews>
  <sheets>
    <sheet name="2012 kv" sheetId="1" r:id="rId1"/>
    <sheet name="2013 kv" sheetId="2" r:id="rId2"/>
    <sheet name="2014 kv" sheetId="3" r:id="rId3"/>
  </sheets>
  <definedNames/>
  <calcPr fullCalcOnLoad="1"/>
</workbook>
</file>

<file path=xl/sharedStrings.xml><?xml version="1.0" encoding="utf-8"?>
<sst xmlns="http://schemas.openxmlformats.org/spreadsheetml/2006/main" count="80" uniqueCount="34">
  <si>
    <t>Szakfeladat</t>
  </si>
  <si>
    <t>Műk.bev.</t>
  </si>
  <si>
    <t>Helyi adó</t>
  </si>
  <si>
    <t>Áteng.adó</t>
  </si>
  <si>
    <t>Bev.össz.</t>
  </si>
  <si>
    <t>Műk.hitel</t>
  </si>
  <si>
    <t>Önkorm. igazg.tev.</t>
  </si>
  <si>
    <t>Bevételek összesen</t>
  </si>
  <si>
    <t>Finanszírozási műv. elsz.</t>
  </si>
  <si>
    <t>Önkormányzat összesen</t>
  </si>
  <si>
    <t>Felh.bev.</t>
  </si>
  <si>
    <t>Átv.p.e.</t>
  </si>
  <si>
    <t>Kv.tám.</t>
  </si>
  <si>
    <t>Telep. üzemelt.össz.</t>
  </si>
  <si>
    <t>Egyéb felad. össz.</t>
  </si>
  <si>
    <t>Óvodai intézm. étkezt.</t>
  </si>
  <si>
    <t>Iskolai int. étkeztetés</t>
  </si>
  <si>
    <t>Köztemető fenntartás</t>
  </si>
  <si>
    <t>Közm könyvtári tev</t>
  </si>
  <si>
    <t>adatok 1000 Ft-ban</t>
  </si>
  <si>
    <t>Növénytermesztési szolg.</t>
  </si>
  <si>
    <t>Közcélú foglalkoztatás</t>
  </si>
  <si>
    <t>Önállóan működők</t>
  </si>
  <si>
    <t>Önkormányzatok elsz.</t>
  </si>
  <si>
    <t>Óvodai ellátás</t>
  </si>
  <si>
    <t>4. számú melléklet  a */2013. (…...)  költségvetési rendelethez</t>
  </si>
  <si>
    <t>Ősagárd község Önkormányzat  2013. évi  bevételei szakfeladatok szerinti bontásban</t>
  </si>
  <si>
    <t>*</t>
  </si>
  <si>
    <t>4. számú melléklet  a 2/2012. (II.21.)  költségvetési rendelethez</t>
  </si>
  <si>
    <t>Ősagárd község Önkormányzat  2012. évi  bevételei szakfeladatok szerinti bontásban</t>
  </si>
  <si>
    <t>Szálláshely szolg.</t>
  </si>
  <si>
    <t>4. számú melléklet  a 2/2013. (II.26.)  költségvetési rendelethez</t>
  </si>
  <si>
    <t>Ősagárd község Önkormányzat  2014. évi  bevételei szakfeladatok szerinti bontásban</t>
  </si>
  <si>
    <t>4. számú melléklet  a 1/2014. (II.14.) 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</si>
</sst>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5" fillId="33" borderId="25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3" fillId="33" borderId="25" xfId="0" applyFont="1" applyFill="1" applyBorder="1" applyAlignment="1">
      <alignment/>
    </xf>
    <xf numFmtId="0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">
      <selection activeCell="A2" sqref="A2:I22"/>
    </sheetView>
  </sheetViews>
  <sheetFormatPr defaultColWidth="9.140625" defaultRowHeight="12.75"/>
  <cols>
    <col min="1" max="1" width="20.7109375" style="0" bestFit="1" customWidth="1"/>
  </cols>
  <sheetData>
    <row r="1" spans="1:10" ht="15.7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5"/>
    </row>
    <row r="2" spans="1:10" ht="15.7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5"/>
    </row>
    <row r="3" spans="1:9" ht="12.75">
      <c r="A3" s="29" t="s">
        <v>29</v>
      </c>
      <c r="B3" s="29"/>
      <c r="C3" s="29"/>
      <c r="D3" s="29"/>
      <c r="E3" s="29"/>
      <c r="F3" s="29"/>
      <c r="G3" s="29"/>
      <c r="H3" s="29"/>
      <c r="I3" s="29"/>
    </row>
    <row r="4" spans="1:9" ht="13.5" thickBot="1">
      <c r="A4" s="6"/>
      <c r="B4" s="6"/>
      <c r="C4" s="6"/>
      <c r="D4" s="6"/>
      <c r="E4" s="6"/>
      <c r="F4" s="6"/>
      <c r="G4" s="6"/>
      <c r="I4" s="23" t="s">
        <v>19</v>
      </c>
    </row>
    <row r="5" spans="1:9" ht="13.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11</v>
      </c>
      <c r="F5" s="4" t="s">
        <v>12</v>
      </c>
      <c r="G5" s="4" t="s">
        <v>5</v>
      </c>
      <c r="H5" s="4" t="s">
        <v>10</v>
      </c>
      <c r="I5" s="5" t="s">
        <v>4</v>
      </c>
    </row>
    <row r="6" spans="1:9" ht="13.5" thickBot="1">
      <c r="A6" s="17" t="s">
        <v>6</v>
      </c>
      <c r="B6" s="18">
        <v>2250</v>
      </c>
      <c r="C6" s="18"/>
      <c r="D6" s="18"/>
      <c r="E6" s="18">
        <v>350</v>
      </c>
      <c r="F6" s="18"/>
      <c r="G6" s="18"/>
      <c r="H6" s="18">
        <v>6416</v>
      </c>
      <c r="I6" s="18">
        <f>SUM(B6:H6)</f>
        <v>9016</v>
      </c>
    </row>
    <row r="7" spans="1:9" ht="12.75">
      <c r="A7" s="1" t="s">
        <v>17</v>
      </c>
      <c r="B7" s="9">
        <v>63</v>
      </c>
      <c r="C7" s="9"/>
      <c r="D7" s="9"/>
      <c r="E7" s="9"/>
      <c r="F7" s="9"/>
      <c r="G7" s="9"/>
      <c r="H7" s="9"/>
      <c r="I7" s="10">
        <f aca="true" t="shared" si="0" ref="I7:I21">SUM(B7:H7)</f>
        <v>63</v>
      </c>
    </row>
    <row r="8" spans="1:9" ht="13.5" thickBot="1">
      <c r="A8" s="8" t="s">
        <v>20</v>
      </c>
      <c r="B8" s="15">
        <v>227</v>
      </c>
      <c r="C8" s="15"/>
      <c r="D8" s="15"/>
      <c r="E8" s="15">
        <v>1300</v>
      </c>
      <c r="F8" s="15"/>
      <c r="G8" s="15"/>
      <c r="H8" s="15"/>
      <c r="I8" s="16">
        <f t="shared" si="0"/>
        <v>1527</v>
      </c>
    </row>
    <row r="9" spans="1:10" ht="13.5" thickBot="1">
      <c r="A9" s="17" t="s">
        <v>13</v>
      </c>
      <c r="B9" s="18">
        <f aca="true" t="shared" si="1" ref="B9:H9">SUM(B7:B8)</f>
        <v>290</v>
      </c>
      <c r="C9" s="18">
        <f t="shared" si="1"/>
        <v>0</v>
      </c>
      <c r="D9" s="18">
        <f t="shared" si="1"/>
        <v>0</v>
      </c>
      <c r="E9" s="18">
        <f t="shared" si="1"/>
        <v>1300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0"/>
        <v>1590</v>
      </c>
      <c r="J9" s="26" t="s">
        <v>27</v>
      </c>
    </row>
    <row r="10" spans="1:9" ht="13.5" thickBot="1">
      <c r="A10" s="17" t="s">
        <v>18</v>
      </c>
      <c r="B10" s="18"/>
      <c r="C10" s="18"/>
      <c r="D10" s="18"/>
      <c r="E10" s="18">
        <v>670</v>
      </c>
      <c r="F10" s="18"/>
      <c r="G10" s="18"/>
      <c r="H10" s="18"/>
      <c r="I10" s="18">
        <f t="shared" si="0"/>
        <v>670</v>
      </c>
    </row>
    <row r="11" spans="1:9" ht="12.75">
      <c r="A11" s="7" t="s">
        <v>23</v>
      </c>
      <c r="B11" s="13">
        <v>120</v>
      </c>
      <c r="C11" s="13">
        <f>10+1400</f>
        <v>1410</v>
      </c>
      <c r="D11" s="13">
        <f>2000+2651+7850</f>
        <v>12501</v>
      </c>
      <c r="E11" s="13"/>
      <c r="F11" s="13">
        <v>9828</v>
      </c>
      <c r="G11" s="13"/>
      <c r="H11" s="13">
        <v>450</v>
      </c>
      <c r="I11" s="14">
        <f>SUM(B11:H11)</f>
        <v>24309</v>
      </c>
    </row>
    <row r="12" spans="1:9" ht="13.5" thickBot="1">
      <c r="A12" s="8" t="s">
        <v>8</v>
      </c>
      <c r="B12" s="15"/>
      <c r="C12" s="15"/>
      <c r="D12" s="15"/>
      <c r="E12" s="15"/>
      <c r="F12" s="15"/>
      <c r="G12" s="15">
        <v>14387</v>
      </c>
      <c r="H12" s="15"/>
      <c r="I12" s="16">
        <f t="shared" si="0"/>
        <v>14387</v>
      </c>
    </row>
    <row r="13" spans="1:9" ht="13.5" thickBot="1">
      <c r="A13" s="17" t="s">
        <v>14</v>
      </c>
      <c r="B13" s="18">
        <f>SUM(B11:B12)</f>
        <v>120</v>
      </c>
      <c r="C13" s="18">
        <f aca="true" t="shared" si="2" ref="C13:H13">SUM(C11:C12)</f>
        <v>1410</v>
      </c>
      <c r="D13" s="18">
        <f t="shared" si="2"/>
        <v>12501</v>
      </c>
      <c r="E13" s="18">
        <f t="shared" si="2"/>
        <v>0</v>
      </c>
      <c r="F13" s="18">
        <f t="shared" si="2"/>
        <v>9828</v>
      </c>
      <c r="G13" s="18">
        <f t="shared" si="2"/>
        <v>14387</v>
      </c>
      <c r="H13" s="18">
        <f t="shared" si="2"/>
        <v>450</v>
      </c>
      <c r="I13" s="18">
        <f t="shared" si="0"/>
        <v>38696</v>
      </c>
    </row>
    <row r="14" spans="1:9" ht="13.5" thickBot="1">
      <c r="A14" s="19" t="s">
        <v>9</v>
      </c>
      <c r="B14" s="20">
        <f>+B6+B9+B13+B10</f>
        <v>2660</v>
      </c>
      <c r="C14" s="20">
        <f aca="true" t="shared" si="3" ref="C14:H14">+C6+C9+C13+C10</f>
        <v>1410</v>
      </c>
      <c r="D14" s="20">
        <f t="shared" si="3"/>
        <v>12501</v>
      </c>
      <c r="E14" s="20">
        <f t="shared" si="3"/>
        <v>2320</v>
      </c>
      <c r="F14" s="20">
        <f t="shared" si="3"/>
        <v>9828</v>
      </c>
      <c r="G14" s="20">
        <f t="shared" si="3"/>
        <v>14387</v>
      </c>
      <c r="H14" s="20">
        <f t="shared" si="3"/>
        <v>6866</v>
      </c>
      <c r="I14" s="20">
        <f t="shared" si="0"/>
        <v>49972</v>
      </c>
    </row>
    <row r="15" spans="1:9" ht="13.5" thickBot="1">
      <c r="A15" s="17" t="s">
        <v>24</v>
      </c>
      <c r="B15" s="18"/>
      <c r="C15" s="18"/>
      <c r="D15" s="18"/>
      <c r="E15" s="18"/>
      <c r="F15" s="18"/>
      <c r="G15" s="18"/>
      <c r="H15" s="18">
        <v>7311</v>
      </c>
      <c r="I15" s="18">
        <f t="shared" si="0"/>
        <v>7311</v>
      </c>
    </row>
    <row r="16" spans="1:9" ht="13.5" thickBot="1">
      <c r="A16" s="17" t="s">
        <v>15</v>
      </c>
      <c r="B16" s="18">
        <v>1370</v>
      </c>
      <c r="C16" s="18"/>
      <c r="D16" s="18"/>
      <c r="E16" s="18"/>
      <c r="F16" s="18"/>
      <c r="G16" s="18"/>
      <c r="H16" s="18"/>
      <c r="I16" s="18">
        <f t="shared" si="0"/>
        <v>1370</v>
      </c>
    </row>
    <row r="17" spans="1:9" ht="13.5" thickBot="1">
      <c r="A17" s="17" t="s">
        <v>16</v>
      </c>
      <c r="B17" s="18">
        <v>102</v>
      </c>
      <c r="C17" s="21"/>
      <c r="D17" s="21"/>
      <c r="E17" s="21"/>
      <c r="F17" s="21"/>
      <c r="G17" s="21"/>
      <c r="H17" s="21"/>
      <c r="I17" s="18">
        <f t="shared" si="0"/>
        <v>102</v>
      </c>
    </row>
    <row r="18" spans="1:9" ht="13.5" thickBot="1">
      <c r="A18" s="17"/>
      <c r="B18" s="18"/>
      <c r="C18" s="21"/>
      <c r="D18" s="21"/>
      <c r="E18" s="21"/>
      <c r="F18" s="21"/>
      <c r="G18" s="21"/>
      <c r="H18" s="21"/>
      <c r="I18" s="18">
        <f t="shared" si="0"/>
        <v>0</v>
      </c>
    </row>
    <row r="19" spans="1:9" ht="13.5" thickBot="1">
      <c r="A19" s="17" t="s">
        <v>22</v>
      </c>
      <c r="B19" s="18">
        <f>SUM(B15:B17)</f>
        <v>1472</v>
      </c>
      <c r="C19" s="18">
        <f aca="true" t="shared" si="4" ref="C19:H19">SUM(C15:C17)</f>
        <v>0</v>
      </c>
      <c r="D19" s="18">
        <f t="shared" si="4"/>
        <v>0</v>
      </c>
      <c r="E19" s="18">
        <f t="shared" si="4"/>
        <v>0</v>
      </c>
      <c r="F19" s="18">
        <f t="shared" si="4"/>
        <v>0</v>
      </c>
      <c r="G19" s="18">
        <f t="shared" si="4"/>
        <v>0</v>
      </c>
      <c r="H19" s="18">
        <f t="shared" si="4"/>
        <v>7311</v>
      </c>
      <c r="I19" s="18">
        <f t="shared" si="0"/>
        <v>8783</v>
      </c>
    </row>
    <row r="20" spans="1:9" ht="13.5" thickBot="1">
      <c r="A20" s="19" t="s">
        <v>9</v>
      </c>
      <c r="B20" s="20">
        <f>+B14+B19</f>
        <v>4132</v>
      </c>
      <c r="C20" s="20">
        <f aca="true" t="shared" si="5" ref="C20:H20">+C14+C19</f>
        <v>1410</v>
      </c>
      <c r="D20" s="20">
        <f t="shared" si="5"/>
        <v>12501</v>
      </c>
      <c r="E20" s="20">
        <f t="shared" si="5"/>
        <v>2320</v>
      </c>
      <c r="F20" s="20">
        <f t="shared" si="5"/>
        <v>9828</v>
      </c>
      <c r="G20" s="20">
        <f t="shared" si="5"/>
        <v>14387</v>
      </c>
      <c r="H20" s="20">
        <f t="shared" si="5"/>
        <v>14177</v>
      </c>
      <c r="I20" s="20">
        <f t="shared" si="0"/>
        <v>58755</v>
      </c>
    </row>
    <row r="21" spans="1:10" ht="13.5" thickBot="1">
      <c r="A21" s="17"/>
      <c r="B21" s="18"/>
      <c r="C21" s="18"/>
      <c r="D21" s="18"/>
      <c r="E21" s="18"/>
      <c r="F21" s="18"/>
      <c r="G21" s="18"/>
      <c r="H21" s="18"/>
      <c r="I21" s="18">
        <f t="shared" si="0"/>
        <v>0</v>
      </c>
      <c r="J21" s="24"/>
    </row>
    <row r="22" spans="1:9" ht="13.5" thickBot="1">
      <c r="A22" s="22" t="s">
        <v>7</v>
      </c>
      <c r="B22" s="18">
        <f>B20</f>
        <v>4132</v>
      </c>
      <c r="C22" s="18">
        <f aca="true" t="shared" si="6" ref="C22:H22">C20</f>
        <v>1410</v>
      </c>
      <c r="D22" s="18">
        <f t="shared" si="6"/>
        <v>12501</v>
      </c>
      <c r="E22" s="18">
        <f t="shared" si="6"/>
        <v>2320</v>
      </c>
      <c r="F22" s="18">
        <f t="shared" si="6"/>
        <v>9828</v>
      </c>
      <c r="G22" s="18">
        <f t="shared" si="6"/>
        <v>14387</v>
      </c>
      <c r="H22" s="18">
        <f t="shared" si="6"/>
        <v>14177</v>
      </c>
      <c r="I22" s="18">
        <f>SUM(B22:H22)</f>
        <v>58755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0.7109375" style="0" bestFit="1" customWidth="1"/>
  </cols>
  <sheetData>
    <row r="1" spans="1:9" ht="15.75">
      <c r="A1" s="28" t="s">
        <v>31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 t="s">
        <v>26</v>
      </c>
      <c r="B2" s="29"/>
      <c r="C2" s="29"/>
      <c r="D2" s="29"/>
      <c r="E2" s="29"/>
      <c r="F2" s="29"/>
      <c r="G2" s="29"/>
      <c r="H2" s="29"/>
      <c r="I2" s="29"/>
    </row>
    <row r="3" spans="1:9" ht="13.5" thickBot="1">
      <c r="A3" s="6"/>
      <c r="B3" s="6"/>
      <c r="C3" s="6"/>
      <c r="D3" s="6"/>
      <c r="E3" s="6"/>
      <c r="F3" s="6"/>
      <c r="G3" s="6"/>
      <c r="I3" s="23" t="s">
        <v>19</v>
      </c>
    </row>
    <row r="4" spans="1:9" ht="13.5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11</v>
      </c>
      <c r="F4" s="4" t="s">
        <v>12</v>
      </c>
      <c r="G4" s="4" t="s">
        <v>5</v>
      </c>
      <c r="H4" s="4" t="s">
        <v>10</v>
      </c>
      <c r="I4" s="5" t="s">
        <v>4</v>
      </c>
    </row>
    <row r="5" spans="1:10" ht="13.5" thickBot="1">
      <c r="A5" s="17" t="s">
        <v>6</v>
      </c>
      <c r="B5" s="18">
        <v>500</v>
      </c>
      <c r="C5" s="18"/>
      <c r="D5" s="18"/>
      <c r="E5" s="18">
        <v>150</v>
      </c>
      <c r="F5" s="18"/>
      <c r="G5" s="18"/>
      <c r="H5" s="18">
        <f>451+4500</f>
        <v>4951</v>
      </c>
      <c r="I5" s="18">
        <f>SUM(B5:H5)</f>
        <v>5601</v>
      </c>
      <c r="J5" s="27"/>
    </row>
    <row r="6" spans="1:10" ht="12.75">
      <c r="A6" s="1" t="s">
        <v>17</v>
      </c>
      <c r="B6" s="9">
        <v>25</v>
      </c>
      <c r="C6" s="9"/>
      <c r="D6" s="9"/>
      <c r="E6" s="9"/>
      <c r="F6" s="9"/>
      <c r="G6" s="9"/>
      <c r="H6" s="9"/>
      <c r="I6" s="10">
        <f aca="true" t="shared" si="0" ref="I6:I19">SUM(B6:H6)</f>
        <v>25</v>
      </c>
      <c r="J6" s="27"/>
    </row>
    <row r="7" spans="1:10" ht="12.75">
      <c r="A7" s="2" t="s">
        <v>20</v>
      </c>
      <c r="B7" s="11">
        <f>64+50</f>
        <v>114</v>
      </c>
      <c r="C7" s="11"/>
      <c r="D7" s="11"/>
      <c r="E7" s="11">
        <v>800</v>
      </c>
      <c r="F7" s="11"/>
      <c r="G7" s="11"/>
      <c r="H7" s="11"/>
      <c r="I7" s="12">
        <f t="shared" si="0"/>
        <v>914</v>
      </c>
      <c r="J7" s="27"/>
    </row>
    <row r="8" spans="1:10" ht="13.5" thickBot="1">
      <c r="A8" s="8" t="s">
        <v>30</v>
      </c>
      <c r="B8" s="15">
        <v>1250</v>
      </c>
      <c r="C8" s="15"/>
      <c r="D8" s="15"/>
      <c r="E8" s="15"/>
      <c r="F8" s="15"/>
      <c r="G8" s="15"/>
      <c r="H8" s="15"/>
      <c r="I8" s="12">
        <f t="shared" si="0"/>
        <v>1250</v>
      </c>
      <c r="J8" s="27"/>
    </row>
    <row r="9" spans="1:9" ht="13.5" thickBot="1">
      <c r="A9" s="17" t="s">
        <v>13</v>
      </c>
      <c r="B9" s="18">
        <f>SUM(B6:B8)</f>
        <v>1389</v>
      </c>
      <c r="C9" s="18">
        <f aca="true" t="shared" si="1" ref="C9:H9">SUM(C6:C8)</f>
        <v>0</v>
      </c>
      <c r="D9" s="18">
        <f t="shared" si="1"/>
        <v>0</v>
      </c>
      <c r="E9" s="18">
        <f t="shared" si="1"/>
        <v>800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0"/>
        <v>2189</v>
      </c>
    </row>
    <row r="10" spans="1:10" ht="13.5" thickBot="1">
      <c r="A10" s="17" t="s">
        <v>18</v>
      </c>
      <c r="B10" s="18"/>
      <c r="C10" s="18"/>
      <c r="D10" s="18"/>
      <c r="E10" s="18">
        <v>540</v>
      </c>
      <c r="F10" s="18"/>
      <c r="G10" s="18"/>
      <c r="H10" s="18"/>
      <c r="I10" s="18">
        <f t="shared" si="0"/>
        <v>540</v>
      </c>
      <c r="J10" s="27"/>
    </row>
    <row r="11" spans="1:10" ht="13.5" thickBot="1">
      <c r="A11" s="17" t="s">
        <v>21</v>
      </c>
      <c r="B11" s="18"/>
      <c r="C11" s="18"/>
      <c r="D11" s="18"/>
      <c r="E11" s="18">
        <v>2133</v>
      </c>
      <c r="F11" s="18"/>
      <c r="G11" s="18"/>
      <c r="H11" s="18"/>
      <c r="I11" s="18">
        <f t="shared" si="0"/>
        <v>2133</v>
      </c>
      <c r="J11" s="27"/>
    </row>
    <row r="12" spans="1:10" ht="13.5" thickBot="1">
      <c r="A12" s="7" t="s">
        <v>23</v>
      </c>
      <c r="B12" s="13">
        <f>50+60</f>
        <v>110</v>
      </c>
      <c r="C12" s="13">
        <v>1800</v>
      </c>
      <c r="D12" s="13">
        <v>720</v>
      </c>
      <c r="E12" s="13"/>
      <c r="F12" s="13">
        <f>18077+4160+3420</f>
        <v>25657</v>
      </c>
      <c r="G12" s="13"/>
      <c r="H12" s="13">
        <v>450</v>
      </c>
      <c r="I12" s="14">
        <f>SUM(B12:H12)</f>
        <v>28737</v>
      </c>
      <c r="J12" s="27"/>
    </row>
    <row r="13" spans="1:9" ht="13.5" thickBot="1">
      <c r="A13" s="17" t="s">
        <v>14</v>
      </c>
      <c r="B13" s="18">
        <f aca="true" t="shared" si="2" ref="B13:H13">SUM(B12:B12)</f>
        <v>110</v>
      </c>
      <c r="C13" s="18">
        <f t="shared" si="2"/>
        <v>1800</v>
      </c>
      <c r="D13" s="18">
        <f t="shared" si="2"/>
        <v>720</v>
      </c>
      <c r="E13" s="18">
        <f t="shared" si="2"/>
        <v>0</v>
      </c>
      <c r="F13" s="18">
        <f t="shared" si="2"/>
        <v>25657</v>
      </c>
      <c r="G13" s="18">
        <f t="shared" si="2"/>
        <v>0</v>
      </c>
      <c r="H13" s="18">
        <f t="shared" si="2"/>
        <v>450</v>
      </c>
      <c r="I13" s="18">
        <f t="shared" si="0"/>
        <v>28737</v>
      </c>
    </row>
    <row r="14" spans="1:9" ht="13.5" thickBot="1">
      <c r="A14" s="19" t="s">
        <v>9</v>
      </c>
      <c r="B14" s="20">
        <f aca="true" t="shared" si="3" ref="B14:H14">+B5+B11+B9+B13+B10</f>
        <v>1999</v>
      </c>
      <c r="C14" s="20">
        <f t="shared" si="3"/>
        <v>1800</v>
      </c>
      <c r="D14" s="20">
        <f t="shared" si="3"/>
        <v>720</v>
      </c>
      <c r="E14" s="20">
        <f t="shared" si="3"/>
        <v>3623</v>
      </c>
      <c r="F14" s="20">
        <f t="shared" si="3"/>
        <v>25657</v>
      </c>
      <c r="G14" s="20">
        <f t="shared" si="3"/>
        <v>0</v>
      </c>
      <c r="H14" s="20">
        <f t="shared" si="3"/>
        <v>5401</v>
      </c>
      <c r="I14" s="20">
        <f t="shared" si="0"/>
        <v>39200</v>
      </c>
    </row>
    <row r="15" spans="1:9" ht="13.5" thickBot="1">
      <c r="A15" s="17" t="s">
        <v>24</v>
      </c>
      <c r="B15" s="18"/>
      <c r="C15" s="18"/>
      <c r="D15" s="18"/>
      <c r="E15" s="18"/>
      <c r="F15" s="18"/>
      <c r="G15" s="18"/>
      <c r="H15" s="18"/>
      <c r="I15" s="18">
        <f t="shared" si="0"/>
        <v>0</v>
      </c>
    </row>
    <row r="16" spans="1:10" ht="13.5" thickBot="1">
      <c r="A16" s="17" t="s">
        <v>15</v>
      </c>
      <c r="B16" s="18">
        <v>1370</v>
      </c>
      <c r="C16" s="18"/>
      <c r="D16" s="18"/>
      <c r="E16" s="18"/>
      <c r="F16" s="18"/>
      <c r="G16" s="18"/>
      <c r="H16" s="18"/>
      <c r="I16" s="18">
        <f t="shared" si="0"/>
        <v>1370</v>
      </c>
      <c r="J16" s="27"/>
    </row>
    <row r="17" spans="1:9" ht="13.5" thickBot="1">
      <c r="A17" s="17" t="s">
        <v>22</v>
      </c>
      <c r="B17" s="18">
        <f aca="true" t="shared" si="4" ref="B17:H17">SUM(B15:B16)</f>
        <v>1370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0"/>
        <v>1370</v>
      </c>
    </row>
    <row r="18" spans="1:9" ht="13.5" thickBot="1">
      <c r="A18" s="19" t="s">
        <v>9</v>
      </c>
      <c r="B18" s="20">
        <f aca="true" t="shared" si="5" ref="B18:H18">+B14+B17</f>
        <v>3369</v>
      </c>
      <c r="C18" s="20">
        <f t="shared" si="5"/>
        <v>1800</v>
      </c>
      <c r="D18" s="20">
        <f t="shared" si="5"/>
        <v>720</v>
      </c>
      <c r="E18" s="20">
        <f t="shared" si="5"/>
        <v>3623</v>
      </c>
      <c r="F18" s="20">
        <f t="shared" si="5"/>
        <v>25657</v>
      </c>
      <c r="G18" s="20">
        <f t="shared" si="5"/>
        <v>0</v>
      </c>
      <c r="H18" s="20">
        <f t="shared" si="5"/>
        <v>5401</v>
      </c>
      <c r="I18" s="20">
        <f t="shared" si="0"/>
        <v>40570</v>
      </c>
    </row>
    <row r="19" spans="1:9" ht="13.5" thickBot="1">
      <c r="A19" s="17"/>
      <c r="B19" s="18"/>
      <c r="C19" s="18"/>
      <c r="D19" s="18"/>
      <c r="E19" s="18"/>
      <c r="F19" s="18"/>
      <c r="G19" s="18"/>
      <c r="H19" s="18"/>
      <c r="I19" s="18">
        <f t="shared" si="0"/>
        <v>0</v>
      </c>
    </row>
    <row r="20" spans="1:9" ht="13.5" thickBot="1">
      <c r="A20" s="22" t="s">
        <v>7</v>
      </c>
      <c r="B20" s="18">
        <f>B18</f>
        <v>3369</v>
      </c>
      <c r="C20" s="18">
        <f aca="true" t="shared" si="6" ref="C20:H20">C18</f>
        <v>1800</v>
      </c>
      <c r="D20" s="18">
        <f t="shared" si="6"/>
        <v>720</v>
      </c>
      <c r="E20" s="18">
        <f t="shared" si="6"/>
        <v>3623</v>
      </c>
      <c r="F20" s="18">
        <f t="shared" si="6"/>
        <v>25657</v>
      </c>
      <c r="G20" s="18">
        <f t="shared" si="6"/>
        <v>0</v>
      </c>
      <c r="H20" s="18">
        <f t="shared" si="6"/>
        <v>5401</v>
      </c>
      <c r="I20" s="18">
        <f>SUM(B20:H20)</f>
        <v>40570</v>
      </c>
    </row>
    <row r="23" ht="12.75">
      <c r="F23" s="24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0" bestFit="1" customWidth="1"/>
  </cols>
  <sheetData>
    <row r="1" spans="1:9" ht="15.75">
      <c r="A1" s="28" t="s">
        <v>33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9" t="s">
        <v>32</v>
      </c>
      <c r="B2" s="29"/>
      <c r="C2" s="29"/>
      <c r="D2" s="29"/>
      <c r="E2" s="29"/>
      <c r="F2" s="29"/>
      <c r="G2" s="29"/>
      <c r="H2" s="29"/>
      <c r="I2" s="29"/>
    </row>
    <row r="3" spans="1:9" ht="13.5" thickBot="1">
      <c r="A3" s="6"/>
      <c r="B3" s="6"/>
      <c r="C3" s="6"/>
      <c r="D3" s="6"/>
      <c r="E3" s="6"/>
      <c r="F3" s="6"/>
      <c r="G3" s="6"/>
      <c r="I3" s="23" t="s">
        <v>19</v>
      </c>
    </row>
    <row r="4" spans="1:9" ht="13.5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11</v>
      </c>
      <c r="F4" s="4" t="s">
        <v>12</v>
      </c>
      <c r="G4" s="4" t="s">
        <v>5</v>
      </c>
      <c r="H4" s="4" t="s">
        <v>10</v>
      </c>
      <c r="I4" s="5" t="s">
        <v>4</v>
      </c>
    </row>
    <row r="5" spans="1:9" ht="13.5" thickBot="1">
      <c r="A5" s="17" t="s">
        <v>6</v>
      </c>
      <c r="B5" s="18">
        <v>250</v>
      </c>
      <c r="C5" s="18"/>
      <c r="D5" s="18"/>
      <c r="E5" s="18">
        <f>150+1085</f>
        <v>1235</v>
      </c>
      <c r="F5" s="18"/>
      <c r="G5" s="18"/>
      <c r="H5" s="18">
        <v>100</v>
      </c>
      <c r="I5" s="18">
        <f>SUM(B5:H5)</f>
        <v>1585</v>
      </c>
    </row>
    <row r="6" spans="1:9" ht="12.75">
      <c r="A6" s="1" t="s">
        <v>17</v>
      </c>
      <c r="B6" s="9">
        <v>6</v>
      </c>
      <c r="C6" s="9"/>
      <c r="D6" s="9"/>
      <c r="E6" s="9"/>
      <c r="F6" s="9"/>
      <c r="G6" s="9"/>
      <c r="H6" s="9"/>
      <c r="I6" s="10">
        <f aca="true" t="shared" si="0" ref="I6:I16">SUM(B6:H6)</f>
        <v>6</v>
      </c>
    </row>
    <row r="7" spans="1:9" ht="12.75">
      <c r="A7" s="2" t="s">
        <v>20</v>
      </c>
      <c r="B7" s="11">
        <v>110</v>
      </c>
      <c r="C7" s="11"/>
      <c r="D7" s="11"/>
      <c r="E7" s="11">
        <v>1000</v>
      </c>
      <c r="F7" s="11"/>
      <c r="G7" s="11"/>
      <c r="H7" s="11"/>
      <c r="I7" s="12">
        <f t="shared" si="0"/>
        <v>1110</v>
      </c>
    </row>
    <row r="8" spans="1:9" ht="13.5" thickBot="1">
      <c r="A8" s="8" t="s">
        <v>30</v>
      </c>
      <c r="B8" s="15">
        <v>700</v>
      </c>
      <c r="C8" s="15"/>
      <c r="D8" s="15"/>
      <c r="E8" s="15"/>
      <c r="F8" s="15"/>
      <c r="G8" s="15"/>
      <c r="H8" s="15"/>
      <c r="I8" s="12">
        <f t="shared" si="0"/>
        <v>700</v>
      </c>
    </row>
    <row r="9" spans="1:9" ht="13.5" thickBot="1">
      <c r="A9" s="17" t="s">
        <v>13</v>
      </c>
      <c r="B9" s="18">
        <f>SUM(B6:B8)</f>
        <v>816</v>
      </c>
      <c r="C9" s="18">
        <f aca="true" t="shared" si="1" ref="C9:H9">SUM(C6:C8)</f>
        <v>0</v>
      </c>
      <c r="D9" s="18">
        <f t="shared" si="1"/>
        <v>0</v>
      </c>
      <c r="E9" s="18">
        <f t="shared" si="1"/>
        <v>1000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0"/>
        <v>1816</v>
      </c>
    </row>
    <row r="10" spans="1:9" ht="13.5" thickBot="1">
      <c r="A10" s="17" t="s">
        <v>21</v>
      </c>
      <c r="B10" s="18"/>
      <c r="C10" s="18"/>
      <c r="D10" s="18"/>
      <c r="E10" s="18">
        <v>3500</v>
      </c>
      <c r="F10" s="18"/>
      <c r="G10" s="18"/>
      <c r="H10" s="18"/>
      <c r="I10" s="18">
        <f t="shared" si="0"/>
        <v>3500</v>
      </c>
    </row>
    <row r="11" spans="1:9" ht="13.5" thickBot="1">
      <c r="A11" s="7" t="s">
        <v>23</v>
      </c>
      <c r="B11" s="13">
        <f>70+65</f>
        <v>135</v>
      </c>
      <c r="C11" s="13">
        <v>2000</v>
      </c>
      <c r="D11" s="13">
        <v>1000</v>
      </c>
      <c r="E11" s="13"/>
      <c r="F11" s="13">
        <f>19596+2894</f>
        <v>22490</v>
      </c>
      <c r="G11" s="13"/>
      <c r="H11" s="13">
        <v>400</v>
      </c>
      <c r="I11" s="14">
        <f>SUM(B11:H11)</f>
        <v>26025</v>
      </c>
    </row>
    <row r="12" spans="1:9" ht="13.5" thickBot="1">
      <c r="A12" s="17" t="s">
        <v>14</v>
      </c>
      <c r="B12" s="18">
        <f aca="true" t="shared" si="2" ref="B12:H12">SUM(B11:B11)</f>
        <v>135</v>
      </c>
      <c r="C12" s="18">
        <f t="shared" si="2"/>
        <v>2000</v>
      </c>
      <c r="D12" s="18">
        <f t="shared" si="2"/>
        <v>1000</v>
      </c>
      <c r="E12" s="18">
        <f t="shared" si="2"/>
        <v>0</v>
      </c>
      <c r="F12" s="18">
        <f t="shared" si="2"/>
        <v>22490</v>
      </c>
      <c r="G12" s="18">
        <f t="shared" si="2"/>
        <v>0</v>
      </c>
      <c r="H12" s="18">
        <f t="shared" si="2"/>
        <v>400</v>
      </c>
      <c r="I12" s="18">
        <f t="shared" si="0"/>
        <v>26025</v>
      </c>
    </row>
    <row r="13" spans="1:9" ht="13.5" thickBot="1">
      <c r="A13" s="19" t="s">
        <v>9</v>
      </c>
      <c r="B13" s="20">
        <f>+B5+B10+B9+B12</f>
        <v>1201</v>
      </c>
      <c r="C13" s="20">
        <f aca="true" t="shared" si="3" ref="C13:H13">+C5+C10+C9+C12</f>
        <v>2000</v>
      </c>
      <c r="D13" s="20">
        <f t="shared" si="3"/>
        <v>1000</v>
      </c>
      <c r="E13" s="20">
        <f t="shared" si="3"/>
        <v>5735</v>
      </c>
      <c r="F13" s="20">
        <f t="shared" si="3"/>
        <v>22490</v>
      </c>
      <c r="G13" s="20">
        <f t="shared" si="3"/>
        <v>0</v>
      </c>
      <c r="H13" s="20">
        <f t="shared" si="3"/>
        <v>500</v>
      </c>
      <c r="I13" s="20">
        <f t="shared" si="0"/>
        <v>32926</v>
      </c>
    </row>
    <row r="14" spans="1:9" ht="13.5" thickBot="1">
      <c r="A14" s="17" t="s">
        <v>15</v>
      </c>
      <c r="B14" s="18">
        <v>1099</v>
      </c>
      <c r="C14" s="18"/>
      <c r="D14" s="18"/>
      <c r="E14" s="18"/>
      <c r="F14" s="18"/>
      <c r="G14" s="18"/>
      <c r="H14" s="18"/>
      <c r="I14" s="18">
        <f t="shared" si="0"/>
        <v>1099</v>
      </c>
    </row>
    <row r="15" spans="1:9" ht="13.5" thickBot="1">
      <c r="A15" s="19" t="s">
        <v>22</v>
      </c>
      <c r="B15" s="18">
        <f aca="true" t="shared" si="4" ref="B15:H15">SUM(B14:B14)</f>
        <v>1099</v>
      </c>
      <c r="C15" s="18">
        <f t="shared" si="4"/>
        <v>0</v>
      </c>
      <c r="D15" s="18">
        <f t="shared" si="4"/>
        <v>0</v>
      </c>
      <c r="E15" s="18">
        <f t="shared" si="4"/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0"/>
        <v>1099</v>
      </c>
    </row>
    <row r="16" spans="1:9" ht="13.5" thickBot="1">
      <c r="A16" s="17"/>
      <c r="B16" s="18"/>
      <c r="C16" s="18"/>
      <c r="D16" s="18"/>
      <c r="E16" s="18"/>
      <c r="F16" s="18"/>
      <c r="G16" s="18"/>
      <c r="H16" s="18"/>
      <c r="I16" s="18">
        <f t="shared" si="0"/>
        <v>0</v>
      </c>
    </row>
    <row r="17" spans="1:9" ht="13.5" thickBot="1">
      <c r="A17" s="22" t="s">
        <v>7</v>
      </c>
      <c r="B17" s="18">
        <f>+B13+B15</f>
        <v>2300</v>
      </c>
      <c r="C17" s="18">
        <f aca="true" t="shared" si="5" ref="C17:H17">+C13+C15</f>
        <v>2000</v>
      </c>
      <c r="D17" s="18">
        <f t="shared" si="5"/>
        <v>1000</v>
      </c>
      <c r="E17" s="18">
        <f t="shared" si="5"/>
        <v>5735</v>
      </c>
      <c r="F17" s="18">
        <f t="shared" si="5"/>
        <v>22490</v>
      </c>
      <c r="G17" s="18">
        <f t="shared" si="5"/>
        <v>0</v>
      </c>
      <c r="H17" s="18">
        <f t="shared" si="5"/>
        <v>500</v>
      </c>
      <c r="I17" s="18">
        <f>SUM(B17:H17)</f>
        <v>34025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user</cp:lastModifiedBy>
  <cp:lastPrinted>2014-02-05T13:43:22Z</cp:lastPrinted>
  <dcterms:created xsi:type="dcterms:W3CDTF">2003-02-14T07:13:59Z</dcterms:created>
  <dcterms:modified xsi:type="dcterms:W3CDTF">2014-03-06T13:04:40Z</dcterms:modified>
  <cp:category/>
  <cp:version/>
  <cp:contentType/>
  <cp:contentStatus/>
</cp:coreProperties>
</file>