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tabRatio="727" firstSheet="16" activeTab="31"/>
  </bookViews>
  <sheets>
    <sheet name="1.mell." sheetId="1" r:id="rId1"/>
    <sheet name="2.a.mell." sheetId="2" r:id="rId2"/>
    <sheet name="2.b.mell." sheetId="3" r:id="rId3"/>
    <sheet name="3.1.mell." sheetId="4" r:id="rId4"/>
    <sheet name="3.2.mell." sheetId="5" r:id="rId5"/>
    <sheet name="3.3 mell." sheetId="6" r:id="rId6"/>
    <sheet name="3.4.mell." sheetId="7" r:id="rId7"/>
    <sheet name="3.5. mell." sheetId="8" r:id="rId8"/>
    <sheet name="3.6.mell." sheetId="9" r:id="rId9"/>
    <sheet name="3.7.mell." sheetId="10" r:id="rId10"/>
    <sheet name="3.8.mell." sheetId="11" r:id="rId11"/>
    <sheet name="3.9.mell." sheetId="12" r:id="rId12"/>
    <sheet name="3.10.mell." sheetId="13" r:id="rId13"/>
    <sheet name="3.11.mell." sheetId="14" r:id="rId14"/>
    <sheet name="3.12.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" sheetId="23" r:id="rId23"/>
    <sheet name="3.21.mell." sheetId="24" r:id="rId24"/>
    <sheet name="3.22.mell." sheetId="25" r:id="rId25"/>
    <sheet name="4. mell." sheetId="26" r:id="rId26"/>
    <sheet name="5.mell." sheetId="27" r:id="rId27"/>
    <sheet name="6.mell" sheetId="28" r:id="rId28"/>
    <sheet name="7.mell" sheetId="29" r:id="rId29"/>
    <sheet name="8.mell" sheetId="30" r:id="rId30"/>
    <sheet name="9.mell" sheetId="31" r:id="rId31"/>
    <sheet name="10.mell" sheetId="32" r:id="rId32"/>
  </sheets>
  <definedNames>
    <definedName name="_xlfn.IFERROR" hidden="1">#NAME?</definedName>
    <definedName name="_xlnm.Print_Titles" localSheetId="3">'3.1.mell.'!$1:$6</definedName>
    <definedName name="_xlnm.Print_Titles" localSheetId="12">'3.10.mell.'!$1:$6</definedName>
    <definedName name="_xlnm.Print_Titles" localSheetId="13">'3.11.mell.'!$1:$6</definedName>
    <definedName name="_xlnm.Print_Titles" localSheetId="14">'3.12.mell.'!$1:$6</definedName>
    <definedName name="_xlnm.Print_Titles" localSheetId="15">'3.13.mell.'!$1:$6</definedName>
    <definedName name="_xlnm.Print_Titles" localSheetId="16">'3.14.mell.'!$1:$6</definedName>
    <definedName name="_xlnm.Print_Titles" localSheetId="17">'3.15.mell.'!$1:$6</definedName>
    <definedName name="_xlnm.Print_Titles" localSheetId="18">'3.16.mell.'!$1:$6</definedName>
    <definedName name="_xlnm.Print_Titles" localSheetId="19">'3.17.mell.'!$1:$6</definedName>
    <definedName name="_xlnm.Print_Titles" localSheetId="20">'3.18.mell.'!$1:$6</definedName>
    <definedName name="_xlnm.Print_Titles" localSheetId="21">'3.19.mell.'!$1:$6</definedName>
    <definedName name="_xlnm.Print_Titles" localSheetId="4">'3.2.mell.'!$1:$6</definedName>
    <definedName name="_xlnm.Print_Titles" localSheetId="22">'3.20.mell'!$1:$6</definedName>
    <definedName name="_xlnm.Print_Titles" localSheetId="23">'3.21.mell.'!$1:$6</definedName>
    <definedName name="_xlnm.Print_Titles" localSheetId="24">'3.22.mell.'!$1:$6</definedName>
    <definedName name="_xlnm.Print_Titles" localSheetId="5">'3.3 mell.'!$1:$6</definedName>
    <definedName name="_xlnm.Print_Titles" localSheetId="6">'3.4.mell.'!$1:$6</definedName>
    <definedName name="_xlnm.Print_Titles" localSheetId="7">'3.5. mell.'!$1:$6</definedName>
    <definedName name="_xlnm.Print_Titles" localSheetId="8">'3.6.mell.'!$1:$6</definedName>
    <definedName name="_xlnm.Print_Titles" localSheetId="9">'3.7.mell.'!$1:$6</definedName>
    <definedName name="_xlnm.Print_Titles" localSheetId="10">'3.8.mell.'!$1:$6</definedName>
    <definedName name="_xlnm.Print_Titles" localSheetId="11">'3.9.mell.'!$1:$6</definedName>
    <definedName name="_xlnm.Print_Area" localSheetId="0">'1.mell.'!$A$1:$C$159</definedName>
  </definedNames>
  <calcPr fullCalcOnLoad="1"/>
</workbook>
</file>

<file path=xl/sharedStrings.xml><?xml version="1.0" encoding="utf-8"?>
<sst xmlns="http://schemas.openxmlformats.org/spreadsheetml/2006/main" count="3588" uniqueCount="584">
  <si>
    <t>Felújítási kiadások előirányzata felújításonként</t>
  </si>
  <si>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</si>
  <si>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</si>
  <si>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</si>
  <si>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</si>
  <si>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</si>
  <si>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</si>
  <si>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</si>
  <si>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</si>
  <si>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</si>
  <si>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</si>
  <si>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</si>
  <si>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</si>
  <si>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</si>
  <si>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</si>
  <si>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</si>
  <si>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</si>
  <si>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</si>
  <si>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</si>
  <si>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</si>
  <si>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</si>
  <si>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</si>
  <si>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</si>
  <si>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</si>
  <si>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</si>
  <si>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</si>
  <si>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</si>
  <si>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</si>
  <si>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</si>
  <si>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</si>
  <si>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</si>
  <si>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</si>
  <si>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</si>
  <si>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</si>
  <si>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</si>
  <si>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</si>
  <si>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</si>
  <si>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</si>
  <si>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</si>
  <si>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</si>
  <si>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</si>
  <si>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</si>
  <si>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</si>
  <si>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</si>
  <si>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</si>
  <si>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</si>
  <si>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</si>
  <si>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</si>
  <si>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</si>
  <si>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</si>
  <si>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</si>
  <si>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</si>
  <si>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</si>
  <si>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</si>
  <si>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</si>
  <si>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</si>
  <si>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</si>
  <si>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</si>
  <si>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</si>
  <si>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</si>
  <si>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</si>
  <si>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</si>
  <si>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</si>
  <si>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</si>
  <si>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</si>
  <si>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</si>
  <si>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</si>
  <si>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</si>
  <si>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</si>
  <si>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</si>
  <si>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</si>
  <si>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</si>
  <si>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</si>
  <si>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</si>
  <si>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</si>
  <si>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</si>
  <si>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</si>
  <si>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</si>
  <si>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</si>
  <si>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</si>
  <si>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</si>
  <si>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</si>
  <si>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</si>
  <si>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</si>
  <si>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</si>
  <si>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</si>
  <si>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</si>
  <si>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</si>
  <si>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</si>
  <si>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</si>
  <si>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</si>
  <si>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</si>
  <si>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</si>
  <si>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</si>
  <si>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</si>
  <si>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</si>
  <si>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</si>
  <si>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</si>
  <si>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</si>
  <si>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</si>
  <si>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</si>
  <si>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</si>
  <si>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</si>
  <si>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</si>
  <si>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</si>
  <si>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</si>
  <si>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</si>
  <si>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</si>
  <si>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</si>
  <si>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</si>
  <si>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</si>
  <si>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</si>
  <si>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</si>
  <si>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</si>
  <si>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</si>
  <si>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</si>
  <si>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</si>
  <si>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</si>
  <si>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</si>
  <si>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</si>
  <si>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</si>
  <si>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</si>
  <si>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</si>
  <si>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</si>
  <si>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</si>
  <si>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</si>
  <si>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</si>
  <si>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</si>
  <si>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</si>
  <si>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</si>
  <si>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</si>
  <si>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</si>
  <si>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</si>
  <si>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</si>
  <si>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</si>
  <si>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</si>
  <si>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</si>
  <si>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</si>
  <si>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</si>
  <si>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</si>
  <si>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</si>
  <si>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</si>
  <si>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</si>
  <si>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</si>
  <si>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</si>
  <si>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</si>
  <si>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</si>
  <si>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</si>
  <si>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</si>
  <si>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</si>
  <si>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</si>
  <si>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</si>
  <si>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</si>
  <si>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</si>
  <si>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</si>
  <si>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</si>
  <si>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</si>
  <si>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</si>
  <si>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</si>
  <si>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</si>
  <si>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</si>
  <si>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</si>
  <si>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</si>
  <si>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</si>
  <si>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</si>
  <si>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</si>
  <si>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</si>
  <si>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</si>
  <si>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</si>
  <si>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</si>
  <si>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</si>
  <si>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</si>
  <si>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</si>
  <si>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</si>
  <si>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</si>
  <si>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</si>
  <si>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</si>
  <si>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</si>
  <si>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</si>
  <si>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</si>
  <si>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</si>
  <si>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</si>
  <si>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</si>
  <si>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</si>
  <si>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</si>
  <si>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</si>
  <si>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</si>
  <si>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</si>
  <si>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</si>
  <si>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</si>
  <si>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</si>
  <si>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</si>
  <si>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</si>
  <si>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</si>
  <si>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</si>
  <si>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</si>
  <si>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</si>
  <si>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</si>
  <si>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</si>
  <si>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</si>
  <si>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</si>
  <si>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</si>
  <si>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</si>
  <si>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</si>
  <si>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</si>
  <si>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</si>
  <si>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</si>
  <si>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</si>
  <si>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</si>
  <si>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</si>
  <si>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</si>
  <si>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</si>
  <si>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</si>
  <si>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</si>
  <si>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</si>
  <si>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</si>
  <si>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</si>
  <si>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</si>
  <si>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</si>
  <si>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</si>
  <si>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</si>
  <si>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</si>
  <si>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</si>
  <si>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</si>
  <si>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</si>
  <si>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</si>
  <si>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</si>
  <si>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</si>
  <si>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</si>
  <si>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</si>
  <si>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</si>
  <si>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</si>
  <si>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</si>
  <si>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</si>
  <si>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</si>
  <si>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</si>
  <si>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</si>
  <si>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</si>
  <si>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</si>
  <si>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</si>
  <si>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</si>
  <si>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</si>
  <si>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</si>
  <si>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</si>
  <si>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</si>
  <si>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</si>
  <si>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</si>
  <si>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</si>
  <si>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</si>
  <si>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</si>
  <si>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</si>
  <si>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</si>
  <si>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</si>
  <si>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</si>
  <si>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</si>
  <si>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</si>
  <si>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</si>
  <si>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</si>
  <si>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</si>
  <si>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</si>
  <si>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</si>
  <si>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</si>
  <si>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</si>
  <si>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</si>
  <si>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</si>
  <si>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</si>
  <si>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</si>
  <si>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</si>
  <si>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</si>
  <si>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</si>
  <si>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</si>
  <si>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</si>
  <si>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</si>
  <si>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</si>
  <si>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</si>
  <si>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</si>
  <si>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</si>
  <si>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</si>
  <si>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</si>
  <si>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</si>
  <si>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</si>
  <si>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</si>
  <si>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</si>
  <si>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</si>
  <si>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</si>
  <si>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</si>
  <si>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</si>
  <si>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</si>
  <si>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</si>
  <si>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</si>
  <si>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</si>
  <si>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</si>
  <si>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</si>
  <si>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</si>
  <si>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</si>
  <si>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</si>
  <si>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</si>
  <si>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</si>
  <si>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</si>
  <si>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</si>
  <si>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</si>
  <si>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</si>
  <si>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</si>
  <si>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</si>
  <si>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</si>
  <si>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</si>
  <si>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</si>
  <si>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</si>
  <si>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</si>
  <si>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</si>
  <si>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</si>
  <si>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</si>
  <si>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</si>
  <si>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</si>
  <si>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</si>
  <si>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</si>
  <si>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</si>
  <si>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</si>
  <si>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</si>
  <si>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</si>
  <si>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</si>
  <si>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</si>
  <si>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</si>
  <si>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</si>
  <si>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</si>
  <si>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</si>
  <si>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</si>
  <si>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</si>
  <si>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</si>
  <si>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</si>
  <si>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</si>
  <si>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</si>
  <si>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</si>
  <si>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</si>
  <si>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</si>
  <si>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</si>
  <si>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</si>
  <si>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</si>
  <si>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</si>
  <si>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</si>
  <si>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</si>
  <si>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</si>
  <si>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</si>
  <si>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</si>
  <si>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</si>
  <si>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</si>
  <si>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</si>
  <si>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</si>
  <si>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</si>
  <si>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</si>
  <si>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</si>
  <si>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</si>
  <si>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</si>
  <si>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</si>
  <si>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</si>
  <si>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</si>
  <si>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</si>
  <si>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</si>
  <si>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</si>
  <si>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</si>
  <si>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</si>
  <si>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</si>
  <si>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</si>
  <si>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</si>
  <si>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</si>
  <si>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</si>
  <si>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</si>
  <si>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</si>
  <si>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</si>
  <si>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</si>
  <si>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</si>
  <si>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</si>
  <si>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</si>
  <si>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</si>
  <si>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</si>
  <si>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</si>
  <si>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</si>
  <si>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</si>
  <si>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</si>
  <si>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</si>
  <si>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</si>
  <si>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</si>
  <si>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</si>
  <si>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</si>
  <si>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</si>
  <si>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</si>
  <si>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</si>
  <si>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</si>
  <si>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</si>
  <si>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</si>
  <si>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</si>
  <si>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</si>
  <si>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</si>
  <si>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</si>
  <si>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</si>
  <si>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</si>
  <si>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</si>
  <si>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</si>
  <si>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</si>
  <si>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</si>
  <si>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</si>
  <si>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</si>
  <si>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</si>
  <si>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</si>
  <si>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</si>
  <si>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</si>
  <si>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</si>
  <si>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</si>
  <si>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</si>
  <si>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</si>
  <si>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</si>
  <si>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</si>
  <si>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</si>
  <si>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</si>
  <si>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</si>
  <si>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</si>
  <si>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</si>
  <si>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</si>
  <si>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</si>
  <si>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</si>
  <si>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</si>
  <si>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</si>
  <si>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</si>
  <si>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</si>
  <si>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</si>
  <si>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</si>
  <si>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</si>
  <si>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</si>
  <si>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</si>
  <si>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</si>
  <si>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</si>
  <si>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</si>
  <si>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</si>
  <si>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</si>
  <si>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</si>
  <si>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</si>
  <si>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</si>
  <si>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</si>
  <si>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</si>
  <si>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</si>
  <si>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</si>
  <si>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</si>
  <si>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</si>
  <si>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</si>
  <si>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</si>
  <si>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</si>
  <si>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</si>
  <si>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adatok forintban</t>
  </si>
  <si>
    <t>Jogcím</t>
  </si>
  <si>
    <t xml:space="preserve">A  </t>
  </si>
  <si>
    <t>Egyéb kötelező önkormányzati feladatok támogatása</t>
  </si>
  <si>
    <t>Szociális étkeztetés</t>
  </si>
  <si>
    <t>Falugondnoki szolgáltatás</t>
  </si>
  <si>
    <t>Nyitó pénzkészlet</t>
  </si>
  <si>
    <t>Dologi kiadások</t>
  </si>
  <si>
    <t>Ellátottak pénzbeli juttatása</t>
  </si>
  <si>
    <t>ÖNKORMÁNYZAT</t>
  </si>
  <si>
    <t>011130 Önkormányzatok és önkormányzati hivat.jogalkotó és ált.ig.tev.</t>
  </si>
  <si>
    <t>106010 Lakóingatlan szociális célú bérbeadása, üzemeltetése</t>
  </si>
  <si>
    <t>Önkormányzat</t>
  </si>
  <si>
    <t>018010 Önkormányzatok elszámolásai a központi költségvetéssel</t>
  </si>
  <si>
    <t>Működési célú központosított előirányzatok</t>
  </si>
  <si>
    <t>Helyi önkormányzatok kiegészítő támogatásai</t>
  </si>
  <si>
    <t>Helyi adók  (4.1.1.+4.1.2.)</t>
  </si>
  <si>
    <t>Működési bevételek (5.1.+…+ 5.10.)</t>
  </si>
  <si>
    <t xml:space="preserve"> 10.</t>
  </si>
  <si>
    <t xml:space="preserve">    Rövid lejáratú  hitelek, kölcsönök felvétele</t>
  </si>
  <si>
    <t>FINANSZÍROZÁSI BEVÉTELEK ÖSSZESEN: (10. + … +15.)</t>
  </si>
  <si>
    <t>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</si>
  <si>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</si>
  <si>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</si>
  <si>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</si>
  <si>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</si>
  <si>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</si>
  <si>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</si>
  <si>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</si>
  <si>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</si>
  <si>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</si>
  <si>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</si>
  <si>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</si>
  <si>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</si>
  <si>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</si>
  <si>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</si>
  <si>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</si>
  <si>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</si>
  <si>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</si>
  <si>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</si>
  <si>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</si>
  <si>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</si>
  <si>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</si>
  <si>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</si>
  <si>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</si>
  <si>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</si>
  <si>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</si>
  <si>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Éves engedélyezett létszám előirányzat (fő)</t>
  </si>
  <si>
    <t>066020 Város-és községgazdálkodási egyéb szolgáltatások</t>
  </si>
  <si>
    <t>041233 Hosszabb időtartamú közfoglalkoztatás</t>
  </si>
  <si>
    <t>107051 Szociális étkeztetés</t>
  </si>
  <si>
    <t>082091 Közművelődés - közösségi, társadalmi részvétel fejlesztése</t>
  </si>
  <si>
    <t>018030 Támogatási célú finanszírozási műveletek</t>
  </si>
  <si>
    <t>045160 Közutak, hidak, alagutak üzemeltetése, fenntartása</t>
  </si>
  <si>
    <t>084031 Civil szervezetek működési támogatása</t>
  </si>
  <si>
    <t>091140 Óvodai nevelés, ellátás működtetési feladatai</t>
  </si>
  <si>
    <t>013320 Köztemető fenntartás és működtetés</t>
  </si>
  <si>
    <t>064010 Közvilágítás</t>
  </si>
  <si>
    <t>072111 Háziorvosi alapellátás</t>
  </si>
  <si>
    <t>107060 Egyéb szociális pénzbeli és természetbeni ellátások</t>
  </si>
  <si>
    <t>082044 Könyvtári szolgáltatások</t>
  </si>
  <si>
    <t>086020 Helyi közösségi tér biztosítása, működtetése</t>
  </si>
  <si>
    <t>066010 Zöldterület kezelés</t>
  </si>
  <si>
    <t>Zöldterület gazdálkodással kapcsolatos feladatok</t>
  </si>
  <si>
    <t>Közvilágítás fenntartásának támogatása</t>
  </si>
  <si>
    <t>Közutak fenntartásának támogatása</t>
  </si>
  <si>
    <t>Szociális feladatok támogatása</t>
  </si>
  <si>
    <t>Köztemető fenntartással kapcsolatos feldatok</t>
  </si>
  <si>
    <t>Katasztrófa-védelmi Szervezet</t>
  </si>
  <si>
    <t>működési támogatás</t>
  </si>
  <si>
    <t>Falugondnoki Egyesület</t>
  </si>
  <si>
    <t>Rendőrség</t>
  </si>
  <si>
    <t>BURSA Emberi Erőforrás Támogatáskezelő</t>
  </si>
  <si>
    <t>ösztöndíj</t>
  </si>
  <si>
    <t>Arany János Tehetséggondozó Program</t>
  </si>
  <si>
    <t>Szociális étkezők térítési díjából biztosított kedvezmény</t>
  </si>
  <si>
    <t>1. táblázat</t>
  </si>
  <si>
    <t>2. táblázat</t>
  </si>
  <si>
    <t>Államháztart.belüli megelőlegezés visszafizetése</t>
  </si>
  <si>
    <t>086090 Másféle egyéb szabadidős szolgáltatás</t>
  </si>
  <si>
    <t>Rászoruló gyermekek szünidei étkeztetése</t>
  </si>
  <si>
    <t>Tartalék</t>
  </si>
  <si>
    <t xml:space="preserve"> forintban</t>
  </si>
  <si>
    <t>3. táblázat</t>
  </si>
  <si>
    <t xml:space="preserve">  forintban !</t>
  </si>
  <si>
    <t xml:space="preserve"> forintban !</t>
  </si>
  <si>
    <t>forintban !</t>
  </si>
  <si>
    <t>107055 Falugondnoki, tanyagondnoki szolgáltatás</t>
  </si>
  <si>
    <t>104037 Intézményen kívüli gyermekétkeztetés</t>
  </si>
  <si>
    <t xml:space="preserve">900020 Önkormányzati funkcióra nem sorlható bevételek ÁHT-n kívülről </t>
  </si>
  <si>
    <t>Előző jogcímekhez kapcsolódó kiegészítés</t>
  </si>
  <si>
    <t>Felhasználás 2016.XII.31-ig</t>
  </si>
  <si>
    <t>2018. évi előirányzat</t>
  </si>
  <si>
    <t>2018. évi Eelőirányzat</t>
  </si>
  <si>
    <t>2.a. melléklet az 1/2018.(III.1.) önkormányzati rendelethez</t>
  </si>
  <si>
    <t>2.b. melléklet az 1/2018.(III.1.) önkormányzati rendelethez</t>
  </si>
  <si>
    <t>3.1. melléklet az 1/2018.(III.1.) önkormányzati rendelethez</t>
  </si>
  <si>
    <t>3.2. melléklet az 1/2018.(III.1.) önkormányzati rendelethez</t>
  </si>
  <si>
    <t>3.3. melléklet az 1/2018. (III.1.) önkormányzati rendelethez</t>
  </si>
  <si>
    <t>3.4. melléklet az 1/2018.(III.1.) önkormányzati rendelethez</t>
  </si>
  <si>
    <t>3.5. melléklet az 1/2018.(III.1.) önkormányzati rendelethez</t>
  </si>
  <si>
    <t>3.6. melléklet az 1/2018.(III.1.) önkormányzati rendelethez</t>
  </si>
  <si>
    <t>3.7. melléklet az 1/2018.(III.1.) önkormányzati rendelethez</t>
  </si>
  <si>
    <t>3.9. melléklet az 1/2018.(III.1.) önkormányzati rendelethez</t>
  </si>
  <si>
    <t>3.8. melléklet az 1/2017.(III.1.) önkormányzati rendelethez</t>
  </si>
  <si>
    <t>3.10. melléklet az 1/2018. (III.1.) önkormányzati rendelethez</t>
  </si>
  <si>
    <t>3.11. melléklet az 1/2018. (III.1.) önkormányzati rendelethez</t>
  </si>
  <si>
    <t>3.12. melléklet az 1/2018. (III.1.) önkormányzati rendelethez</t>
  </si>
  <si>
    <t xml:space="preserve">3.13. melléklet az 1/2018. (III.1.) önkormányzati rendelethez </t>
  </si>
  <si>
    <t>3.14. melléklet az 1/2018.(III.1.) önkormányzati rendelethez</t>
  </si>
  <si>
    <t>3.15. melléklet az 1/2018. (III.1.) önkormányzati rendelethez</t>
  </si>
  <si>
    <t>Egyéb felhalmozási célú átvett pénzeszközök</t>
  </si>
  <si>
    <t>3/16. melléklet az 1/2018. (III.1.) önkormányzati rendelethez</t>
  </si>
  <si>
    <t>3.17. melléklet az 1/2018. (III.1.) önkormányzati rendelethez</t>
  </si>
  <si>
    <t>3.18. melléklet az 1/2018. (III.1.) önkormányzati rendelethez</t>
  </si>
  <si>
    <t>3.19. melléklet az 1/2018. (III.1.) önkormányzati rendelethez</t>
  </si>
  <si>
    <t>3.20. melléklet az 1/2018. (III.1.) önkormányzati rendelethez</t>
  </si>
  <si>
    <t>3.21. melléklet az 1/2018.(III.1.) önkormányzati rendelethez</t>
  </si>
  <si>
    <t>3.22. melléklet az 1/2018. (III.1.) önkormányzati rendelethez</t>
  </si>
  <si>
    <t>A 2018. évi általános működés és ágazati feladatok támogatásának alakulása jogcímenként</t>
  </si>
  <si>
    <t>Polgármesteri illetmény támogatása</t>
  </si>
  <si>
    <t>Közművelődési, könyvtári feladatok támogatása</t>
  </si>
  <si>
    <t>2018. évi támogatás összesen</t>
  </si>
  <si>
    <t>2018. év utáni szükséglet</t>
  </si>
  <si>
    <t>Óvoda tetőhéjazat cseréje (pályázat)</t>
  </si>
  <si>
    <t>2018</t>
  </si>
  <si>
    <t>Háziorvosi rendelő felújítása, akadálymentesítés (pályázat)</t>
  </si>
  <si>
    <t>Edzőterem kialakítása</t>
  </si>
  <si>
    <t>Beruházási kiadások előirányzata beruházásonként</t>
  </si>
  <si>
    <t>Beruházás  megnevezése</t>
  </si>
  <si>
    <t>Rendezési terv elkészítése</t>
  </si>
  <si>
    <t>Telek vásárlás</t>
  </si>
  <si>
    <t>KIMUTATÁS a 2018. évben céljelleggel juttatott támogatásokról</t>
  </si>
  <si>
    <t xml:space="preserve">Néri Szent Fülöp Közösség </t>
  </si>
  <si>
    <t>Sport-és Szabadidő Egyesület</t>
  </si>
  <si>
    <t>Bakonyszentiván Község Önkormányzat előirányzat-felhasználási terv
2018. évre</t>
  </si>
  <si>
    <t>Bakonyszentiván Község  Önkormányzat likviditási terve
2018. évre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</si>
</sst>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3" xfId="59" applyFont="1" applyFill="1" applyBorder="1" applyAlignment="1" applyProtection="1">
      <alignment horizontal="left" vertical="center" indent="1"/>
      <protection/>
    </xf>
    <xf numFmtId="0" fontId="6" fillId="0" borderId="28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4" xfId="0" applyFont="1" applyFill="1" applyBorder="1" applyAlignment="1" applyProtection="1">
      <alignment vertical="center" wrapTex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/>
      <protection/>
    </xf>
    <xf numFmtId="0" fontId="6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0" xfId="59" applyNumberFormat="1" applyFont="1" applyFill="1" applyBorder="1" applyAlignment="1" applyProtection="1">
      <alignment vertical="center"/>
      <protection locked="0"/>
    </xf>
    <xf numFmtId="164" fontId="15" fillId="0" borderId="37" xfId="59" applyNumberFormat="1" applyFont="1" applyFill="1" applyBorder="1" applyAlignment="1" applyProtection="1">
      <alignment vertical="center"/>
      <protection/>
    </xf>
    <xf numFmtId="0" fontId="15" fillId="0" borderId="17" xfId="59" applyFont="1" applyFill="1" applyBorder="1" applyAlignment="1" applyProtection="1">
      <alignment horizontal="left" vertical="center" indent="1"/>
      <protection/>
    </xf>
    <xf numFmtId="164" fontId="15" fillId="0" borderId="11" xfId="59" applyNumberFormat="1" applyFont="1" applyFill="1" applyBorder="1" applyAlignment="1" applyProtection="1">
      <alignment vertical="center"/>
      <protection locked="0"/>
    </xf>
    <xf numFmtId="164" fontId="15" fillId="0" borderId="27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5" fillId="0" borderId="12" xfId="59" applyNumberFormat="1" applyFont="1" applyFill="1" applyBorder="1" applyAlignment="1" applyProtection="1">
      <alignment vertical="center"/>
      <protection locked="0"/>
    </xf>
    <xf numFmtId="164" fontId="15" fillId="0" borderId="33" xfId="59" applyNumberFormat="1" applyFont="1" applyFill="1" applyBorder="1" applyAlignment="1" applyProtection="1">
      <alignment vertical="center"/>
      <protection/>
    </xf>
    <xf numFmtId="164" fontId="13" fillId="0" borderId="23" xfId="59" applyNumberFormat="1" applyFont="1" applyFill="1" applyBorder="1" applyAlignment="1" applyProtection="1">
      <alignment vertical="center"/>
      <protection/>
    </xf>
    <xf numFmtId="164" fontId="13" fillId="0" borderId="28" xfId="59" applyNumberFormat="1" applyFont="1" applyFill="1" applyBorder="1" applyAlignment="1" applyProtection="1">
      <alignment vertical="center"/>
      <protection/>
    </xf>
    <xf numFmtId="0" fontId="15" fillId="0" borderId="18" xfId="59" applyFont="1" applyFill="1" applyBorder="1" applyAlignment="1" applyProtection="1">
      <alignment horizontal="left" vertical="center" indent="1"/>
      <protection/>
    </xf>
    <xf numFmtId="0" fontId="13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1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right"/>
      <protection/>
    </xf>
    <xf numFmtId="0" fontId="15" fillId="0" borderId="3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34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59" applyFont="1" applyFill="1" applyBorder="1" applyAlignment="1" applyProtection="1">
      <alignment horizontal="left" vertical="center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29" xfId="58" applyFont="1" applyFill="1" applyBorder="1" applyAlignment="1" applyProtection="1">
      <alignment horizontal="left" vertical="center" wrapText="1" indent="1"/>
      <protection/>
    </xf>
    <xf numFmtId="0" fontId="13" fillId="0" borderId="30" xfId="58" applyFont="1" applyFill="1" applyBorder="1" applyAlignment="1" applyProtection="1">
      <alignment vertical="center" wrapText="1"/>
      <protection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34" xfId="58" applyFont="1" applyFill="1" applyBorder="1" applyAlignment="1" applyProtection="1">
      <alignment horizontal="left" vertical="center" wrapText="1" indent="7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4" fillId="0" borderId="0" xfId="0" applyFont="1" applyFill="1" applyBorder="1" applyAlignment="1" applyProtection="1">
      <alignment horizontal="right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164" fontId="18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0" xfId="0" applyFont="1" applyFill="1" applyBorder="1" applyAlignment="1" applyProtection="1">
      <alignment horizontal="left" vertical="center" wrapText="1"/>
      <protection locked="0"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vertical="center" wrapText="1"/>
      <protection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5" fillId="0" borderId="10" xfId="59" applyNumberFormat="1" applyFont="1" applyFill="1" applyBorder="1" applyAlignment="1" applyProtection="1">
      <alignment vertical="center"/>
      <protection/>
    </xf>
    <xf numFmtId="164" fontId="15" fillId="0" borderId="37" xfId="59" applyNumberFormat="1" applyFont="1" applyFill="1" applyBorder="1" applyAlignment="1" applyProtection="1" quotePrefix="1">
      <alignment horizontal="center" vertical="center"/>
      <protection/>
    </xf>
    <xf numFmtId="0" fontId="23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5" fillId="0" borderId="0" xfId="0" applyFont="1" applyFill="1" applyAlignment="1">
      <alignment vertical="center"/>
    </xf>
    <xf numFmtId="0" fontId="6" fillId="0" borderId="57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Alignment="1">
      <alignment vertical="center"/>
    </xf>
    <xf numFmtId="0" fontId="6" fillId="0" borderId="36" xfId="0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49" fontId="15" fillId="0" borderId="17" xfId="58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164" fontId="15" fillId="33" borderId="27" xfId="58" applyNumberFormat="1" applyFont="1" applyFill="1" applyBorder="1" applyAlignment="1" applyProtection="1">
      <alignment horizontal="righ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center" vertical="center" wrapText="1"/>
      <protection/>
    </xf>
    <xf numFmtId="164" fontId="15" fillId="33" borderId="32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49" fontId="15" fillId="0" borderId="20" xfId="58" applyNumberFormat="1" applyFont="1" applyFill="1" applyBorder="1" applyAlignment="1" applyProtection="1">
      <alignment horizontal="center" vertical="center" wrapText="1"/>
      <protection/>
    </xf>
    <xf numFmtId="49" fontId="15" fillId="0" borderId="16" xfId="58" applyNumberFormat="1" applyFont="1" applyFill="1" applyBorder="1" applyAlignment="1" applyProtection="1">
      <alignment horizontal="center" vertical="center" wrapText="1"/>
      <protection/>
    </xf>
    <xf numFmtId="49" fontId="15" fillId="0" borderId="21" xfId="58" applyNumberFormat="1" applyFont="1" applyFill="1" applyBorder="1" applyAlignment="1" applyProtection="1">
      <alignment horizontal="center" vertical="center" wrapText="1"/>
      <protection/>
    </xf>
    <xf numFmtId="0" fontId="15" fillId="0" borderId="34" xfId="58" applyFont="1" applyFill="1" applyBorder="1" applyAlignment="1" applyProtection="1">
      <alignment horizontal="left" vertical="center" wrapText="1" indent="6"/>
      <protection/>
    </xf>
    <xf numFmtId="16" fontId="0" fillId="0" borderId="0" xfId="0" applyNumberFormat="1" applyFill="1" applyAlignment="1">
      <alignment vertical="center" wrapText="1"/>
    </xf>
    <xf numFmtId="0" fontId="19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15" fillId="0" borderId="10" xfId="59" applyNumberFormat="1" applyFont="1" applyFill="1" applyBorder="1" applyAlignment="1" applyProtection="1">
      <alignment vertical="center"/>
      <protection locked="0"/>
    </xf>
    <xf numFmtId="0" fontId="13" fillId="0" borderId="23" xfId="59" applyNumberFormat="1" applyFont="1" applyFill="1" applyBorder="1" applyAlignment="1" applyProtection="1">
      <alignment vertical="center"/>
      <protection/>
    </xf>
    <xf numFmtId="0" fontId="15" fillId="0" borderId="11" xfId="59" applyNumberFormat="1" applyFont="1" applyFill="1" applyBorder="1" applyAlignment="1" applyProtection="1">
      <alignment vertical="center"/>
      <protection locked="0"/>
    </xf>
    <xf numFmtId="0" fontId="15" fillId="0" borderId="10" xfId="59" applyNumberFormat="1" applyFont="1" applyFill="1" applyBorder="1" applyAlignment="1" applyProtection="1">
      <alignment vertical="center"/>
      <protection/>
    </xf>
    <xf numFmtId="164" fontId="14" fillId="0" borderId="39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39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5" fillId="0" borderId="64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  <xf numFmtId="0" fontId="14" fillId="0" borderId="67" xfId="59" applyFont="1" applyFill="1" applyBorder="1" applyAlignment="1" applyProtection="1">
      <alignment horizontal="left" vertical="center" indent="1"/>
      <protection/>
    </xf>
    <xf numFmtId="0" fontId="14" fillId="0" borderId="46" xfId="59" applyFont="1" applyFill="1" applyBorder="1" applyAlignment="1" applyProtection="1">
      <alignment horizontal="left" vertical="center" indent="1"/>
      <protection/>
    </xf>
    <xf numFmtId="0" fontId="14" fillId="0" borderId="53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 locked="0"/>
    </xf>
    <xf numFmtId="0" fontId="5" fillId="0" borderId="0" xfId="59" applyFont="1" applyFill="1" applyAlignment="1" applyProtection="1">
      <alignment horizontal="center"/>
      <protection locked="0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95">
      <selection activeCell="C113" sqref="C113"/>
    </sheetView>
  </sheetViews>
  <sheetFormatPr defaultColWidth="9.00390625" defaultRowHeight="12.75"/>
  <cols>
    <col min="1" max="1" width="9.50390625" style="246" customWidth="1"/>
    <col min="2" max="2" width="91.625" style="246" customWidth="1"/>
    <col min="3" max="3" width="21.625" style="247" customWidth="1"/>
    <col min="4" max="4" width="9.00390625" style="259" customWidth="1"/>
    <col min="5" max="16384" width="9.375" style="259" customWidth="1"/>
  </cols>
  <sheetData>
    <row r="1" spans="1:3" ht="15.75" customHeight="1">
      <c r="A1" s="365" t="s">
        <v>10</v>
      </c>
      <c r="B1" s="365"/>
      <c r="C1" s="365"/>
    </row>
    <row r="2" spans="1:3" ht="15.75" customHeight="1" thickBot="1">
      <c r="A2" s="364" t="s">
        <v>523</v>
      </c>
      <c r="B2" s="364"/>
      <c r="C2" s="179" t="s">
        <v>529</v>
      </c>
    </row>
    <row r="3" spans="1:3" ht="37.5" customHeight="1" thickBot="1">
      <c r="A3" s="21" t="s">
        <v>63</v>
      </c>
      <c r="B3" s="22" t="s">
        <v>12</v>
      </c>
      <c r="C3" s="36" t="s">
        <v>539</v>
      </c>
    </row>
    <row r="4" spans="1:3" s="260" customFormat="1" ht="12" customHeight="1" thickBot="1">
      <c r="A4" s="254" t="s">
        <v>431</v>
      </c>
      <c r="B4" s="255" t="s">
        <v>432</v>
      </c>
      <c r="C4" s="256" t="s">
        <v>433</v>
      </c>
    </row>
    <row r="5" spans="1:3" s="261" customFormat="1" ht="12" customHeight="1" thickBot="1">
      <c r="A5" s="18" t="s">
        <v>13</v>
      </c>
      <c r="B5" s="19" t="s">
        <v>192</v>
      </c>
      <c r="C5" s="169">
        <f>+C6+C7+C8+C9+C10+C11</f>
        <v>18168741</v>
      </c>
    </row>
    <row r="6" spans="1:3" s="261" customFormat="1" ht="12" customHeight="1">
      <c r="A6" s="13" t="s">
        <v>89</v>
      </c>
      <c r="B6" s="262" t="s">
        <v>193</v>
      </c>
      <c r="C6" s="172">
        <v>11108861</v>
      </c>
    </row>
    <row r="7" spans="1:3" s="261" customFormat="1" ht="12" customHeight="1">
      <c r="A7" s="12" t="s">
        <v>90</v>
      </c>
      <c r="B7" s="263" t="s">
        <v>194</v>
      </c>
      <c r="C7" s="171"/>
    </row>
    <row r="8" spans="1:3" s="261" customFormat="1" ht="12" customHeight="1">
      <c r="A8" s="12" t="s">
        <v>91</v>
      </c>
      <c r="B8" s="263" t="s">
        <v>195</v>
      </c>
      <c r="C8" s="171">
        <v>5259880</v>
      </c>
    </row>
    <row r="9" spans="1:3" s="261" customFormat="1" ht="12" customHeight="1">
      <c r="A9" s="12" t="s">
        <v>92</v>
      </c>
      <c r="B9" s="263" t="s">
        <v>196</v>
      </c>
      <c r="C9" s="171">
        <v>1800000</v>
      </c>
    </row>
    <row r="10" spans="1:3" s="261" customFormat="1" ht="12" customHeight="1">
      <c r="A10" s="12" t="s">
        <v>122</v>
      </c>
      <c r="B10" s="165" t="s">
        <v>373</v>
      </c>
      <c r="C10" s="171"/>
    </row>
    <row r="11" spans="1:3" s="261" customFormat="1" ht="12" customHeight="1" thickBot="1">
      <c r="A11" s="14" t="s">
        <v>93</v>
      </c>
      <c r="B11" s="166" t="s">
        <v>374</v>
      </c>
      <c r="C11" s="171"/>
    </row>
    <row r="12" spans="1:3" s="261" customFormat="1" ht="12" customHeight="1" thickBot="1">
      <c r="A12" s="18" t="s">
        <v>14</v>
      </c>
      <c r="B12" s="164" t="s">
        <v>197</v>
      </c>
      <c r="C12" s="169">
        <f>+C13+C14+C15+C16+C17</f>
        <v>2899125</v>
      </c>
    </row>
    <row r="13" spans="1:3" s="261" customFormat="1" ht="12" customHeight="1">
      <c r="A13" s="13" t="s">
        <v>95</v>
      </c>
      <c r="B13" s="262" t="s">
        <v>198</v>
      </c>
      <c r="C13" s="172"/>
    </row>
    <row r="14" spans="1:3" s="261" customFormat="1" ht="12" customHeight="1">
      <c r="A14" s="12" t="s">
        <v>96</v>
      </c>
      <c r="B14" s="263" t="s">
        <v>199</v>
      </c>
      <c r="C14" s="171"/>
    </row>
    <row r="15" spans="1:3" s="261" customFormat="1" ht="12" customHeight="1">
      <c r="A15" s="12" t="s">
        <v>97</v>
      </c>
      <c r="B15" s="263" t="s">
        <v>365</v>
      </c>
      <c r="C15" s="171"/>
    </row>
    <row r="16" spans="1:3" s="261" customFormat="1" ht="12" customHeight="1">
      <c r="A16" s="12" t="s">
        <v>98</v>
      </c>
      <c r="B16" s="263" t="s">
        <v>366</v>
      </c>
      <c r="C16" s="171"/>
    </row>
    <row r="17" spans="1:3" s="261" customFormat="1" ht="12" customHeight="1">
      <c r="A17" s="12" t="s">
        <v>99</v>
      </c>
      <c r="B17" s="263" t="s">
        <v>200</v>
      </c>
      <c r="C17" s="171">
        <v>2899125</v>
      </c>
    </row>
    <row r="18" spans="1:3" s="261" customFormat="1" ht="12" customHeight="1" thickBot="1">
      <c r="A18" s="14" t="s">
        <v>107</v>
      </c>
      <c r="B18" s="166" t="s">
        <v>201</v>
      </c>
      <c r="C18" s="173"/>
    </row>
    <row r="19" spans="1:3" s="261" customFormat="1" ht="12" customHeight="1" thickBot="1">
      <c r="A19" s="18" t="s">
        <v>15</v>
      </c>
      <c r="B19" s="19" t="s">
        <v>202</v>
      </c>
      <c r="C19" s="169">
        <f>+C20+C21+C22+C23+C24</f>
        <v>0</v>
      </c>
    </row>
    <row r="20" spans="1:3" s="261" customFormat="1" ht="12" customHeight="1">
      <c r="A20" s="13" t="s">
        <v>78</v>
      </c>
      <c r="B20" s="262" t="s">
        <v>203</v>
      </c>
      <c r="C20" s="172"/>
    </row>
    <row r="21" spans="1:3" s="261" customFormat="1" ht="12" customHeight="1">
      <c r="A21" s="12" t="s">
        <v>79</v>
      </c>
      <c r="B21" s="263" t="s">
        <v>204</v>
      </c>
      <c r="C21" s="171"/>
    </row>
    <row r="22" spans="1:3" s="261" customFormat="1" ht="12" customHeight="1">
      <c r="A22" s="12" t="s">
        <v>80</v>
      </c>
      <c r="B22" s="263" t="s">
        <v>367</v>
      </c>
      <c r="C22" s="171"/>
    </row>
    <row r="23" spans="1:3" s="261" customFormat="1" ht="12" customHeight="1">
      <c r="A23" s="12" t="s">
        <v>81</v>
      </c>
      <c r="B23" s="263" t="s">
        <v>368</v>
      </c>
      <c r="C23" s="171"/>
    </row>
    <row r="24" spans="1:3" s="261" customFormat="1" ht="12" customHeight="1">
      <c r="A24" s="12" t="s">
        <v>140</v>
      </c>
      <c r="B24" s="263" t="s">
        <v>205</v>
      </c>
      <c r="C24" s="171"/>
    </row>
    <row r="25" spans="1:3" s="261" customFormat="1" ht="12" customHeight="1" thickBot="1">
      <c r="A25" s="14" t="s">
        <v>141</v>
      </c>
      <c r="B25" s="264" t="s">
        <v>206</v>
      </c>
      <c r="C25" s="173"/>
    </row>
    <row r="26" spans="1:3" s="261" customFormat="1" ht="12" customHeight="1" thickBot="1">
      <c r="A26" s="18" t="s">
        <v>142</v>
      </c>
      <c r="B26" s="19" t="s">
        <v>207</v>
      </c>
      <c r="C26" s="175">
        <v>720000</v>
      </c>
    </row>
    <row r="27" spans="1:3" s="261" customFormat="1" ht="12" customHeight="1">
      <c r="A27" s="13" t="s">
        <v>208</v>
      </c>
      <c r="B27" s="262" t="s">
        <v>380</v>
      </c>
      <c r="C27" s="257">
        <v>720000</v>
      </c>
    </row>
    <row r="28" spans="1:3" s="261" customFormat="1" ht="12" customHeight="1">
      <c r="A28" s="12" t="s">
        <v>209</v>
      </c>
      <c r="B28" s="263" t="s">
        <v>214</v>
      </c>
      <c r="C28" s="171">
        <v>300000</v>
      </c>
    </row>
    <row r="29" spans="1:3" s="261" customFormat="1" ht="12" customHeight="1">
      <c r="A29" s="12" t="s">
        <v>210</v>
      </c>
      <c r="B29" s="263" t="s">
        <v>215</v>
      </c>
      <c r="C29" s="171"/>
    </row>
    <row r="30" spans="1:3" s="261" customFormat="1" ht="12" customHeight="1">
      <c r="A30" s="12" t="s">
        <v>378</v>
      </c>
      <c r="B30" s="299" t="s">
        <v>379</v>
      </c>
      <c r="C30" s="171"/>
    </row>
    <row r="31" spans="1:3" s="261" customFormat="1" ht="12" customHeight="1">
      <c r="A31" s="12" t="s">
        <v>211</v>
      </c>
      <c r="B31" s="263" t="s">
        <v>216</v>
      </c>
      <c r="C31" s="171">
        <v>420000</v>
      </c>
    </row>
    <row r="32" spans="1:3" s="261" customFormat="1" ht="12" customHeight="1">
      <c r="A32" s="12" t="s">
        <v>212</v>
      </c>
      <c r="B32" s="263" t="s">
        <v>217</v>
      </c>
      <c r="C32" s="171"/>
    </row>
    <row r="33" spans="1:3" s="261" customFormat="1" ht="12" customHeight="1" thickBot="1">
      <c r="A33" s="14" t="s">
        <v>213</v>
      </c>
      <c r="B33" s="264" t="s">
        <v>218</v>
      </c>
      <c r="C33" s="173"/>
    </row>
    <row r="34" spans="1:3" s="261" customFormat="1" ht="12" customHeight="1" thickBot="1">
      <c r="A34" s="18" t="s">
        <v>17</v>
      </c>
      <c r="B34" s="19" t="s">
        <v>375</v>
      </c>
      <c r="C34" s="169">
        <f>SUM(C35:C45)</f>
        <v>916030</v>
      </c>
    </row>
    <row r="35" spans="1:3" s="261" customFormat="1" ht="12" customHeight="1">
      <c r="A35" s="13" t="s">
        <v>82</v>
      </c>
      <c r="B35" s="262" t="s">
        <v>221</v>
      </c>
      <c r="C35" s="172"/>
    </row>
    <row r="36" spans="1:3" s="261" customFormat="1" ht="12" customHeight="1">
      <c r="A36" s="12" t="s">
        <v>83</v>
      </c>
      <c r="B36" s="263" t="s">
        <v>222</v>
      </c>
      <c r="C36" s="171">
        <v>40000</v>
      </c>
    </row>
    <row r="37" spans="1:3" s="261" customFormat="1" ht="12" customHeight="1">
      <c r="A37" s="12" t="s">
        <v>84</v>
      </c>
      <c r="B37" s="263" t="s">
        <v>223</v>
      </c>
      <c r="C37" s="171"/>
    </row>
    <row r="38" spans="1:3" s="261" customFormat="1" ht="12" customHeight="1">
      <c r="A38" s="12" t="s">
        <v>144</v>
      </c>
      <c r="B38" s="263" t="s">
        <v>224</v>
      </c>
      <c r="C38" s="171">
        <v>241000</v>
      </c>
    </row>
    <row r="39" spans="1:3" s="261" customFormat="1" ht="12" customHeight="1">
      <c r="A39" s="12" t="s">
        <v>145</v>
      </c>
      <c r="B39" s="263" t="s">
        <v>225</v>
      </c>
      <c r="C39" s="171">
        <v>635030</v>
      </c>
    </row>
    <row r="40" spans="1:3" s="261" customFormat="1" ht="12" customHeight="1">
      <c r="A40" s="12" t="s">
        <v>146</v>
      </c>
      <c r="B40" s="263" t="s">
        <v>226</v>
      </c>
      <c r="C40" s="171"/>
    </row>
    <row r="41" spans="1:3" s="261" customFormat="1" ht="12" customHeight="1">
      <c r="A41" s="12" t="s">
        <v>147</v>
      </c>
      <c r="B41" s="263" t="s">
        <v>227</v>
      </c>
      <c r="C41" s="171"/>
    </row>
    <row r="42" spans="1:3" s="261" customFormat="1" ht="12" customHeight="1">
      <c r="A42" s="12" t="s">
        <v>148</v>
      </c>
      <c r="B42" s="263" t="s">
        <v>228</v>
      </c>
      <c r="C42" s="171"/>
    </row>
    <row r="43" spans="1:3" s="261" customFormat="1" ht="12" customHeight="1">
      <c r="A43" s="12" t="s">
        <v>219</v>
      </c>
      <c r="B43" s="263" t="s">
        <v>229</v>
      </c>
      <c r="C43" s="174"/>
    </row>
    <row r="44" spans="1:3" s="261" customFormat="1" ht="12" customHeight="1">
      <c r="A44" s="14" t="s">
        <v>220</v>
      </c>
      <c r="B44" s="264" t="s">
        <v>377</v>
      </c>
      <c r="C44" s="251"/>
    </row>
    <row r="45" spans="1:3" s="261" customFormat="1" ht="12" customHeight="1" thickBot="1">
      <c r="A45" s="14" t="s">
        <v>376</v>
      </c>
      <c r="B45" s="166" t="s">
        <v>230</v>
      </c>
      <c r="C45" s="251"/>
    </row>
    <row r="46" spans="1:3" s="261" customFormat="1" ht="12" customHeight="1" thickBot="1">
      <c r="A46" s="18" t="s">
        <v>18</v>
      </c>
      <c r="B46" s="19" t="s">
        <v>231</v>
      </c>
      <c r="C46" s="169">
        <f>SUM(C47:C51)</f>
        <v>0</v>
      </c>
    </row>
    <row r="47" spans="1:3" s="261" customFormat="1" ht="12" customHeight="1">
      <c r="A47" s="13" t="s">
        <v>85</v>
      </c>
      <c r="B47" s="262" t="s">
        <v>235</v>
      </c>
      <c r="C47" s="292"/>
    </row>
    <row r="48" spans="1:3" s="261" customFormat="1" ht="12" customHeight="1">
      <c r="A48" s="12" t="s">
        <v>86</v>
      </c>
      <c r="B48" s="263" t="s">
        <v>236</v>
      </c>
      <c r="C48" s="174"/>
    </row>
    <row r="49" spans="1:3" s="261" customFormat="1" ht="12" customHeight="1">
      <c r="A49" s="12" t="s">
        <v>232</v>
      </c>
      <c r="B49" s="263" t="s">
        <v>237</v>
      </c>
      <c r="C49" s="174"/>
    </row>
    <row r="50" spans="1:3" s="261" customFormat="1" ht="12" customHeight="1">
      <c r="A50" s="12" t="s">
        <v>233</v>
      </c>
      <c r="B50" s="263" t="s">
        <v>238</v>
      </c>
      <c r="C50" s="174"/>
    </row>
    <row r="51" spans="1:3" s="261" customFormat="1" ht="12" customHeight="1" thickBot="1">
      <c r="A51" s="14" t="s">
        <v>234</v>
      </c>
      <c r="B51" s="166" t="s">
        <v>239</v>
      </c>
      <c r="C51" s="251"/>
    </row>
    <row r="52" spans="1:3" s="261" customFormat="1" ht="12" customHeight="1" thickBot="1">
      <c r="A52" s="18" t="s">
        <v>149</v>
      </c>
      <c r="B52" s="19" t="s">
        <v>240</v>
      </c>
      <c r="C52" s="169">
        <f>SUM(C53:C55)</f>
        <v>0</v>
      </c>
    </row>
    <row r="53" spans="1:3" s="261" customFormat="1" ht="12" customHeight="1">
      <c r="A53" s="13" t="s">
        <v>87</v>
      </c>
      <c r="B53" s="262" t="s">
        <v>241</v>
      </c>
      <c r="C53" s="172"/>
    </row>
    <row r="54" spans="1:3" s="261" customFormat="1" ht="12" customHeight="1">
      <c r="A54" s="12" t="s">
        <v>88</v>
      </c>
      <c r="B54" s="263" t="s">
        <v>369</v>
      </c>
      <c r="C54" s="171"/>
    </row>
    <row r="55" spans="1:3" s="261" customFormat="1" ht="12" customHeight="1">
      <c r="A55" s="12" t="s">
        <v>244</v>
      </c>
      <c r="B55" s="263" t="s">
        <v>242</v>
      </c>
      <c r="C55" s="171"/>
    </row>
    <row r="56" spans="1:3" s="261" customFormat="1" ht="12" customHeight="1" thickBot="1">
      <c r="A56" s="14" t="s">
        <v>245</v>
      </c>
      <c r="B56" s="166" t="s">
        <v>243</v>
      </c>
      <c r="C56" s="173"/>
    </row>
    <row r="57" spans="1:3" s="261" customFormat="1" ht="12" customHeight="1" thickBot="1">
      <c r="A57" s="18" t="s">
        <v>20</v>
      </c>
      <c r="B57" s="164" t="s">
        <v>246</v>
      </c>
      <c r="C57" s="169">
        <f>SUM(C58:C60)</f>
        <v>11755229</v>
      </c>
    </row>
    <row r="58" spans="1:3" s="261" customFormat="1" ht="12" customHeight="1">
      <c r="A58" s="13" t="s">
        <v>150</v>
      </c>
      <c r="B58" s="262" t="s">
        <v>248</v>
      </c>
      <c r="C58" s="174"/>
    </row>
    <row r="59" spans="1:3" s="261" customFormat="1" ht="12" customHeight="1">
      <c r="A59" s="12" t="s">
        <v>151</v>
      </c>
      <c r="B59" s="263" t="s">
        <v>370</v>
      </c>
      <c r="C59" s="174"/>
    </row>
    <row r="60" spans="1:3" s="261" customFormat="1" ht="12" customHeight="1">
      <c r="A60" s="12" t="s">
        <v>172</v>
      </c>
      <c r="B60" s="263" t="s">
        <v>249</v>
      </c>
      <c r="C60" s="174">
        <v>11755229</v>
      </c>
    </row>
    <row r="61" spans="1:3" s="261" customFormat="1" ht="12" customHeight="1" thickBot="1">
      <c r="A61" s="14" t="s">
        <v>247</v>
      </c>
      <c r="B61" s="166" t="s">
        <v>250</v>
      </c>
      <c r="C61" s="174"/>
    </row>
    <row r="62" spans="1:3" s="261" customFormat="1" ht="12" customHeight="1" thickBot="1">
      <c r="A62" s="306" t="s">
        <v>420</v>
      </c>
      <c r="B62" s="19" t="s">
        <v>251</v>
      </c>
      <c r="C62" s="175">
        <f>+C5+C12+C19+C26+C34+C46+C52+C57</f>
        <v>34459125</v>
      </c>
    </row>
    <row r="63" spans="1:3" s="261" customFormat="1" ht="12" customHeight="1" thickBot="1">
      <c r="A63" s="294" t="s">
        <v>252</v>
      </c>
      <c r="B63" s="164" t="s">
        <v>253</v>
      </c>
      <c r="C63" s="169">
        <f>SUM(C64:C66)</f>
        <v>0</v>
      </c>
    </row>
    <row r="64" spans="1:3" s="261" customFormat="1" ht="12" customHeight="1">
      <c r="A64" s="13" t="s">
        <v>283</v>
      </c>
      <c r="B64" s="262" t="s">
        <v>254</v>
      </c>
      <c r="C64" s="174"/>
    </row>
    <row r="65" spans="1:3" s="261" customFormat="1" ht="12" customHeight="1">
      <c r="A65" s="12" t="s">
        <v>292</v>
      </c>
      <c r="B65" s="263" t="s">
        <v>255</v>
      </c>
      <c r="C65" s="174"/>
    </row>
    <row r="66" spans="1:3" s="261" customFormat="1" ht="12" customHeight="1" thickBot="1">
      <c r="A66" s="14" t="s">
        <v>293</v>
      </c>
      <c r="B66" s="300" t="s">
        <v>405</v>
      </c>
      <c r="C66" s="174"/>
    </row>
    <row r="67" spans="1:3" s="261" customFormat="1" ht="12" customHeight="1" thickBot="1">
      <c r="A67" s="294" t="s">
        <v>256</v>
      </c>
      <c r="B67" s="164" t="s">
        <v>257</v>
      </c>
      <c r="C67" s="169">
        <f>SUM(C68:C71)</f>
        <v>0</v>
      </c>
    </row>
    <row r="68" spans="1:3" s="261" customFormat="1" ht="12" customHeight="1">
      <c r="A68" s="13" t="s">
        <v>123</v>
      </c>
      <c r="B68" s="262" t="s">
        <v>258</v>
      </c>
      <c r="C68" s="174"/>
    </row>
    <row r="69" spans="1:3" s="261" customFormat="1" ht="12" customHeight="1">
      <c r="A69" s="12" t="s">
        <v>124</v>
      </c>
      <c r="B69" s="263" t="s">
        <v>259</v>
      </c>
      <c r="C69" s="174"/>
    </row>
    <row r="70" spans="1:3" s="261" customFormat="1" ht="12" customHeight="1">
      <c r="A70" s="12" t="s">
        <v>284</v>
      </c>
      <c r="B70" s="263" t="s">
        <v>260</v>
      </c>
      <c r="C70" s="174"/>
    </row>
    <row r="71" spans="1:3" s="261" customFormat="1" ht="12" customHeight="1" thickBot="1">
      <c r="A71" s="14" t="s">
        <v>285</v>
      </c>
      <c r="B71" s="166" t="s">
        <v>261</v>
      </c>
      <c r="C71" s="174"/>
    </row>
    <row r="72" spans="1:3" s="261" customFormat="1" ht="12" customHeight="1" thickBot="1">
      <c r="A72" s="294" t="s">
        <v>262</v>
      </c>
      <c r="B72" s="164" t="s">
        <v>263</v>
      </c>
      <c r="C72" s="169">
        <f>SUM(C73:C74)</f>
        <v>12385418</v>
      </c>
    </row>
    <row r="73" spans="1:3" s="261" customFormat="1" ht="12" customHeight="1">
      <c r="A73" s="13" t="s">
        <v>286</v>
      </c>
      <c r="B73" s="262" t="s">
        <v>264</v>
      </c>
      <c r="C73" s="174">
        <v>12385418</v>
      </c>
    </row>
    <row r="74" spans="1:3" s="261" customFormat="1" ht="12" customHeight="1" thickBot="1">
      <c r="A74" s="14" t="s">
        <v>287</v>
      </c>
      <c r="B74" s="166" t="s">
        <v>265</v>
      </c>
      <c r="C74" s="174"/>
    </row>
    <row r="75" spans="1:3" s="261" customFormat="1" ht="12" customHeight="1" thickBot="1">
      <c r="A75" s="294" t="s">
        <v>266</v>
      </c>
      <c r="B75" s="164" t="s">
        <v>267</v>
      </c>
      <c r="C75" s="169">
        <f>SUM(C76:C78)</f>
        <v>0</v>
      </c>
    </row>
    <row r="76" spans="1:3" s="261" customFormat="1" ht="12" customHeight="1">
      <c r="A76" s="13" t="s">
        <v>288</v>
      </c>
      <c r="B76" s="262" t="s">
        <v>268</v>
      </c>
      <c r="C76" s="174"/>
    </row>
    <row r="77" spans="1:3" s="261" customFormat="1" ht="12" customHeight="1">
      <c r="A77" s="12" t="s">
        <v>289</v>
      </c>
      <c r="B77" s="263" t="s">
        <v>269</v>
      </c>
      <c r="C77" s="174"/>
    </row>
    <row r="78" spans="1:3" s="261" customFormat="1" ht="12" customHeight="1" thickBot="1">
      <c r="A78" s="14" t="s">
        <v>290</v>
      </c>
      <c r="B78" s="166" t="s">
        <v>270</v>
      </c>
      <c r="C78" s="174"/>
    </row>
    <row r="79" spans="1:3" s="261" customFormat="1" ht="12" customHeight="1" thickBot="1">
      <c r="A79" s="294" t="s">
        <v>271</v>
      </c>
      <c r="B79" s="164" t="s">
        <v>291</v>
      </c>
      <c r="C79" s="169">
        <f>SUM(C80:C83)</f>
        <v>0</v>
      </c>
    </row>
    <row r="80" spans="1:3" s="261" customFormat="1" ht="12" customHeight="1">
      <c r="A80" s="265" t="s">
        <v>272</v>
      </c>
      <c r="B80" s="262" t="s">
        <v>273</v>
      </c>
      <c r="C80" s="174"/>
    </row>
    <row r="81" spans="1:3" s="261" customFormat="1" ht="12" customHeight="1">
      <c r="A81" s="266" t="s">
        <v>274</v>
      </c>
      <c r="B81" s="263" t="s">
        <v>275</v>
      </c>
      <c r="C81" s="174"/>
    </row>
    <row r="82" spans="1:3" s="261" customFormat="1" ht="12" customHeight="1">
      <c r="A82" s="266" t="s">
        <v>276</v>
      </c>
      <c r="B82" s="263" t="s">
        <v>277</v>
      </c>
      <c r="C82" s="174"/>
    </row>
    <row r="83" spans="1:3" s="261" customFormat="1" ht="12" customHeight="1" thickBot="1">
      <c r="A83" s="267" t="s">
        <v>278</v>
      </c>
      <c r="B83" s="166" t="s">
        <v>279</v>
      </c>
      <c r="C83" s="174"/>
    </row>
    <row r="84" spans="1:3" s="261" customFormat="1" ht="12" customHeight="1" thickBot="1">
      <c r="A84" s="294" t="s">
        <v>280</v>
      </c>
      <c r="B84" s="164" t="s">
        <v>419</v>
      </c>
      <c r="C84" s="293"/>
    </row>
    <row r="85" spans="1:3" s="261" customFormat="1" ht="13.5" customHeight="1" thickBot="1">
      <c r="A85" s="294" t="s">
        <v>282</v>
      </c>
      <c r="B85" s="164" t="s">
        <v>281</v>
      </c>
      <c r="C85" s="293"/>
    </row>
    <row r="86" spans="1:3" s="261" customFormat="1" ht="15.75" customHeight="1" thickBot="1">
      <c r="A86" s="294" t="s">
        <v>294</v>
      </c>
      <c r="B86" s="268" t="s">
        <v>422</v>
      </c>
      <c r="C86" s="175">
        <f>+C63+C67+C72+C75+C79+C85+C84</f>
        <v>12385418</v>
      </c>
    </row>
    <row r="87" spans="1:3" s="261" customFormat="1" ht="16.5" customHeight="1" thickBot="1">
      <c r="A87" s="295" t="s">
        <v>421</v>
      </c>
      <c r="B87" s="269" t="s">
        <v>423</v>
      </c>
      <c r="C87" s="175">
        <f>+C62+C86</f>
        <v>46844543</v>
      </c>
    </row>
    <row r="88" spans="1:3" s="261" customFormat="1" ht="83.25" customHeight="1">
      <c r="A88" s="3"/>
      <c r="B88" s="4"/>
      <c r="C88" s="176"/>
    </row>
    <row r="89" spans="1:3" ht="16.5" customHeight="1">
      <c r="A89" s="365" t="s">
        <v>42</v>
      </c>
      <c r="B89" s="365"/>
      <c r="C89" s="365"/>
    </row>
    <row r="90" spans="1:3" s="270" customFormat="1" ht="16.5" customHeight="1" thickBot="1">
      <c r="A90" s="366" t="s">
        <v>524</v>
      </c>
      <c r="B90" s="366"/>
      <c r="C90" s="106" t="s">
        <v>529</v>
      </c>
    </row>
    <row r="91" spans="1:3" ht="37.5" customHeight="1" thickBot="1">
      <c r="A91" s="21" t="s">
        <v>63</v>
      </c>
      <c r="B91" s="22" t="s">
        <v>43</v>
      </c>
      <c r="C91" s="36" t="str">
        <f>+C3</f>
        <v>2018. évi előirányzat</v>
      </c>
    </row>
    <row r="92" spans="1:3" s="260" customFormat="1" ht="12" customHeight="1" thickBot="1">
      <c r="A92" s="30" t="s">
        <v>431</v>
      </c>
      <c r="B92" s="31" t="s">
        <v>432</v>
      </c>
      <c r="C92" s="32" t="s">
        <v>433</v>
      </c>
    </row>
    <row r="93" spans="1:3" ht="12" customHeight="1" thickBot="1">
      <c r="A93" s="20" t="s">
        <v>13</v>
      </c>
      <c r="B93" s="24" t="s">
        <v>381</v>
      </c>
      <c r="C93" s="168">
        <f>C94+C95+C96+C97+C98+C111</f>
        <v>28656289</v>
      </c>
    </row>
    <row r="94" spans="1:3" ht="12" customHeight="1">
      <c r="A94" s="15" t="s">
        <v>89</v>
      </c>
      <c r="B94" s="8" t="s">
        <v>44</v>
      </c>
      <c r="C94" s="170">
        <v>7617280</v>
      </c>
    </row>
    <row r="95" spans="1:3" ht="12" customHeight="1">
      <c r="A95" s="12" t="s">
        <v>90</v>
      </c>
      <c r="B95" s="6" t="s">
        <v>152</v>
      </c>
      <c r="C95" s="171">
        <v>1218792</v>
      </c>
    </row>
    <row r="96" spans="1:3" ht="12" customHeight="1">
      <c r="A96" s="12" t="s">
        <v>91</v>
      </c>
      <c r="B96" s="6" t="s">
        <v>121</v>
      </c>
      <c r="C96" s="173">
        <v>12990620</v>
      </c>
    </row>
    <row r="97" spans="1:3" ht="12" customHeight="1">
      <c r="A97" s="12" t="s">
        <v>92</v>
      </c>
      <c r="B97" s="9" t="s">
        <v>153</v>
      </c>
      <c r="C97" s="173">
        <v>2088600</v>
      </c>
    </row>
    <row r="98" spans="1:3" ht="12" customHeight="1">
      <c r="A98" s="12" t="s">
        <v>102</v>
      </c>
      <c r="B98" s="17" t="s">
        <v>154</v>
      </c>
      <c r="C98" s="173">
        <v>2203496</v>
      </c>
    </row>
    <row r="99" spans="1:3" ht="12" customHeight="1">
      <c r="A99" s="12" t="s">
        <v>93</v>
      </c>
      <c r="B99" s="6" t="s">
        <v>386</v>
      </c>
      <c r="C99" s="173"/>
    </row>
    <row r="100" spans="1:3" ht="12" customHeight="1">
      <c r="A100" s="12" t="s">
        <v>94</v>
      </c>
      <c r="B100" s="110" t="s">
        <v>385</v>
      </c>
      <c r="C100" s="173"/>
    </row>
    <row r="101" spans="1:3" ht="12" customHeight="1">
      <c r="A101" s="12" t="s">
        <v>103</v>
      </c>
      <c r="B101" s="110" t="s">
        <v>384</v>
      </c>
      <c r="C101" s="173"/>
    </row>
    <row r="102" spans="1:3" ht="12" customHeight="1">
      <c r="A102" s="12" t="s">
        <v>104</v>
      </c>
      <c r="B102" s="108" t="s">
        <v>297</v>
      </c>
      <c r="C102" s="173"/>
    </row>
    <row r="103" spans="1:3" ht="12" customHeight="1">
      <c r="A103" s="12" t="s">
        <v>105</v>
      </c>
      <c r="B103" s="109" t="s">
        <v>298</v>
      </c>
      <c r="C103" s="173"/>
    </row>
    <row r="104" spans="1:3" ht="12" customHeight="1">
      <c r="A104" s="12" t="s">
        <v>106</v>
      </c>
      <c r="B104" s="109" t="s">
        <v>299</v>
      </c>
      <c r="C104" s="173"/>
    </row>
    <row r="105" spans="1:3" ht="12" customHeight="1">
      <c r="A105" s="12" t="s">
        <v>108</v>
      </c>
      <c r="B105" s="108" t="s">
        <v>300</v>
      </c>
      <c r="C105" s="173">
        <v>761096</v>
      </c>
    </row>
    <row r="106" spans="1:3" ht="12" customHeight="1">
      <c r="A106" s="12" t="s">
        <v>155</v>
      </c>
      <c r="B106" s="108" t="s">
        <v>301</v>
      </c>
      <c r="C106" s="173"/>
    </row>
    <row r="107" spans="1:3" ht="12" customHeight="1">
      <c r="A107" s="12" t="s">
        <v>295</v>
      </c>
      <c r="B107" s="109" t="s">
        <v>302</v>
      </c>
      <c r="C107" s="173"/>
    </row>
    <row r="108" spans="1:3" ht="12" customHeight="1">
      <c r="A108" s="11" t="s">
        <v>296</v>
      </c>
      <c r="B108" s="110" t="s">
        <v>303</v>
      </c>
      <c r="C108" s="173"/>
    </row>
    <row r="109" spans="1:3" ht="12" customHeight="1">
      <c r="A109" s="12" t="s">
        <v>382</v>
      </c>
      <c r="B109" s="110" t="s">
        <v>304</v>
      </c>
      <c r="C109" s="173"/>
    </row>
    <row r="110" spans="1:3" ht="12" customHeight="1">
      <c r="A110" s="14" t="s">
        <v>383</v>
      </c>
      <c r="B110" s="110" t="s">
        <v>305</v>
      </c>
      <c r="C110" s="173">
        <v>1442400</v>
      </c>
    </row>
    <row r="111" spans="1:3" ht="12" customHeight="1">
      <c r="A111" s="12" t="s">
        <v>387</v>
      </c>
      <c r="B111" s="9" t="s">
        <v>45</v>
      </c>
      <c r="C111" s="171">
        <v>2537501</v>
      </c>
    </row>
    <row r="112" spans="1:3" ht="12" customHeight="1">
      <c r="A112" s="12" t="s">
        <v>388</v>
      </c>
      <c r="B112" s="6" t="s">
        <v>390</v>
      </c>
      <c r="C112" s="171">
        <v>2537501</v>
      </c>
    </row>
    <row r="113" spans="1:3" ht="12" customHeight="1" thickBot="1">
      <c r="A113" s="16" t="s">
        <v>389</v>
      </c>
      <c r="B113" s="304" t="s">
        <v>391</v>
      </c>
      <c r="C113" s="177"/>
    </row>
    <row r="114" spans="1:3" ht="12" customHeight="1" thickBot="1">
      <c r="A114" s="301" t="s">
        <v>14</v>
      </c>
      <c r="B114" s="302" t="s">
        <v>306</v>
      </c>
      <c r="C114" s="303">
        <f>+C115+C117+C119</f>
        <v>17461505</v>
      </c>
    </row>
    <row r="115" spans="1:3" ht="12" customHeight="1">
      <c r="A115" s="13" t="s">
        <v>95</v>
      </c>
      <c r="B115" s="6" t="s">
        <v>171</v>
      </c>
      <c r="C115" s="172">
        <v>1435381</v>
      </c>
    </row>
    <row r="116" spans="1:3" ht="12" customHeight="1">
      <c r="A116" s="13" t="s">
        <v>96</v>
      </c>
      <c r="B116" s="10" t="s">
        <v>310</v>
      </c>
      <c r="C116" s="172"/>
    </row>
    <row r="117" spans="1:3" ht="12" customHeight="1">
      <c r="A117" s="13" t="s">
        <v>97</v>
      </c>
      <c r="B117" s="10" t="s">
        <v>156</v>
      </c>
      <c r="C117" s="171">
        <v>16026124</v>
      </c>
    </row>
    <row r="118" spans="1:3" ht="12" customHeight="1">
      <c r="A118" s="13" t="s">
        <v>98</v>
      </c>
      <c r="B118" s="10" t="s">
        <v>311</v>
      </c>
      <c r="C118" s="158"/>
    </row>
    <row r="119" spans="1:3" ht="12" customHeight="1">
      <c r="A119" s="13" t="s">
        <v>99</v>
      </c>
      <c r="B119" s="166" t="s">
        <v>173</v>
      </c>
      <c r="C119" s="158"/>
    </row>
    <row r="120" spans="1:3" ht="12" customHeight="1">
      <c r="A120" s="13" t="s">
        <v>107</v>
      </c>
      <c r="B120" s="165" t="s">
        <v>371</v>
      </c>
      <c r="C120" s="158"/>
    </row>
    <row r="121" spans="1:3" ht="12" customHeight="1">
      <c r="A121" s="13" t="s">
        <v>109</v>
      </c>
      <c r="B121" s="258" t="s">
        <v>316</v>
      </c>
      <c r="C121" s="158"/>
    </row>
    <row r="122" spans="1:3" ht="15.75">
      <c r="A122" s="13" t="s">
        <v>157</v>
      </c>
      <c r="B122" s="109" t="s">
        <v>299</v>
      </c>
      <c r="C122" s="158"/>
    </row>
    <row r="123" spans="1:3" ht="12" customHeight="1">
      <c r="A123" s="13" t="s">
        <v>158</v>
      </c>
      <c r="B123" s="109" t="s">
        <v>315</v>
      </c>
      <c r="C123" s="158"/>
    </row>
    <row r="124" spans="1:3" ht="12" customHeight="1">
      <c r="A124" s="13" t="s">
        <v>159</v>
      </c>
      <c r="B124" s="109" t="s">
        <v>314</v>
      </c>
      <c r="C124" s="158"/>
    </row>
    <row r="125" spans="1:3" ht="12" customHeight="1">
      <c r="A125" s="13" t="s">
        <v>307</v>
      </c>
      <c r="B125" s="109" t="s">
        <v>302</v>
      </c>
      <c r="C125" s="158"/>
    </row>
    <row r="126" spans="1:3" ht="12" customHeight="1">
      <c r="A126" s="13" t="s">
        <v>308</v>
      </c>
      <c r="B126" s="109" t="s">
        <v>313</v>
      </c>
      <c r="C126" s="158"/>
    </row>
    <row r="127" spans="1:3" ht="16.5" thickBot="1">
      <c r="A127" s="11" t="s">
        <v>309</v>
      </c>
      <c r="B127" s="109" t="s">
        <v>312</v>
      </c>
      <c r="C127" s="159"/>
    </row>
    <row r="128" spans="1:3" ht="12" customHeight="1" thickBot="1">
      <c r="A128" s="18" t="s">
        <v>15</v>
      </c>
      <c r="B128" s="100" t="s">
        <v>392</v>
      </c>
      <c r="C128" s="169">
        <f>+C93+C114</f>
        <v>46117794</v>
      </c>
    </row>
    <row r="129" spans="1:3" ht="12" customHeight="1" thickBot="1">
      <c r="A129" s="18" t="s">
        <v>16</v>
      </c>
      <c r="B129" s="100" t="s">
        <v>393</v>
      </c>
      <c r="C129" s="169">
        <f>+C130+C131+C132</f>
        <v>0</v>
      </c>
    </row>
    <row r="130" spans="1:3" ht="12" customHeight="1">
      <c r="A130" s="13" t="s">
        <v>208</v>
      </c>
      <c r="B130" s="10" t="s">
        <v>400</v>
      </c>
      <c r="C130" s="158"/>
    </row>
    <row r="131" spans="1:3" ht="12" customHeight="1">
      <c r="A131" s="13" t="s">
        <v>211</v>
      </c>
      <c r="B131" s="10" t="s">
        <v>401</v>
      </c>
      <c r="C131" s="158"/>
    </row>
    <row r="132" spans="1:3" ht="12" customHeight="1" thickBot="1">
      <c r="A132" s="11" t="s">
        <v>212</v>
      </c>
      <c r="B132" s="10" t="s">
        <v>402</v>
      </c>
      <c r="C132" s="158"/>
    </row>
    <row r="133" spans="1:3" ht="12" customHeight="1" thickBot="1">
      <c r="A133" s="18" t="s">
        <v>17</v>
      </c>
      <c r="B133" s="100" t="s">
        <v>394</v>
      </c>
      <c r="C133" s="169">
        <f>SUM(C134:C139)</f>
        <v>0</v>
      </c>
    </row>
    <row r="134" spans="1:3" ht="12" customHeight="1">
      <c r="A134" s="13" t="s">
        <v>82</v>
      </c>
      <c r="B134" s="7" t="s">
        <v>403</v>
      </c>
      <c r="C134" s="158"/>
    </row>
    <row r="135" spans="1:3" ht="12" customHeight="1">
      <c r="A135" s="13" t="s">
        <v>83</v>
      </c>
      <c r="B135" s="7" t="s">
        <v>395</v>
      </c>
      <c r="C135" s="158"/>
    </row>
    <row r="136" spans="1:3" ht="12" customHeight="1">
      <c r="A136" s="13" t="s">
        <v>84</v>
      </c>
      <c r="B136" s="7" t="s">
        <v>396</v>
      </c>
      <c r="C136" s="158"/>
    </row>
    <row r="137" spans="1:3" ht="12" customHeight="1">
      <c r="A137" s="13" t="s">
        <v>144</v>
      </c>
      <c r="B137" s="7" t="s">
        <v>397</v>
      </c>
      <c r="C137" s="158"/>
    </row>
    <row r="138" spans="1:3" ht="12" customHeight="1">
      <c r="A138" s="13" t="s">
        <v>145</v>
      </c>
      <c r="B138" s="7" t="s">
        <v>398</v>
      </c>
      <c r="C138" s="158"/>
    </row>
    <row r="139" spans="1:3" ht="12" customHeight="1" thickBot="1">
      <c r="A139" s="11" t="s">
        <v>146</v>
      </c>
      <c r="B139" s="7" t="s">
        <v>399</v>
      </c>
      <c r="C139" s="158"/>
    </row>
    <row r="140" spans="1:3" ht="12" customHeight="1" thickBot="1">
      <c r="A140" s="18" t="s">
        <v>18</v>
      </c>
      <c r="B140" s="100" t="s">
        <v>407</v>
      </c>
      <c r="C140" s="175">
        <f>+C141+C142+C143+C144</f>
        <v>726749</v>
      </c>
    </row>
    <row r="141" spans="1:3" ht="12" customHeight="1">
      <c r="A141" s="13" t="s">
        <v>85</v>
      </c>
      <c r="B141" s="7" t="s">
        <v>317</v>
      </c>
      <c r="C141" s="158"/>
    </row>
    <row r="142" spans="1:3" ht="12" customHeight="1">
      <c r="A142" s="13" t="s">
        <v>86</v>
      </c>
      <c r="B142" s="7" t="s">
        <v>318</v>
      </c>
      <c r="C142" s="158">
        <v>726749</v>
      </c>
    </row>
    <row r="143" spans="1:3" ht="12" customHeight="1">
      <c r="A143" s="13" t="s">
        <v>232</v>
      </c>
      <c r="B143" s="7" t="s">
        <v>408</v>
      </c>
      <c r="C143" s="158"/>
    </row>
    <row r="144" spans="1:3" ht="12" customHeight="1" thickBot="1">
      <c r="A144" s="11" t="s">
        <v>233</v>
      </c>
      <c r="B144" s="5" t="s">
        <v>337</v>
      </c>
      <c r="C144" s="158"/>
    </row>
    <row r="145" spans="1:3" ht="12" customHeight="1" thickBot="1">
      <c r="A145" s="18" t="s">
        <v>19</v>
      </c>
      <c r="B145" s="100" t="s">
        <v>409</v>
      </c>
      <c r="C145" s="178">
        <f>SUM(C146:C150)</f>
        <v>0</v>
      </c>
    </row>
    <row r="146" spans="1:3" ht="12" customHeight="1">
      <c r="A146" s="13" t="s">
        <v>87</v>
      </c>
      <c r="B146" s="7" t="s">
        <v>404</v>
      </c>
      <c r="C146" s="158"/>
    </row>
    <row r="147" spans="1:3" ht="12" customHeight="1">
      <c r="A147" s="13" t="s">
        <v>88</v>
      </c>
      <c r="B147" s="7" t="s">
        <v>411</v>
      </c>
      <c r="C147" s="158"/>
    </row>
    <row r="148" spans="1:3" ht="12" customHeight="1">
      <c r="A148" s="13" t="s">
        <v>244</v>
      </c>
      <c r="B148" s="7" t="s">
        <v>406</v>
      </c>
      <c r="C148" s="158"/>
    </row>
    <row r="149" spans="1:3" ht="12" customHeight="1">
      <c r="A149" s="13" t="s">
        <v>245</v>
      </c>
      <c r="B149" s="7" t="s">
        <v>412</v>
      </c>
      <c r="C149" s="158"/>
    </row>
    <row r="150" spans="1:3" ht="12" customHeight="1" thickBot="1">
      <c r="A150" s="13" t="s">
        <v>410</v>
      </c>
      <c r="B150" s="7" t="s">
        <v>413</v>
      </c>
      <c r="C150" s="158"/>
    </row>
    <row r="151" spans="1:3" ht="12" customHeight="1" thickBot="1">
      <c r="A151" s="18" t="s">
        <v>20</v>
      </c>
      <c r="B151" s="100" t="s">
        <v>414</v>
      </c>
      <c r="C151" s="305"/>
    </row>
    <row r="152" spans="1:3" ht="12" customHeight="1" thickBot="1">
      <c r="A152" s="18" t="s">
        <v>21</v>
      </c>
      <c r="B152" s="100" t="s">
        <v>415</v>
      </c>
      <c r="C152" s="305"/>
    </row>
    <row r="153" spans="1:9" ht="15" customHeight="1" thickBot="1">
      <c r="A153" s="18" t="s">
        <v>22</v>
      </c>
      <c r="B153" s="100" t="s">
        <v>417</v>
      </c>
      <c r="C153" s="271">
        <f>+C129+C133+C140+C145+C151+C152</f>
        <v>726749</v>
      </c>
      <c r="F153" s="272"/>
      <c r="G153" s="273"/>
      <c r="H153" s="273"/>
      <c r="I153" s="273"/>
    </row>
    <row r="154" spans="1:3" s="261" customFormat="1" ht="12.75" customHeight="1" thickBot="1">
      <c r="A154" s="167" t="s">
        <v>23</v>
      </c>
      <c r="B154" s="245" t="s">
        <v>416</v>
      </c>
      <c r="C154" s="271">
        <f>+C128+C153</f>
        <v>46844543</v>
      </c>
    </row>
    <row r="155" ht="7.5" customHeight="1"/>
    <row r="156" spans="1:3" ht="15.75">
      <c r="A156" s="367" t="s">
        <v>319</v>
      </c>
      <c r="B156" s="367"/>
      <c r="C156" s="367"/>
    </row>
    <row r="157" spans="1:3" ht="15" customHeight="1" thickBot="1">
      <c r="A157" s="364" t="s">
        <v>530</v>
      </c>
      <c r="B157" s="364"/>
      <c r="C157" s="179" t="s">
        <v>529</v>
      </c>
    </row>
    <row r="158" spans="1:4" ht="13.5" customHeight="1" thickBot="1">
      <c r="A158" s="18">
        <v>1</v>
      </c>
      <c r="B158" s="23" t="s">
        <v>418</v>
      </c>
      <c r="C158" s="169"/>
      <c r="D158" s="274"/>
    </row>
    <row r="159" spans="1:3" ht="27.75" customHeight="1" thickBot="1">
      <c r="A159" s="18" t="s">
        <v>14</v>
      </c>
      <c r="B159" s="23" t="s">
        <v>424</v>
      </c>
      <c r="C159" s="169"/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Bakonyszentiván Önkormányzat
2018. ÉVI KÖLTSÉGVETÉSÉNEK ÖSSZEVONT MÉRLEGE&amp;10
&amp;R&amp;"Times New Roman CE,Félkövér dőlt"&amp;11 1.  melléklet az 1/2018. (III.1.)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66" sqref="C66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549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498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20000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>
        <v>20000</v>
      </c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20000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20000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700000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700000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700000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4">
      <selection activeCell="C51" sqref="C51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551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499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12385418</v>
      </c>
    </row>
    <row r="38" spans="1:3" s="239" customFormat="1" ht="12" customHeight="1">
      <c r="A38" s="283" t="s">
        <v>355</v>
      </c>
      <c r="B38" s="284" t="s">
        <v>180</v>
      </c>
      <c r="C38" s="61">
        <v>12385418</v>
      </c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12385418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2537501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/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45</v>
      </c>
      <c r="C50" s="64">
        <v>2537501</v>
      </c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2537501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8" sqref="C8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550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500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1900000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1900000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1900000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51" sqref="C51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552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501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1442400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/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>
        <v>1442400</v>
      </c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1442400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1" sqref="C51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553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502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1721096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1385000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>
        <v>336096</v>
      </c>
    </row>
    <row r="51" spans="1:3" ht="12" customHeight="1" thickBot="1">
      <c r="A51" s="124" t="s">
        <v>14</v>
      </c>
      <c r="B51" s="100" t="s">
        <v>361</v>
      </c>
      <c r="C51" s="189">
        <f>SUM(C52:C54)</f>
        <v>2652198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>
        <v>2652198</v>
      </c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4373294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56" sqref="C56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554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495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1136000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1136000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600000</v>
      </c>
    </row>
    <row r="52" spans="1:3" s="291" customFormat="1" ht="12" customHeight="1">
      <c r="A52" s="282" t="s">
        <v>95</v>
      </c>
      <c r="B52" s="7" t="s">
        <v>171</v>
      </c>
      <c r="C52" s="61">
        <v>600000</v>
      </c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1736000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1">
      <selection activeCell="C52" sqref="C52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555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503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355000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355000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355000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6">
      <selection activeCell="C11" sqref="C11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556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504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570000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570000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570000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29">
      <selection activeCell="C59" sqref="C59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557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505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11755229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558</v>
      </c>
      <c r="C28" s="190">
        <v>11755229</v>
      </c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11755229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11755229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165000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165000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12373926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>
        <v>12373926</v>
      </c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12538926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3">
      <selection activeCell="C61" sqref="C61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559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534</v>
      </c>
      <c r="C3" s="238" t="s">
        <v>372</v>
      </c>
    </row>
    <row r="4" spans="1:3" s="288" customFormat="1" ht="15.75" customHeight="1" thickBot="1">
      <c r="A4" s="137"/>
      <c r="B4" s="137"/>
      <c r="C4" s="138" t="s">
        <v>533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3582706</v>
      </c>
    </row>
    <row r="46" spans="1:3" ht="12" customHeight="1">
      <c r="A46" s="282" t="s">
        <v>89</v>
      </c>
      <c r="B46" s="7" t="s">
        <v>44</v>
      </c>
      <c r="C46" s="61">
        <v>2393400</v>
      </c>
    </row>
    <row r="47" spans="1:3" ht="12" customHeight="1">
      <c r="A47" s="282" t="s">
        <v>90</v>
      </c>
      <c r="B47" s="6" t="s">
        <v>152</v>
      </c>
      <c r="C47" s="64">
        <v>486306</v>
      </c>
    </row>
    <row r="48" spans="1:3" ht="12" customHeight="1">
      <c r="A48" s="282" t="s">
        <v>91</v>
      </c>
      <c r="B48" s="6" t="s">
        <v>121</v>
      </c>
      <c r="C48" s="64">
        <v>703000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3582706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>
        <v>1</v>
      </c>
    </row>
    <row r="60" spans="1:3" ht="13.5" thickBot="1">
      <c r="A60" s="156" t="s">
        <v>168</v>
      </c>
      <c r="B60" s="157"/>
      <c r="C60" s="97">
        <v>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="115" zoomScaleNormal="115" zoomScaleSheetLayoutView="100" zoomScalePageLayoutView="115" workbookViewId="0" topLeftCell="A4">
      <selection activeCell="E12" sqref="E12"/>
    </sheetView>
  </sheetViews>
  <sheetFormatPr defaultColWidth="9.00390625" defaultRowHeight="12.75"/>
  <cols>
    <col min="1" max="1" width="6.875" style="47" customWidth="1"/>
    <col min="2" max="2" width="55.125" style="111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9.75" customHeight="1">
      <c r="B1" s="191" t="s">
        <v>127</v>
      </c>
      <c r="C1" s="192"/>
      <c r="D1" s="192"/>
      <c r="E1" s="192"/>
      <c r="F1" s="370" t="s">
        <v>541</v>
      </c>
    </row>
    <row r="2" spans="5:6" ht="14.25" thickBot="1">
      <c r="E2" s="193" t="s">
        <v>531</v>
      </c>
      <c r="F2" s="370"/>
    </row>
    <row r="3" spans="1:6" ht="18" customHeight="1" thickBot="1">
      <c r="A3" s="368" t="s">
        <v>63</v>
      </c>
      <c r="B3" s="194" t="s">
        <v>51</v>
      </c>
      <c r="C3" s="195"/>
      <c r="D3" s="194" t="s">
        <v>52</v>
      </c>
      <c r="E3" s="196"/>
      <c r="F3" s="370"/>
    </row>
    <row r="4" spans="1:6" s="197" customFormat="1" ht="35.25" customHeight="1" thickBot="1">
      <c r="A4" s="369"/>
      <c r="B4" s="112" t="s">
        <v>57</v>
      </c>
      <c r="C4" s="113" t="str">
        <f>+'1.mell.'!C3</f>
        <v>2018. évi előirányzat</v>
      </c>
      <c r="D4" s="112" t="s">
        <v>57</v>
      </c>
      <c r="E4" s="43" t="str">
        <f>+C4</f>
        <v>2018. évi előirányzat</v>
      </c>
      <c r="F4" s="370"/>
    </row>
    <row r="5" spans="1:6" s="202" customFormat="1" ht="12" customHeight="1" thickBot="1">
      <c r="A5" s="198" t="s">
        <v>431</v>
      </c>
      <c r="B5" s="199" t="s">
        <v>432</v>
      </c>
      <c r="C5" s="200" t="s">
        <v>433</v>
      </c>
      <c r="D5" s="199" t="s">
        <v>435</v>
      </c>
      <c r="E5" s="201" t="s">
        <v>434</v>
      </c>
      <c r="F5" s="370"/>
    </row>
    <row r="6" spans="1:6" ht="12.75" customHeight="1">
      <c r="A6" s="203" t="s">
        <v>13</v>
      </c>
      <c r="B6" s="204" t="s">
        <v>320</v>
      </c>
      <c r="C6" s="180">
        <v>18168741</v>
      </c>
      <c r="D6" s="204" t="s">
        <v>58</v>
      </c>
      <c r="E6" s="186">
        <v>7617280</v>
      </c>
      <c r="F6" s="370"/>
    </row>
    <row r="7" spans="1:6" ht="12.75" customHeight="1">
      <c r="A7" s="205" t="s">
        <v>14</v>
      </c>
      <c r="B7" s="206" t="s">
        <v>321</v>
      </c>
      <c r="C7" s="181">
        <v>2899125</v>
      </c>
      <c r="D7" s="206" t="s">
        <v>152</v>
      </c>
      <c r="E7" s="187">
        <v>1218792</v>
      </c>
      <c r="F7" s="370"/>
    </row>
    <row r="8" spans="1:6" ht="12.75" customHeight="1">
      <c r="A8" s="205" t="s">
        <v>15</v>
      </c>
      <c r="B8" s="206" t="s">
        <v>341</v>
      </c>
      <c r="C8" s="181"/>
      <c r="D8" s="206" t="s">
        <v>176</v>
      </c>
      <c r="E8" s="187">
        <v>12990620</v>
      </c>
      <c r="F8" s="370"/>
    </row>
    <row r="9" spans="1:6" ht="12.75" customHeight="1">
      <c r="A9" s="205" t="s">
        <v>16</v>
      </c>
      <c r="B9" s="206" t="s">
        <v>143</v>
      </c>
      <c r="C9" s="181">
        <v>720000</v>
      </c>
      <c r="D9" s="206" t="s">
        <v>153</v>
      </c>
      <c r="E9" s="187">
        <v>2088600</v>
      </c>
      <c r="F9" s="370"/>
    </row>
    <row r="10" spans="1:6" ht="12.75" customHeight="1">
      <c r="A10" s="205" t="s">
        <v>17</v>
      </c>
      <c r="B10" s="207" t="s">
        <v>364</v>
      </c>
      <c r="C10" s="181">
        <v>916030</v>
      </c>
      <c r="D10" s="206" t="s">
        <v>154</v>
      </c>
      <c r="E10" s="187">
        <v>2203496</v>
      </c>
      <c r="F10" s="370"/>
    </row>
    <row r="11" spans="1:6" ht="12.75" customHeight="1">
      <c r="A11" s="205" t="s">
        <v>18</v>
      </c>
      <c r="B11" s="206" t="s">
        <v>322</v>
      </c>
      <c r="C11" s="182"/>
      <c r="D11" s="206" t="s">
        <v>45</v>
      </c>
      <c r="E11" s="187">
        <v>2537501</v>
      </c>
      <c r="F11" s="370"/>
    </row>
    <row r="12" spans="1:6" ht="12.75" customHeight="1">
      <c r="A12" s="205" t="s">
        <v>19</v>
      </c>
      <c r="B12" s="206" t="s">
        <v>425</v>
      </c>
      <c r="C12" s="181"/>
      <c r="D12" s="41"/>
      <c r="E12" s="187"/>
      <c r="F12" s="370"/>
    </row>
    <row r="13" spans="1:6" ht="12.75" customHeight="1">
      <c r="A13" s="205" t="s">
        <v>20</v>
      </c>
      <c r="B13" s="41"/>
      <c r="C13" s="181"/>
      <c r="D13" s="41"/>
      <c r="E13" s="187"/>
      <c r="F13" s="370"/>
    </row>
    <row r="14" spans="1:6" ht="12.75" customHeight="1">
      <c r="A14" s="205" t="s">
        <v>21</v>
      </c>
      <c r="B14" s="275"/>
      <c r="C14" s="182"/>
      <c r="D14" s="41"/>
      <c r="E14" s="187"/>
      <c r="F14" s="370"/>
    </row>
    <row r="15" spans="1:6" ht="12.75" customHeight="1">
      <c r="A15" s="205" t="s">
        <v>22</v>
      </c>
      <c r="B15" s="41"/>
      <c r="C15" s="181"/>
      <c r="D15" s="41"/>
      <c r="E15" s="187"/>
      <c r="F15" s="370"/>
    </row>
    <row r="16" spans="1:6" ht="12.75" customHeight="1">
      <c r="A16" s="205" t="s">
        <v>23</v>
      </c>
      <c r="B16" s="41"/>
      <c r="C16" s="181"/>
      <c r="D16" s="41"/>
      <c r="E16" s="187"/>
      <c r="F16" s="370"/>
    </row>
    <row r="17" spans="1:6" ht="12.75" customHeight="1" thickBot="1">
      <c r="A17" s="205" t="s">
        <v>24</v>
      </c>
      <c r="B17" s="48"/>
      <c r="C17" s="183"/>
      <c r="D17" s="41"/>
      <c r="E17" s="188"/>
      <c r="F17" s="370"/>
    </row>
    <row r="18" spans="1:6" ht="15.75" customHeight="1" thickBot="1">
      <c r="A18" s="208" t="s">
        <v>25</v>
      </c>
      <c r="B18" s="101" t="s">
        <v>426</v>
      </c>
      <c r="C18" s="184">
        <f>SUM(C6:C17)</f>
        <v>22703896</v>
      </c>
      <c r="D18" s="101" t="s">
        <v>328</v>
      </c>
      <c r="E18" s="189">
        <f>SUM(E6:E17)</f>
        <v>28656289</v>
      </c>
      <c r="F18" s="370"/>
    </row>
    <row r="19" spans="1:6" ht="12.75" customHeight="1">
      <c r="A19" s="209" t="s">
        <v>26</v>
      </c>
      <c r="B19" s="210" t="s">
        <v>325</v>
      </c>
      <c r="C19" s="307">
        <v>12385418</v>
      </c>
      <c r="D19" s="211" t="s">
        <v>160</v>
      </c>
      <c r="E19" s="190"/>
      <c r="F19" s="370"/>
    </row>
    <row r="20" spans="1:6" ht="12.75" customHeight="1">
      <c r="A20" s="212" t="s">
        <v>27</v>
      </c>
      <c r="B20" s="211" t="s">
        <v>169</v>
      </c>
      <c r="C20" s="63">
        <v>12385418</v>
      </c>
      <c r="D20" s="211" t="s">
        <v>327</v>
      </c>
      <c r="E20" s="64"/>
      <c r="F20" s="370"/>
    </row>
    <row r="21" spans="1:6" ht="12.75" customHeight="1">
      <c r="A21" s="212" t="s">
        <v>28</v>
      </c>
      <c r="B21" s="211" t="s">
        <v>170</v>
      </c>
      <c r="C21" s="63"/>
      <c r="D21" s="211" t="s">
        <v>125</v>
      </c>
      <c r="E21" s="64"/>
      <c r="F21" s="370"/>
    </row>
    <row r="22" spans="1:6" ht="12.75" customHeight="1">
      <c r="A22" s="212" t="s">
        <v>29</v>
      </c>
      <c r="B22" s="211" t="s">
        <v>174</v>
      </c>
      <c r="C22" s="63"/>
      <c r="D22" s="211" t="s">
        <v>126</v>
      </c>
      <c r="E22" s="64"/>
      <c r="F22" s="370"/>
    </row>
    <row r="23" spans="1:6" ht="12.75" customHeight="1">
      <c r="A23" s="212" t="s">
        <v>30</v>
      </c>
      <c r="B23" s="211" t="s">
        <v>175</v>
      </c>
      <c r="C23" s="63"/>
      <c r="D23" s="210" t="s">
        <v>177</v>
      </c>
      <c r="E23" s="64"/>
      <c r="F23" s="370"/>
    </row>
    <row r="24" spans="1:6" ht="12.75" customHeight="1">
      <c r="A24" s="212" t="s">
        <v>31</v>
      </c>
      <c r="B24" s="211" t="s">
        <v>326</v>
      </c>
      <c r="C24" s="213">
        <f>+C25+C26</f>
        <v>0</v>
      </c>
      <c r="D24" s="211" t="s">
        <v>161</v>
      </c>
      <c r="E24" s="64"/>
      <c r="F24" s="370"/>
    </row>
    <row r="25" spans="1:6" ht="12.75" customHeight="1">
      <c r="A25" s="209" t="s">
        <v>32</v>
      </c>
      <c r="B25" s="210" t="s">
        <v>323</v>
      </c>
      <c r="C25" s="185"/>
      <c r="D25" s="204" t="s">
        <v>408</v>
      </c>
      <c r="E25" s="190"/>
      <c r="F25" s="370"/>
    </row>
    <row r="26" spans="1:6" ht="12.75" customHeight="1">
      <c r="A26" s="212" t="s">
        <v>33</v>
      </c>
      <c r="B26" s="211" t="s">
        <v>324</v>
      </c>
      <c r="C26" s="63"/>
      <c r="D26" s="206" t="s">
        <v>414</v>
      </c>
      <c r="E26" s="64"/>
      <c r="F26" s="370"/>
    </row>
    <row r="27" spans="1:6" ht="12.75" customHeight="1">
      <c r="A27" s="205" t="s">
        <v>34</v>
      </c>
      <c r="B27" s="211" t="s">
        <v>419</v>
      </c>
      <c r="C27" s="63"/>
      <c r="D27" s="206" t="s">
        <v>415</v>
      </c>
      <c r="E27" s="64"/>
      <c r="F27" s="370"/>
    </row>
    <row r="28" spans="1:6" ht="12.75" customHeight="1" thickBot="1">
      <c r="A28" s="248" t="s">
        <v>35</v>
      </c>
      <c r="B28" s="210" t="s">
        <v>281</v>
      </c>
      <c r="C28" s="185"/>
      <c r="D28" s="277"/>
      <c r="E28" s="190"/>
      <c r="F28" s="370"/>
    </row>
    <row r="29" spans="1:6" ht="15.75" customHeight="1" thickBot="1">
      <c r="A29" s="208" t="s">
        <v>36</v>
      </c>
      <c r="B29" s="101" t="s">
        <v>427</v>
      </c>
      <c r="C29" s="184">
        <f>+C19+C24+C27+C28</f>
        <v>12385418</v>
      </c>
      <c r="D29" s="101" t="s">
        <v>429</v>
      </c>
      <c r="E29" s="189">
        <f>SUM(E19:E28)</f>
        <v>0</v>
      </c>
      <c r="F29" s="370"/>
    </row>
    <row r="30" spans="1:6" ht="13.5" thickBot="1">
      <c r="A30" s="208" t="s">
        <v>37</v>
      </c>
      <c r="B30" s="214" t="s">
        <v>428</v>
      </c>
      <c r="C30" s="215">
        <f>+C18+C29</f>
        <v>35089314</v>
      </c>
      <c r="D30" s="214" t="s">
        <v>430</v>
      </c>
      <c r="E30" s="215">
        <f>+E18+E29</f>
        <v>28656289</v>
      </c>
      <c r="F30" s="370"/>
    </row>
    <row r="31" spans="1:6" ht="13.5" thickBot="1">
      <c r="A31" s="208" t="s">
        <v>38</v>
      </c>
      <c r="B31" s="214" t="s">
        <v>138</v>
      </c>
      <c r="C31" s="215"/>
      <c r="D31" s="214" t="s">
        <v>139</v>
      </c>
      <c r="E31" s="215" t="str">
        <f>IF(C18-E18&gt;0,C18-E18,"-")</f>
        <v>-</v>
      </c>
      <c r="F31" s="370"/>
    </row>
    <row r="32" spans="1:6" ht="13.5" thickBot="1">
      <c r="A32" s="208" t="s">
        <v>39</v>
      </c>
      <c r="B32" s="214" t="s">
        <v>178</v>
      </c>
      <c r="C32" s="215" t="str">
        <f>IF(C18+C29-E30&lt;0,E30-(C18+C29),"-")</f>
        <v>-</v>
      </c>
      <c r="D32" s="214" t="s">
        <v>179</v>
      </c>
      <c r="E32" s="215"/>
      <c r="F32" s="370"/>
    </row>
    <row r="33" spans="2:4" ht="18.75">
      <c r="B33" s="371"/>
      <c r="C33" s="371"/>
      <c r="D33" s="37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4">
      <selection activeCell="C63" sqref="C63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560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506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2413600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/>
    </row>
    <row r="49" spans="1:3" ht="12" customHeight="1">
      <c r="A49" s="282" t="s">
        <v>92</v>
      </c>
      <c r="B49" s="6" t="s">
        <v>153</v>
      </c>
      <c r="C49" s="64">
        <v>2148600</v>
      </c>
    </row>
    <row r="50" spans="1:3" ht="12" customHeight="1" thickBot="1">
      <c r="A50" s="282" t="s">
        <v>122</v>
      </c>
      <c r="B50" s="6" t="s">
        <v>154</v>
      </c>
      <c r="C50" s="64">
        <v>265000</v>
      </c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2413600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0">
      <selection activeCell="C49" sqref="C49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561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535</v>
      </c>
      <c r="C3" s="238" t="s">
        <v>372</v>
      </c>
    </row>
    <row r="4" spans="1:3" s="288" customFormat="1" ht="15.75" customHeight="1" thickBot="1">
      <c r="A4" s="137"/>
      <c r="B4" s="137"/>
      <c r="C4" s="138" t="s">
        <v>48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225720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225720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225720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4">
      <selection activeCell="C61" sqref="C61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562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507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1099516</v>
      </c>
    </row>
    <row r="46" spans="1:3" ht="12" customHeight="1">
      <c r="A46" s="282" t="s">
        <v>89</v>
      </c>
      <c r="B46" s="7" t="s">
        <v>44</v>
      </c>
      <c r="C46" s="61">
        <v>208800</v>
      </c>
    </row>
    <row r="47" spans="1:3" ht="12" customHeight="1">
      <c r="A47" s="282" t="s">
        <v>90</v>
      </c>
      <c r="B47" s="6" t="s">
        <v>152</v>
      </c>
      <c r="C47" s="64">
        <v>40716</v>
      </c>
    </row>
    <row r="48" spans="1:3" ht="12" customHeight="1">
      <c r="A48" s="282" t="s">
        <v>91</v>
      </c>
      <c r="B48" s="6" t="s">
        <v>121</v>
      </c>
      <c r="C48" s="64">
        <v>850000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1099516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28">
      <selection activeCell="C58" sqref="C58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563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526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1222000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1222000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1000000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>
        <v>1000000</v>
      </c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2222000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29">
      <selection activeCell="C59" sqref="C59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564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508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230000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230000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230000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48">
      <selection activeCell="C94" sqref="C94"/>
    </sheetView>
  </sheetViews>
  <sheetFormatPr defaultColWidth="9.00390625" defaultRowHeight="12.75"/>
  <cols>
    <col min="1" max="1" width="19.50390625" style="357" customWidth="1"/>
    <col min="2" max="2" width="72.00390625" style="358" customWidth="1"/>
    <col min="3" max="3" width="25.00390625" style="359" customWidth="1"/>
    <col min="4" max="16384" width="9.375" style="1" customWidth="1"/>
  </cols>
  <sheetData>
    <row r="1" spans="1:3" s="327" customFormat="1" ht="16.5" customHeight="1" thickBot="1">
      <c r="A1" s="134"/>
      <c r="B1" s="136"/>
      <c r="C1" s="326" t="s">
        <v>565</v>
      </c>
    </row>
    <row r="2" spans="1:3" s="329" customFormat="1" ht="21" customHeight="1">
      <c r="A2" s="252" t="s">
        <v>57</v>
      </c>
      <c r="B2" s="226" t="s">
        <v>459</v>
      </c>
      <c r="C2" s="328" t="s">
        <v>47</v>
      </c>
    </row>
    <row r="3" spans="1:3" s="329" customFormat="1" ht="16.5" thickBot="1">
      <c r="A3" s="330" t="s">
        <v>165</v>
      </c>
      <c r="B3" s="227" t="s">
        <v>536</v>
      </c>
      <c r="C3" s="331">
        <v>1</v>
      </c>
    </row>
    <row r="4" spans="1:3" s="332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333" t="s">
        <v>50</v>
      </c>
    </row>
    <row r="6" spans="1:3" s="334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334" customFormat="1" ht="15.75" customHeight="1" thickBot="1">
      <c r="A7" s="141"/>
      <c r="B7" s="142" t="s">
        <v>51</v>
      </c>
      <c r="C7" s="335"/>
    </row>
    <row r="8" spans="1:3" s="334" customFormat="1" ht="12" customHeight="1" thickBot="1">
      <c r="A8" s="30" t="s">
        <v>13</v>
      </c>
      <c r="B8" s="19" t="s">
        <v>192</v>
      </c>
      <c r="C8" s="169">
        <f>+C9+C10+C11+C12+C13+C14</f>
        <v>0</v>
      </c>
    </row>
    <row r="9" spans="1:3" s="337" customFormat="1" ht="12" customHeight="1">
      <c r="A9" s="336" t="s">
        <v>89</v>
      </c>
      <c r="B9" s="262" t="s">
        <v>193</v>
      </c>
      <c r="C9" s="172"/>
    </row>
    <row r="10" spans="1:3" s="339" customFormat="1" ht="12" customHeight="1">
      <c r="A10" s="338" t="s">
        <v>90</v>
      </c>
      <c r="B10" s="263" t="s">
        <v>194</v>
      </c>
      <c r="C10" s="171"/>
    </row>
    <row r="11" spans="1:3" s="339" customFormat="1" ht="12" customHeight="1">
      <c r="A11" s="338" t="s">
        <v>91</v>
      </c>
      <c r="B11" s="263" t="s">
        <v>195</v>
      </c>
      <c r="C11" s="171"/>
    </row>
    <row r="12" spans="1:3" s="339" customFormat="1" ht="12" customHeight="1">
      <c r="A12" s="338" t="s">
        <v>92</v>
      </c>
      <c r="B12" s="263" t="s">
        <v>196</v>
      </c>
      <c r="C12" s="171"/>
    </row>
    <row r="13" spans="1:3" s="339" customFormat="1" ht="12" customHeight="1">
      <c r="A13" s="338" t="s">
        <v>122</v>
      </c>
      <c r="B13" s="263" t="s">
        <v>461</v>
      </c>
      <c r="C13" s="340"/>
    </row>
    <row r="14" spans="1:3" s="337" customFormat="1" ht="12" customHeight="1" thickBot="1">
      <c r="A14" s="341" t="s">
        <v>93</v>
      </c>
      <c r="B14" s="264" t="s">
        <v>462</v>
      </c>
      <c r="C14" s="342"/>
    </row>
    <row r="15" spans="1:3" s="337" customFormat="1" ht="12" customHeight="1" thickBot="1">
      <c r="A15" s="30" t="s">
        <v>14</v>
      </c>
      <c r="B15" s="164" t="s">
        <v>197</v>
      </c>
      <c r="C15" s="169">
        <f>+C16+C17+C18+C19+C20</f>
        <v>0</v>
      </c>
    </row>
    <row r="16" spans="1:3" s="337" customFormat="1" ht="12" customHeight="1">
      <c r="A16" s="336" t="s">
        <v>95</v>
      </c>
      <c r="B16" s="262" t="s">
        <v>198</v>
      </c>
      <c r="C16" s="172"/>
    </row>
    <row r="17" spans="1:3" s="337" customFormat="1" ht="12" customHeight="1">
      <c r="A17" s="338" t="s">
        <v>96</v>
      </c>
      <c r="B17" s="263" t="s">
        <v>199</v>
      </c>
      <c r="C17" s="171"/>
    </row>
    <row r="18" spans="1:3" s="337" customFormat="1" ht="12" customHeight="1">
      <c r="A18" s="338" t="s">
        <v>97</v>
      </c>
      <c r="B18" s="263" t="s">
        <v>365</v>
      </c>
      <c r="C18" s="171"/>
    </row>
    <row r="19" spans="1:3" s="337" customFormat="1" ht="12" customHeight="1">
      <c r="A19" s="338" t="s">
        <v>98</v>
      </c>
      <c r="B19" s="263" t="s">
        <v>366</v>
      </c>
      <c r="C19" s="171"/>
    </row>
    <row r="20" spans="1:3" s="337" customFormat="1" ht="12" customHeight="1">
      <c r="A20" s="338" t="s">
        <v>99</v>
      </c>
      <c r="B20" s="263" t="s">
        <v>200</v>
      </c>
      <c r="C20" s="171"/>
    </row>
    <row r="21" spans="1:3" s="339" customFormat="1" ht="12" customHeight="1" thickBot="1">
      <c r="A21" s="341" t="s">
        <v>107</v>
      </c>
      <c r="B21" s="264" t="s">
        <v>201</v>
      </c>
      <c r="C21" s="173"/>
    </row>
    <row r="22" spans="1:3" s="339" customFormat="1" ht="12" customHeight="1" thickBot="1">
      <c r="A22" s="30" t="s">
        <v>15</v>
      </c>
      <c r="B22" s="19" t="s">
        <v>202</v>
      </c>
      <c r="C22" s="169">
        <f>+C23+C24+C25+C26+C27</f>
        <v>0</v>
      </c>
    </row>
    <row r="23" spans="1:3" s="339" customFormat="1" ht="12" customHeight="1">
      <c r="A23" s="336" t="s">
        <v>78</v>
      </c>
      <c r="B23" s="262" t="s">
        <v>203</v>
      </c>
      <c r="C23" s="172"/>
    </row>
    <row r="24" spans="1:3" s="337" customFormat="1" ht="12" customHeight="1">
      <c r="A24" s="338" t="s">
        <v>79</v>
      </c>
      <c r="B24" s="263" t="s">
        <v>204</v>
      </c>
      <c r="C24" s="171"/>
    </row>
    <row r="25" spans="1:3" s="339" customFormat="1" ht="12" customHeight="1">
      <c r="A25" s="338" t="s">
        <v>80</v>
      </c>
      <c r="B25" s="263" t="s">
        <v>367</v>
      </c>
      <c r="C25" s="171"/>
    </row>
    <row r="26" spans="1:3" s="339" customFormat="1" ht="12" customHeight="1">
      <c r="A26" s="338" t="s">
        <v>81</v>
      </c>
      <c r="B26" s="263" t="s">
        <v>368</v>
      </c>
      <c r="C26" s="171"/>
    </row>
    <row r="27" spans="1:3" s="339" customFormat="1" ht="12" customHeight="1">
      <c r="A27" s="338" t="s">
        <v>140</v>
      </c>
      <c r="B27" s="263" t="s">
        <v>205</v>
      </c>
      <c r="C27" s="171"/>
    </row>
    <row r="28" spans="1:3" s="339" customFormat="1" ht="12" customHeight="1" thickBot="1">
      <c r="A28" s="341" t="s">
        <v>141</v>
      </c>
      <c r="B28" s="264" t="s">
        <v>206</v>
      </c>
      <c r="C28" s="173"/>
    </row>
    <row r="29" spans="1:3" s="339" customFormat="1" ht="12" customHeight="1" thickBot="1">
      <c r="A29" s="30" t="s">
        <v>142</v>
      </c>
      <c r="B29" s="19" t="s">
        <v>207</v>
      </c>
      <c r="C29" s="175">
        <f>+C30+C33+C34+C35</f>
        <v>720000</v>
      </c>
    </row>
    <row r="30" spans="1:3" s="339" customFormat="1" ht="12" customHeight="1">
      <c r="A30" s="336" t="s">
        <v>208</v>
      </c>
      <c r="B30" s="262" t="s">
        <v>463</v>
      </c>
      <c r="C30" s="257">
        <v>300000</v>
      </c>
    </row>
    <row r="31" spans="1:3" s="339" customFormat="1" ht="12" customHeight="1">
      <c r="A31" s="338" t="s">
        <v>209</v>
      </c>
      <c r="B31" s="263" t="s">
        <v>214</v>
      </c>
      <c r="C31" s="171"/>
    </row>
    <row r="32" spans="1:3" s="339" customFormat="1" ht="12" customHeight="1">
      <c r="A32" s="338" t="s">
        <v>210</v>
      </c>
      <c r="B32" s="263" t="s">
        <v>215</v>
      </c>
      <c r="C32" s="171"/>
    </row>
    <row r="33" spans="1:3" s="339" customFormat="1" ht="12" customHeight="1">
      <c r="A33" s="338" t="s">
        <v>211</v>
      </c>
      <c r="B33" s="263" t="s">
        <v>216</v>
      </c>
      <c r="C33" s="171">
        <v>420000</v>
      </c>
    </row>
    <row r="34" spans="1:3" s="339" customFormat="1" ht="12" customHeight="1">
      <c r="A34" s="338" t="s">
        <v>212</v>
      </c>
      <c r="B34" s="263" t="s">
        <v>217</v>
      </c>
      <c r="C34" s="171"/>
    </row>
    <row r="35" spans="1:3" s="339" customFormat="1" ht="12" customHeight="1" thickBot="1">
      <c r="A35" s="341" t="s">
        <v>213</v>
      </c>
      <c r="B35" s="264" t="s">
        <v>218</v>
      </c>
      <c r="C35" s="173"/>
    </row>
    <row r="36" spans="1:3" s="339" customFormat="1" ht="12" customHeight="1" thickBot="1">
      <c r="A36" s="30" t="s">
        <v>17</v>
      </c>
      <c r="B36" s="19" t="s">
        <v>464</v>
      </c>
      <c r="C36" s="169">
        <f>SUM(C37:C46)</f>
        <v>0</v>
      </c>
    </row>
    <row r="37" spans="1:3" s="339" customFormat="1" ht="12" customHeight="1">
      <c r="A37" s="336" t="s">
        <v>82</v>
      </c>
      <c r="B37" s="262" t="s">
        <v>221</v>
      </c>
      <c r="C37" s="172"/>
    </row>
    <row r="38" spans="1:3" s="339" customFormat="1" ht="12" customHeight="1">
      <c r="A38" s="338" t="s">
        <v>83</v>
      </c>
      <c r="B38" s="263" t="s">
        <v>222</v>
      </c>
      <c r="C38" s="171"/>
    </row>
    <row r="39" spans="1:3" s="339" customFormat="1" ht="12" customHeight="1">
      <c r="A39" s="338" t="s">
        <v>84</v>
      </c>
      <c r="B39" s="263" t="s">
        <v>223</v>
      </c>
      <c r="C39" s="171"/>
    </row>
    <row r="40" spans="1:3" s="339" customFormat="1" ht="12" customHeight="1">
      <c r="A40" s="338" t="s">
        <v>144</v>
      </c>
      <c r="B40" s="263" t="s">
        <v>224</v>
      </c>
      <c r="C40" s="171"/>
    </row>
    <row r="41" spans="1:3" s="339" customFormat="1" ht="12" customHeight="1">
      <c r="A41" s="338" t="s">
        <v>145</v>
      </c>
      <c r="B41" s="263" t="s">
        <v>225</v>
      </c>
      <c r="C41" s="171"/>
    </row>
    <row r="42" spans="1:3" s="339" customFormat="1" ht="12" customHeight="1">
      <c r="A42" s="338" t="s">
        <v>146</v>
      </c>
      <c r="B42" s="263" t="s">
        <v>226</v>
      </c>
      <c r="C42" s="171"/>
    </row>
    <row r="43" spans="1:3" s="339" customFormat="1" ht="12" customHeight="1">
      <c r="A43" s="338" t="s">
        <v>147</v>
      </c>
      <c r="B43" s="263" t="s">
        <v>227</v>
      </c>
      <c r="C43" s="171"/>
    </row>
    <row r="44" spans="1:3" s="339" customFormat="1" ht="12" customHeight="1">
      <c r="A44" s="338" t="s">
        <v>148</v>
      </c>
      <c r="B44" s="263" t="s">
        <v>228</v>
      </c>
      <c r="C44" s="171"/>
    </row>
    <row r="45" spans="1:3" s="339" customFormat="1" ht="12" customHeight="1">
      <c r="A45" s="338" t="s">
        <v>219</v>
      </c>
      <c r="B45" s="263" t="s">
        <v>229</v>
      </c>
      <c r="C45" s="174"/>
    </row>
    <row r="46" spans="1:3" s="339" customFormat="1" ht="12" customHeight="1" thickBot="1">
      <c r="A46" s="341" t="s">
        <v>220</v>
      </c>
      <c r="B46" s="264" t="s">
        <v>230</v>
      </c>
      <c r="C46" s="251"/>
    </row>
    <row r="47" spans="1:3" s="339" customFormat="1" ht="12" customHeight="1" thickBot="1">
      <c r="A47" s="30" t="s">
        <v>18</v>
      </c>
      <c r="B47" s="19" t="s">
        <v>231</v>
      </c>
      <c r="C47" s="169">
        <f>SUM(C48:C52)</f>
        <v>0</v>
      </c>
    </row>
    <row r="48" spans="1:3" s="339" customFormat="1" ht="12" customHeight="1">
      <c r="A48" s="336" t="s">
        <v>85</v>
      </c>
      <c r="B48" s="262" t="s">
        <v>235</v>
      </c>
      <c r="C48" s="292"/>
    </row>
    <row r="49" spans="1:3" s="339" customFormat="1" ht="12" customHeight="1">
      <c r="A49" s="338" t="s">
        <v>86</v>
      </c>
      <c r="B49" s="263" t="s">
        <v>236</v>
      </c>
      <c r="C49" s="174"/>
    </row>
    <row r="50" spans="1:3" s="339" customFormat="1" ht="12" customHeight="1">
      <c r="A50" s="338" t="s">
        <v>232</v>
      </c>
      <c r="B50" s="263" t="s">
        <v>237</v>
      </c>
      <c r="C50" s="174"/>
    </row>
    <row r="51" spans="1:3" s="339" customFormat="1" ht="12" customHeight="1">
      <c r="A51" s="338" t="s">
        <v>233</v>
      </c>
      <c r="B51" s="263" t="s">
        <v>238</v>
      </c>
      <c r="C51" s="174"/>
    </row>
    <row r="52" spans="1:3" s="339" customFormat="1" ht="12" customHeight="1" thickBot="1">
      <c r="A52" s="341" t="s">
        <v>234</v>
      </c>
      <c r="B52" s="264" t="s">
        <v>239</v>
      </c>
      <c r="C52" s="251"/>
    </row>
    <row r="53" spans="1:3" s="339" customFormat="1" ht="12" customHeight="1" thickBot="1">
      <c r="A53" s="30" t="s">
        <v>149</v>
      </c>
      <c r="B53" s="19" t="s">
        <v>240</v>
      </c>
      <c r="C53" s="169">
        <f>SUM(C54:C56)</f>
        <v>0</v>
      </c>
    </row>
    <row r="54" spans="1:3" s="339" customFormat="1" ht="12" customHeight="1">
      <c r="A54" s="336" t="s">
        <v>87</v>
      </c>
      <c r="B54" s="262" t="s">
        <v>241</v>
      </c>
      <c r="C54" s="172"/>
    </row>
    <row r="55" spans="1:3" s="339" customFormat="1" ht="12" customHeight="1">
      <c r="A55" s="338" t="s">
        <v>88</v>
      </c>
      <c r="B55" s="263" t="s">
        <v>369</v>
      </c>
      <c r="C55" s="171"/>
    </row>
    <row r="56" spans="1:3" s="339" customFormat="1" ht="12" customHeight="1">
      <c r="A56" s="338" t="s">
        <v>244</v>
      </c>
      <c r="B56" s="263" t="s">
        <v>242</v>
      </c>
      <c r="C56" s="171"/>
    </row>
    <row r="57" spans="1:3" s="339" customFormat="1" ht="12" customHeight="1" thickBot="1">
      <c r="A57" s="341" t="s">
        <v>245</v>
      </c>
      <c r="B57" s="264" t="s">
        <v>243</v>
      </c>
      <c r="C57" s="173"/>
    </row>
    <row r="58" spans="1:3" s="339" customFormat="1" ht="12" customHeight="1" thickBot="1">
      <c r="A58" s="30" t="s">
        <v>20</v>
      </c>
      <c r="B58" s="164" t="s">
        <v>246</v>
      </c>
      <c r="C58" s="169">
        <f>SUM(C59:C61)</f>
        <v>0</v>
      </c>
    </row>
    <row r="59" spans="1:3" s="339" customFormat="1" ht="12" customHeight="1">
      <c r="A59" s="336" t="s">
        <v>150</v>
      </c>
      <c r="B59" s="262" t="s">
        <v>248</v>
      </c>
      <c r="C59" s="174"/>
    </row>
    <row r="60" spans="1:3" s="339" customFormat="1" ht="12" customHeight="1">
      <c r="A60" s="338" t="s">
        <v>151</v>
      </c>
      <c r="B60" s="263" t="s">
        <v>370</v>
      </c>
      <c r="C60" s="174"/>
    </row>
    <row r="61" spans="1:3" s="339" customFormat="1" ht="12" customHeight="1">
      <c r="A61" s="338" t="s">
        <v>172</v>
      </c>
      <c r="B61" s="263" t="s">
        <v>249</v>
      </c>
      <c r="C61" s="174"/>
    </row>
    <row r="62" spans="1:3" s="339" customFormat="1" ht="12" customHeight="1" thickBot="1">
      <c r="A62" s="341" t="s">
        <v>247</v>
      </c>
      <c r="B62" s="264" t="s">
        <v>250</v>
      </c>
      <c r="C62" s="174"/>
    </row>
    <row r="63" spans="1:3" s="339" customFormat="1" ht="12" customHeight="1" thickBot="1">
      <c r="A63" s="30" t="s">
        <v>21</v>
      </c>
      <c r="B63" s="19" t="s">
        <v>251</v>
      </c>
      <c r="C63" s="175">
        <f>+C8+C15+C22+C29+C36+C47+C53+C58</f>
        <v>720000</v>
      </c>
    </row>
    <row r="64" spans="1:3" s="339" customFormat="1" ht="12" customHeight="1" thickBot="1">
      <c r="A64" s="343" t="s">
        <v>465</v>
      </c>
      <c r="B64" s="164" t="s">
        <v>253</v>
      </c>
      <c r="C64" s="169">
        <f>SUM(C65:C67)</f>
        <v>0</v>
      </c>
    </row>
    <row r="65" spans="1:3" s="339" customFormat="1" ht="12" customHeight="1">
      <c r="A65" s="336" t="s">
        <v>283</v>
      </c>
      <c r="B65" s="262" t="s">
        <v>254</v>
      </c>
      <c r="C65" s="174"/>
    </row>
    <row r="66" spans="1:3" s="339" customFormat="1" ht="12" customHeight="1">
      <c r="A66" s="338" t="s">
        <v>292</v>
      </c>
      <c r="B66" s="263" t="s">
        <v>255</v>
      </c>
      <c r="C66" s="174"/>
    </row>
    <row r="67" spans="1:3" s="339" customFormat="1" ht="12" customHeight="1" thickBot="1">
      <c r="A67" s="341" t="s">
        <v>293</v>
      </c>
      <c r="B67" s="344" t="s">
        <v>466</v>
      </c>
      <c r="C67" s="174"/>
    </row>
    <row r="68" spans="1:3" s="339" customFormat="1" ht="12" customHeight="1" thickBot="1">
      <c r="A68" s="343" t="s">
        <v>256</v>
      </c>
      <c r="B68" s="164" t="s">
        <v>257</v>
      </c>
      <c r="C68" s="169">
        <f>SUM(C69:C72)</f>
        <v>0</v>
      </c>
    </row>
    <row r="69" spans="1:3" s="339" customFormat="1" ht="12" customHeight="1">
      <c r="A69" s="336" t="s">
        <v>123</v>
      </c>
      <c r="B69" s="262" t="s">
        <v>258</v>
      </c>
      <c r="C69" s="174"/>
    </row>
    <row r="70" spans="1:3" s="339" customFormat="1" ht="12" customHeight="1">
      <c r="A70" s="338" t="s">
        <v>124</v>
      </c>
      <c r="B70" s="263" t="s">
        <v>259</v>
      </c>
      <c r="C70" s="174"/>
    </row>
    <row r="71" spans="1:3" s="339" customFormat="1" ht="12" customHeight="1">
      <c r="A71" s="338" t="s">
        <v>284</v>
      </c>
      <c r="B71" s="263" t="s">
        <v>260</v>
      </c>
      <c r="C71" s="174"/>
    </row>
    <row r="72" spans="1:3" s="339" customFormat="1" ht="12" customHeight="1" thickBot="1">
      <c r="A72" s="341" t="s">
        <v>285</v>
      </c>
      <c r="B72" s="264" t="s">
        <v>261</v>
      </c>
      <c r="C72" s="174"/>
    </row>
    <row r="73" spans="1:3" s="339" customFormat="1" ht="12" customHeight="1" thickBot="1">
      <c r="A73" s="343" t="s">
        <v>262</v>
      </c>
      <c r="B73" s="164" t="s">
        <v>263</v>
      </c>
      <c r="C73" s="169">
        <f>SUM(C74:C75)</f>
        <v>0</v>
      </c>
    </row>
    <row r="74" spans="1:3" s="339" customFormat="1" ht="12" customHeight="1">
      <c r="A74" s="336" t="s">
        <v>286</v>
      </c>
      <c r="B74" s="262" t="s">
        <v>264</v>
      </c>
      <c r="C74" s="174"/>
    </row>
    <row r="75" spans="1:3" s="339" customFormat="1" ht="12" customHeight="1" thickBot="1">
      <c r="A75" s="341" t="s">
        <v>287</v>
      </c>
      <c r="B75" s="264" t="s">
        <v>265</v>
      </c>
      <c r="C75" s="174"/>
    </row>
    <row r="76" spans="1:3" s="337" customFormat="1" ht="12" customHeight="1" thickBot="1">
      <c r="A76" s="343" t="s">
        <v>266</v>
      </c>
      <c r="B76" s="164" t="s">
        <v>267</v>
      </c>
      <c r="C76" s="169">
        <f>SUM(C77:C79)</f>
        <v>0</v>
      </c>
    </row>
    <row r="77" spans="1:3" s="339" customFormat="1" ht="12" customHeight="1">
      <c r="A77" s="336" t="s">
        <v>288</v>
      </c>
      <c r="B77" s="262" t="s">
        <v>268</v>
      </c>
      <c r="C77" s="174"/>
    </row>
    <row r="78" spans="1:3" s="339" customFormat="1" ht="12" customHeight="1">
      <c r="A78" s="338" t="s">
        <v>289</v>
      </c>
      <c r="B78" s="263" t="s">
        <v>269</v>
      </c>
      <c r="C78" s="174"/>
    </row>
    <row r="79" spans="1:3" s="339" customFormat="1" ht="12" customHeight="1" thickBot="1">
      <c r="A79" s="341" t="s">
        <v>290</v>
      </c>
      <c r="B79" s="264" t="s">
        <v>270</v>
      </c>
      <c r="C79" s="174"/>
    </row>
    <row r="80" spans="1:3" s="339" customFormat="1" ht="12" customHeight="1" thickBot="1">
      <c r="A80" s="343" t="s">
        <v>271</v>
      </c>
      <c r="B80" s="164" t="s">
        <v>291</v>
      </c>
      <c r="C80" s="169">
        <f>SUM(C81:C84)</f>
        <v>0</v>
      </c>
    </row>
    <row r="81" spans="1:3" s="339" customFormat="1" ht="12" customHeight="1">
      <c r="A81" s="345" t="s">
        <v>272</v>
      </c>
      <c r="B81" s="262" t="s">
        <v>273</v>
      </c>
      <c r="C81" s="174"/>
    </row>
    <row r="82" spans="1:3" s="339" customFormat="1" ht="12" customHeight="1">
      <c r="A82" s="346" t="s">
        <v>274</v>
      </c>
      <c r="B82" s="263" t="s">
        <v>275</v>
      </c>
      <c r="C82" s="174"/>
    </row>
    <row r="83" spans="1:3" s="339" customFormat="1" ht="12" customHeight="1">
      <c r="A83" s="346" t="s">
        <v>276</v>
      </c>
      <c r="B83" s="263" t="s">
        <v>277</v>
      </c>
      <c r="C83" s="174"/>
    </row>
    <row r="84" spans="1:3" s="337" customFormat="1" ht="12" customHeight="1" thickBot="1">
      <c r="A84" s="347" t="s">
        <v>278</v>
      </c>
      <c r="B84" s="264" t="s">
        <v>279</v>
      </c>
      <c r="C84" s="174"/>
    </row>
    <row r="85" spans="1:3" s="337" customFormat="1" ht="12" customHeight="1" thickBot="1">
      <c r="A85" s="343" t="s">
        <v>280</v>
      </c>
      <c r="B85" s="164" t="s">
        <v>281</v>
      </c>
      <c r="C85" s="293"/>
    </row>
    <row r="86" spans="1:3" s="337" customFormat="1" ht="12" customHeight="1" thickBot="1">
      <c r="A86" s="343" t="s">
        <v>282</v>
      </c>
      <c r="B86" s="268" t="s">
        <v>467</v>
      </c>
      <c r="C86" s="175">
        <f>+C64+C68+C73+C76+C80+C85</f>
        <v>0</v>
      </c>
    </row>
    <row r="87" spans="1:3" s="337" customFormat="1" ht="12" customHeight="1" thickBot="1">
      <c r="A87" s="348" t="s">
        <v>294</v>
      </c>
      <c r="B87" s="269" t="s">
        <v>468</v>
      </c>
      <c r="C87" s="175">
        <f>+C63+C86</f>
        <v>720000</v>
      </c>
    </row>
    <row r="88" spans="1:3" s="339" customFormat="1" ht="15" customHeight="1">
      <c r="A88" s="147"/>
      <c r="B88" s="148"/>
      <c r="C88" s="232"/>
    </row>
    <row r="89" spans="1:3" ht="13.5" thickBot="1">
      <c r="A89" s="349"/>
      <c r="B89" s="150"/>
      <c r="C89" s="233"/>
    </row>
    <row r="90" spans="1:3" s="334" customFormat="1" ht="16.5" customHeight="1" thickBot="1">
      <c r="A90" s="151"/>
      <c r="B90" s="152" t="s">
        <v>52</v>
      </c>
      <c r="C90" s="234"/>
    </row>
    <row r="91" spans="1:3" s="350" customFormat="1" ht="12" customHeight="1" thickBot="1">
      <c r="A91" s="254" t="s">
        <v>13</v>
      </c>
      <c r="B91" s="24" t="s">
        <v>469</v>
      </c>
      <c r="C91" s="168">
        <f>SUM(C92:C96)</f>
        <v>0</v>
      </c>
    </row>
    <row r="92" spans="1:3" ht="12" customHeight="1">
      <c r="A92" s="351" t="s">
        <v>89</v>
      </c>
      <c r="B92" s="8" t="s">
        <v>44</v>
      </c>
      <c r="C92" s="170"/>
    </row>
    <row r="93" spans="1:3" ht="12" customHeight="1">
      <c r="A93" s="338" t="s">
        <v>90</v>
      </c>
      <c r="B93" s="6" t="s">
        <v>152</v>
      </c>
      <c r="C93" s="171"/>
    </row>
    <row r="94" spans="1:3" ht="12" customHeight="1">
      <c r="A94" s="338" t="s">
        <v>91</v>
      </c>
      <c r="B94" s="6" t="s">
        <v>121</v>
      </c>
      <c r="C94" s="173"/>
    </row>
    <row r="95" spans="1:3" ht="12" customHeight="1">
      <c r="A95" s="338" t="s">
        <v>92</v>
      </c>
      <c r="B95" s="9" t="s">
        <v>153</v>
      </c>
      <c r="C95" s="173"/>
    </row>
    <row r="96" spans="1:3" ht="12" customHeight="1">
      <c r="A96" s="338" t="s">
        <v>102</v>
      </c>
      <c r="B96" s="17" t="s">
        <v>154</v>
      </c>
      <c r="C96" s="173"/>
    </row>
    <row r="97" spans="1:3" ht="12" customHeight="1">
      <c r="A97" s="338" t="s">
        <v>93</v>
      </c>
      <c r="B97" s="6" t="s">
        <v>470</v>
      </c>
      <c r="C97" s="173"/>
    </row>
    <row r="98" spans="1:3" ht="12" customHeight="1">
      <c r="A98" s="338" t="s">
        <v>94</v>
      </c>
      <c r="B98" s="108" t="s">
        <v>297</v>
      </c>
      <c r="C98" s="173"/>
    </row>
    <row r="99" spans="1:3" ht="12" customHeight="1">
      <c r="A99" s="338" t="s">
        <v>103</v>
      </c>
      <c r="B99" s="109" t="s">
        <v>298</v>
      </c>
      <c r="C99" s="173"/>
    </row>
    <row r="100" spans="1:3" ht="12" customHeight="1">
      <c r="A100" s="338" t="s">
        <v>104</v>
      </c>
      <c r="B100" s="109" t="s">
        <v>299</v>
      </c>
      <c r="C100" s="173"/>
    </row>
    <row r="101" spans="1:3" ht="12" customHeight="1">
      <c r="A101" s="338" t="s">
        <v>105</v>
      </c>
      <c r="B101" s="108" t="s">
        <v>300</v>
      </c>
      <c r="C101" s="173"/>
    </row>
    <row r="102" spans="1:3" ht="12" customHeight="1">
      <c r="A102" s="338" t="s">
        <v>106</v>
      </c>
      <c r="B102" s="108" t="s">
        <v>301</v>
      </c>
      <c r="C102" s="173"/>
    </row>
    <row r="103" spans="1:3" ht="12" customHeight="1">
      <c r="A103" s="338" t="s">
        <v>108</v>
      </c>
      <c r="B103" s="109" t="s">
        <v>302</v>
      </c>
      <c r="C103" s="173"/>
    </row>
    <row r="104" spans="1:3" ht="12" customHeight="1">
      <c r="A104" s="352" t="s">
        <v>155</v>
      </c>
      <c r="B104" s="110" t="s">
        <v>303</v>
      </c>
      <c r="C104" s="173"/>
    </row>
    <row r="105" spans="1:3" ht="12" customHeight="1">
      <c r="A105" s="338" t="s">
        <v>295</v>
      </c>
      <c r="B105" s="110" t="s">
        <v>304</v>
      </c>
      <c r="C105" s="173"/>
    </row>
    <row r="106" spans="1:3" ht="12" customHeight="1" thickBot="1">
      <c r="A106" s="353" t="s">
        <v>296</v>
      </c>
      <c r="B106" s="354" t="s">
        <v>305</v>
      </c>
      <c r="C106" s="177"/>
    </row>
    <row r="107" spans="1:3" ht="12" customHeight="1" thickBot="1">
      <c r="A107" s="30" t="s">
        <v>14</v>
      </c>
      <c r="B107" s="23" t="s">
        <v>306</v>
      </c>
      <c r="C107" s="169">
        <f>+C108+C110+C112</f>
        <v>0</v>
      </c>
    </row>
    <row r="108" spans="1:3" ht="12" customHeight="1">
      <c r="A108" s="336" t="s">
        <v>95</v>
      </c>
      <c r="B108" s="6" t="s">
        <v>171</v>
      </c>
      <c r="C108" s="172"/>
    </row>
    <row r="109" spans="1:3" ht="12" customHeight="1">
      <c r="A109" s="336" t="s">
        <v>96</v>
      </c>
      <c r="B109" s="10" t="s">
        <v>310</v>
      </c>
      <c r="C109" s="172"/>
    </row>
    <row r="110" spans="1:3" ht="12" customHeight="1">
      <c r="A110" s="336" t="s">
        <v>97</v>
      </c>
      <c r="B110" s="10" t="s">
        <v>156</v>
      </c>
      <c r="C110" s="171"/>
    </row>
    <row r="111" spans="1:3" ht="12" customHeight="1">
      <c r="A111" s="336" t="s">
        <v>98</v>
      </c>
      <c r="B111" s="10" t="s">
        <v>311</v>
      </c>
      <c r="C111" s="158"/>
    </row>
    <row r="112" spans="1:3" ht="12" customHeight="1">
      <c r="A112" s="336" t="s">
        <v>99</v>
      </c>
      <c r="B112" s="166" t="s">
        <v>173</v>
      </c>
      <c r="C112" s="158"/>
    </row>
    <row r="113" spans="1:3" ht="12" customHeight="1">
      <c r="A113" s="336" t="s">
        <v>107</v>
      </c>
      <c r="B113" s="165" t="s">
        <v>371</v>
      </c>
      <c r="C113" s="158"/>
    </row>
    <row r="114" spans="1:3" ht="12" customHeight="1">
      <c r="A114" s="336" t="s">
        <v>109</v>
      </c>
      <c r="B114" s="258" t="s">
        <v>316</v>
      </c>
      <c r="C114" s="158"/>
    </row>
    <row r="115" spans="1:3" ht="12" customHeight="1">
      <c r="A115" s="336" t="s">
        <v>157</v>
      </c>
      <c r="B115" s="109" t="s">
        <v>299</v>
      </c>
      <c r="C115" s="158"/>
    </row>
    <row r="116" spans="1:3" ht="12" customHeight="1">
      <c r="A116" s="336" t="s">
        <v>158</v>
      </c>
      <c r="B116" s="109" t="s">
        <v>315</v>
      </c>
      <c r="C116" s="158"/>
    </row>
    <row r="117" spans="1:3" ht="12" customHeight="1">
      <c r="A117" s="336" t="s">
        <v>159</v>
      </c>
      <c r="B117" s="109" t="s">
        <v>314</v>
      </c>
      <c r="C117" s="158"/>
    </row>
    <row r="118" spans="1:3" ht="12" customHeight="1">
      <c r="A118" s="336" t="s">
        <v>307</v>
      </c>
      <c r="B118" s="109" t="s">
        <v>302</v>
      </c>
      <c r="C118" s="158"/>
    </row>
    <row r="119" spans="1:3" ht="12" customHeight="1">
      <c r="A119" s="336" t="s">
        <v>308</v>
      </c>
      <c r="B119" s="109" t="s">
        <v>313</v>
      </c>
      <c r="C119" s="158"/>
    </row>
    <row r="120" spans="1:3" ht="12" customHeight="1" thickBot="1">
      <c r="A120" s="352" t="s">
        <v>309</v>
      </c>
      <c r="B120" s="109" t="s">
        <v>312</v>
      </c>
      <c r="C120" s="159"/>
    </row>
    <row r="121" spans="1:3" ht="12" customHeight="1" thickBot="1">
      <c r="A121" s="30" t="s">
        <v>15</v>
      </c>
      <c r="B121" s="100" t="s">
        <v>471</v>
      </c>
      <c r="C121" s="169">
        <f>+C122+C123</f>
        <v>0</v>
      </c>
    </row>
    <row r="122" spans="1:3" ht="12" customHeight="1">
      <c r="A122" s="336" t="s">
        <v>78</v>
      </c>
      <c r="B122" s="7" t="s">
        <v>472</v>
      </c>
      <c r="C122" s="172"/>
    </row>
    <row r="123" spans="1:3" ht="12" customHeight="1" thickBot="1">
      <c r="A123" s="341" t="s">
        <v>79</v>
      </c>
      <c r="B123" s="10" t="s">
        <v>473</v>
      </c>
      <c r="C123" s="173"/>
    </row>
    <row r="124" spans="1:3" ht="12" customHeight="1" thickBot="1">
      <c r="A124" s="30" t="s">
        <v>16</v>
      </c>
      <c r="B124" s="100" t="s">
        <v>474</v>
      </c>
      <c r="C124" s="169">
        <f>+C91+C107+C121</f>
        <v>0</v>
      </c>
    </row>
    <row r="125" spans="1:3" ht="12" customHeight="1" thickBot="1">
      <c r="A125" s="30" t="s">
        <v>17</v>
      </c>
      <c r="B125" s="100" t="s">
        <v>475</v>
      </c>
      <c r="C125" s="169">
        <f>+C126+C127+C128</f>
        <v>0</v>
      </c>
    </row>
    <row r="126" spans="1:3" s="350" customFormat="1" ht="12" customHeight="1">
      <c r="A126" s="336" t="s">
        <v>82</v>
      </c>
      <c r="B126" s="7" t="s">
        <v>476</v>
      </c>
      <c r="C126" s="158"/>
    </row>
    <row r="127" spans="1:3" ht="12" customHeight="1">
      <c r="A127" s="336" t="s">
        <v>83</v>
      </c>
      <c r="B127" s="7" t="s">
        <v>477</v>
      </c>
      <c r="C127" s="158"/>
    </row>
    <row r="128" spans="1:3" ht="12" customHeight="1" thickBot="1">
      <c r="A128" s="352" t="s">
        <v>84</v>
      </c>
      <c r="B128" s="5" t="s">
        <v>478</v>
      </c>
      <c r="C128" s="158"/>
    </row>
    <row r="129" spans="1:3" ht="12" customHeight="1" thickBot="1">
      <c r="A129" s="30" t="s">
        <v>18</v>
      </c>
      <c r="B129" s="100" t="s">
        <v>479</v>
      </c>
      <c r="C129" s="169">
        <f>+C130+C131+C132+C133</f>
        <v>0</v>
      </c>
    </row>
    <row r="130" spans="1:3" ht="12" customHeight="1">
      <c r="A130" s="336" t="s">
        <v>85</v>
      </c>
      <c r="B130" s="7" t="s">
        <v>480</v>
      </c>
      <c r="C130" s="158"/>
    </row>
    <row r="131" spans="1:3" ht="12" customHeight="1">
      <c r="A131" s="336" t="s">
        <v>86</v>
      </c>
      <c r="B131" s="7" t="s">
        <v>481</v>
      </c>
      <c r="C131" s="158"/>
    </row>
    <row r="132" spans="1:3" ht="12" customHeight="1">
      <c r="A132" s="336" t="s">
        <v>232</v>
      </c>
      <c r="B132" s="7" t="s">
        <v>482</v>
      </c>
      <c r="C132" s="158"/>
    </row>
    <row r="133" spans="1:3" s="350" customFormat="1" ht="12" customHeight="1" thickBot="1">
      <c r="A133" s="352" t="s">
        <v>233</v>
      </c>
      <c r="B133" s="5" t="s">
        <v>483</v>
      </c>
      <c r="C133" s="158"/>
    </row>
    <row r="134" spans="1:11" ht="12" customHeight="1" thickBot="1">
      <c r="A134" s="30" t="s">
        <v>19</v>
      </c>
      <c r="B134" s="100" t="s">
        <v>484</v>
      </c>
      <c r="C134" s="175">
        <f>+C135+C136+C137+C138</f>
        <v>0</v>
      </c>
      <c r="K134" s="355"/>
    </row>
    <row r="135" spans="1:3" ht="12.75">
      <c r="A135" s="336" t="s">
        <v>87</v>
      </c>
      <c r="B135" s="7" t="s">
        <v>317</v>
      </c>
      <c r="C135" s="158"/>
    </row>
    <row r="136" spans="1:3" ht="12" customHeight="1">
      <c r="A136" s="336" t="s">
        <v>88</v>
      </c>
      <c r="B136" s="7" t="s">
        <v>318</v>
      </c>
      <c r="C136" s="158"/>
    </row>
    <row r="137" spans="1:3" s="350" customFormat="1" ht="12" customHeight="1">
      <c r="A137" s="336" t="s">
        <v>244</v>
      </c>
      <c r="B137" s="7" t="s">
        <v>485</v>
      </c>
      <c r="C137" s="158"/>
    </row>
    <row r="138" spans="1:3" s="350" customFormat="1" ht="12" customHeight="1" thickBot="1">
      <c r="A138" s="352" t="s">
        <v>245</v>
      </c>
      <c r="B138" s="5" t="s">
        <v>486</v>
      </c>
      <c r="C138" s="158"/>
    </row>
    <row r="139" spans="1:3" s="350" customFormat="1" ht="12" customHeight="1" thickBot="1">
      <c r="A139" s="30" t="s">
        <v>20</v>
      </c>
      <c r="B139" s="100" t="s">
        <v>487</v>
      </c>
      <c r="C139" s="178">
        <f>+C140+C141+C142+C143</f>
        <v>0</v>
      </c>
    </row>
    <row r="140" spans="1:3" s="350" customFormat="1" ht="12" customHeight="1">
      <c r="A140" s="336" t="s">
        <v>150</v>
      </c>
      <c r="B140" s="7" t="s">
        <v>488</v>
      </c>
      <c r="C140" s="158"/>
    </row>
    <row r="141" spans="1:3" s="350" customFormat="1" ht="12" customHeight="1">
      <c r="A141" s="336" t="s">
        <v>151</v>
      </c>
      <c r="B141" s="7" t="s">
        <v>489</v>
      </c>
      <c r="C141" s="158"/>
    </row>
    <row r="142" spans="1:3" s="350" customFormat="1" ht="12" customHeight="1">
      <c r="A142" s="336" t="s">
        <v>172</v>
      </c>
      <c r="B142" s="7" t="s">
        <v>490</v>
      </c>
      <c r="C142" s="158"/>
    </row>
    <row r="143" spans="1:3" ht="12.75" customHeight="1" thickBot="1">
      <c r="A143" s="336" t="s">
        <v>247</v>
      </c>
      <c r="B143" s="7" t="s">
        <v>491</v>
      </c>
      <c r="C143" s="158"/>
    </row>
    <row r="144" spans="1:3" ht="12" customHeight="1" thickBot="1">
      <c r="A144" s="30" t="s">
        <v>21</v>
      </c>
      <c r="B144" s="100" t="s">
        <v>492</v>
      </c>
      <c r="C144" s="271">
        <f>+C125+C129+C134+C139</f>
        <v>0</v>
      </c>
    </row>
    <row r="145" spans="1:3" ht="15" customHeight="1" thickBot="1">
      <c r="A145" s="356" t="s">
        <v>22</v>
      </c>
      <c r="B145" s="245" t="s">
        <v>493</v>
      </c>
      <c r="C145" s="271">
        <f>+C124+C144</f>
        <v>0</v>
      </c>
    </row>
    <row r="146" ht="13.5" thickBot="1"/>
    <row r="147" spans="1:3" ht="15" customHeight="1" thickBot="1">
      <c r="A147" s="156" t="s">
        <v>494</v>
      </c>
      <c r="B147" s="157"/>
      <c r="C147" s="97"/>
    </row>
    <row r="148" spans="1:3" ht="14.25" customHeight="1" thickBot="1">
      <c r="A148" s="156" t="s">
        <v>168</v>
      </c>
      <c r="B148" s="157"/>
      <c r="C148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7"/>
  <sheetViews>
    <sheetView view="pageLayout" workbookViewId="0" topLeftCell="A1">
      <selection activeCell="B11" sqref="B11"/>
    </sheetView>
  </sheetViews>
  <sheetFormatPr defaultColWidth="9.00390625" defaultRowHeight="12.75"/>
  <cols>
    <col min="1" max="1" width="88.625" style="309" customWidth="1"/>
    <col min="2" max="2" width="27.875" style="309" customWidth="1"/>
    <col min="3" max="16384" width="9.375" style="309" customWidth="1"/>
  </cols>
  <sheetData>
    <row r="1" spans="1:2" ht="47.25" customHeight="1">
      <c r="A1" s="374" t="s">
        <v>566</v>
      </c>
      <c r="B1" s="374"/>
    </row>
    <row r="2" spans="1:2" ht="22.5" customHeight="1" thickBot="1">
      <c r="A2" s="308"/>
      <c r="B2" s="310" t="s">
        <v>447</v>
      </c>
    </row>
    <row r="3" spans="1:2" s="313" customFormat="1" ht="24" customHeight="1" thickBot="1">
      <c r="A3" s="311" t="s">
        <v>448</v>
      </c>
      <c r="B3" s="312" t="s">
        <v>569</v>
      </c>
    </row>
    <row r="4" spans="1:2" s="316" customFormat="1" ht="13.5" thickBot="1">
      <c r="A4" s="314" t="s">
        <v>449</v>
      </c>
      <c r="B4" s="315" t="s">
        <v>432</v>
      </c>
    </row>
    <row r="5" spans="1:2" ht="12.75">
      <c r="A5" s="317" t="s">
        <v>450</v>
      </c>
      <c r="B5" s="318">
        <v>5000000</v>
      </c>
    </row>
    <row r="6" spans="1:2" ht="12.75" customHeight="1">
      <c r="A6" s="319" t="s">
        <v>510</v>
      </c>
      <c r="B6" s="318">
        <v>970050</v>
      </c>
    </row>
    <row r="7" spans="1:2" ht="12.75">
      <c r="A7" s="319" t="s">
        <v>511</v>
      </c>
      <c r="B7" s="318">
        <v>768000</v>
      </c>
    </row>
    <row r="8" spans="1:2" ht="12.75">
      <c r="A8" s="319" t="s">
        <v>512</v>
      </c>
      <c r="B8" s="318">
        <v>1906800</v>
      </c>
    </row>
    <row r="9" spans="1:2" ht="12.75">
      <c r="A9" s="319" t="s">
        <v>514</v>
      </c>
      <c r="B9" s="318">
        <v>536751</v>
      </c>
    </row>
    <row r="10" spans="1:2" ht="12.75">
      <c r="A10" s="319" t="s">
        <v>537</v>
      </c>
      <c r="B10" s="318">
        <v>918160</v>
      </c>
    </row>
    <row r="11" spans="1:2" ht="12.75">
      <c r="A11" s="319" t="s">
        <v>567</v>
      </c>
      <c r="B11" s="318">
        <v>1009100</v>
      </c>
    </row>
    <row r="12" spans="1:2" ht="12.75">
      <c r="A12" s="319" t="s">
        <v>452</v>
      </c>
      <c r="B12" s="318">
        <v>3100000</v>
      </c>
    </row>
    <row r="13" spans="1:2" ht="12.75">
      <c r="A13" s="319" t="s">
        <v>513</v>
      </c>
      <c r="B13" s="318">
        <v>1602000</v>
      </c>
    </row>
    <row r="14" spans="1:2" ht="12.75">
      <c r="A14" s="319" t="s">
        <v>451</v>
      </c>
      <c r="B14" s="318">
        <v>332160</v>
      </c>
    </row>
    <row r="15" spans="1:2" ht="12.75">
      <c r="A15" s="319" t="s">
        <v>527</v>
      </c>
      <c r="B15" s="318">
        <v>225720</v>
      </c>
    </row>
    <row r="16" spans="1:2" ht="12.75">
      <c r="A16" s="319" t="s">
        <v>568</v>
      </c>
      <c r="B16" s="318">
        <v>1800000</v>
      </c>
    </row>
    <row r="17" spans="1:2" ht="12.75">
      <c r="A17" s="319"/>
      <c r="B17" s="318"/>
    </row>
    <row r="18" spans="1:2" ht="12.75">
      <c r="A18" s="319"/>
      <c r="B18" s="318"/>
    </row>
    <row r="19" spans="1:2" ht="12.75">
      <c r="A19" s="319"/>
      <c r="B19" s="318"/>
    </row>
    <row r="20" spans="1:2" ht="12.75">
      <c r="A20" s="319"/>
      <c r="B20" s="318"/>
    </row>
    <row r="21" spans="1:2" ht="12.75">
      <c r="A21" s="319"/>
      <c r="B21" s="318"/>
    </row>
    <row r="22" spans="1:2" ht="12.75">
      <c r="A22" s="319"/>
      <c r="B22" s="318"/>
    </row>
    <row r="23" spans="1:2" ht="12.75">
      <c r="A23" s="319"/>
      <c r="B23" s="318"/>
    </row>
    <row r="24" spans="1:2" ht="12.75">
      <c r="A24" s="319"/>
      <c r="B24" s="318"/>
    </row>
    <row r="25" spans="1:2" ht="12.75">
      <c r="A25" s="319"/>
      <c r="B25" s="318"/>
    </row>
    <row r="26" spans="1:2" ht="13.5" thickBot="1">
      <c r="A26" s="320"/>
      <c r="B26" s="318"/>
    </row>
    <row r="27" spans="1:2" s="323" customFormat="1" ht="19.5" customHeight="1" thickBot="1">
      <c r="A27" s="321" t="s">
        <v>46</v>
      </c>
      <c r="B27" s="322">
        <f>SUM(B5:B26)</f>
        <v>18168741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az 1/2018. (III.1.)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view="pageLayout" workbookViewId="0" topLeftCell="A1">
      <selection activeCell="A7" sqref="A7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375" t="s">
        <v>575</v>
      </c>
      <c r="B1" s="375"/>
      <c r="C1" s="375"/>
      <c r="D1" s="375"/>
      <c r="E1" s="375"/>
      <c r="F1" s="375"/>
    </row>
    <row r="2" spans="1:6" ht="23.25" customHeight="1" thickBot="1">
      <c r="A2" s="111"/>
      <c r="B2" s="47"/>
      <c r="C2" s="47"/>
      <c r="D2" s="47"/>
      <c r="E2" s="47"/>
      <c r="F2" s="42" t="s">
        <v>531</v>
      </c>
    </row>
    <row r="3" spans="1:6" s="40" customFormat="1" ht="48.75" customHeight="1" thickBot="1">
      <c r="A3" s="112" t="s">
        <v>576</v>
      </c>
      <c r="B3" s="113" t="s">
        <v>60</v>
      </c>
      <c r="C3" s="113" t="s">
        <v>61</v>
      </c>
      <c r="D3" s="113" t="s">
        <v>538</v>
      </c>
      <c r="E3" s="113" t="s">
        <v>539</v>
      </c>
      <c r="F3" s="43" t="s">
        <v>570</v>
      </c>
    </row>
    <row r="4" spans="1:6" s="47" customFormat="1" ht="15" customHeight="1" thickBot="1">
      <c r="A4" s="44" t="s">
        <v>431</v>
      </c>
      <c r="B4" s="45" t="s">
        <v>432</v>
      </c>
      <c r="C4" s="45" t="s">
        <v>433</v>
      </c>
      <c r="D4" s="45" t="s">
        <v>435</v>
      </c>
      <c r="E4" s="45" t="s">
        <v>434</v>
      </c>
      <c r="F4" s="46" t="s">
        <v>436</v>
      </c>
    </row>
    <row r="5" spans="1:6" ht="15.75" customHeight="1">
      <c r="A5" s="50" t="s">
        <v>577</v>
      </c>
      <c r="B5" s="51">
        <v>835381</v>
      </c>
      <c r="C5" s="296" t="s">
        <v>572</v>
      </c>
      <c r="D5" s="51"/>
      <c r="E5" s="51">
        <v>835381</v>
      </c>
      <c r="F5" s="52"/>
    </row>
    <row r="6" spans="1:6" ht="15.75" customHeight="1">
      <c r="A6" s="50" t="s">
        <v>578</v>
      </c>
      <c r="B6" s="51">
        <v>600000</v>
      </c>
      <c r="C6" s="296" t="s">
        <v>572</v>
      </c>
      <c r="D6" s="51"/>
      <c r="E6" s="51">
        <v>600000</v>
      </c>
      <c r="F6" s="52"/>
    </row>
    <row r="7" spans="1:6" ht="15.75" customHeight="1">
      <c r="A7" s="50"/>
      <c r="B7" s="51"/>
      <c r="C7" s="296"/>
      <c r="D7" s="51"/>
      <c r="E7" s="51"/>
      <c r="F7" s="52"/>
    </row>
    <row r="8" spans="1:6" ht="15.75" customHeight="1">
      <c r="A8" s="50"/>
      <c r="B8" s="51"/>
      <c r="C8" s="296"/>
      <c r="D8" s="51"/>
      <c r="E8" s="51"/>
      <c r="F8" s="52"/>
    </row>
    <row r="9" spans="1:6" ht="15.75" customHeight="1">
      <c r="A9" s="50"/>
      <c r="B9" s="51"/>
      <c r="C9" s="296"/>
      <c r="D9" s="51"/>
      <c r="E9" s="51"/>
      <c r="F9" s="52"/>
    </row>
    <row r="10" spans="1:6" ht="15.75" customHeight="1">
      <c r="A10" s="50"/>
      <c r="B10" s="51"/>
      <c r="C10" s="296"/>
      <c r="D10" s="51"/>
      <c r="E10" s="51"/>
      <c r="F10" s="52">
        <f>B10-D10-E10</f>
        <v>0</v>
      </c>
    </row>
    <row r="11" spans="1:6" ht="15.75" customHeight="1">
      <c r="A11" s="50"/>
      <c r="B11" s="51"/>
      <c r="C11" s="296"/>
      <c r="D11" s="51"/>
      <c r="E11" s="51"/>
      <c r="F11" s="52">
        <f>B11-D11-E11</f>
        <v>0</v>
      </c>
    </row>
    <row r="12" spans="1:6" ht="15.75" customHeight="1" thickBot="1">
      <c r="A12" s="53"/>
      <c r="B12" s="54"/>
      <c r="C12" s="297"/>
      <c r="D12" s="54"/>
      <c r="E12" s="54"/>
      <c r="F12" s="55">
        <f>B12-D12-E12</f>
        <v>0</v>
      </c>
    </row>
    <row r="13" spans="1:6" s="49" customFormat="1" ht="18" customHeight="1" thickBot="1">
      <c r="A13" s="114" t="s">
        <v>59</v>
      </c>
      <c r="B13" s="115">
        <f>SUM(B5:B12)</f>
        <v>1435381</v>
      </c>
      <c r="C13" s="96"/>
      <c r="D13" s="115">
        <f>SUM(D5:D12)</f>
        <v>0</v>
      </c>
      <c r="E13" s="115">
        <f>SUM(E5:E12)</f>
        <v>1435381</v>
      </c>
      <c r="F13" s="56">
        <f>SUM(F5:F12)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 az 1/2018. (III.1.) önkormányzati rendelethez&amp;"Times New Roman CE,Normál"&amp;10
 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view="pageLayout" workbookViewId="0" topLeftCell="A1">
      <selection activeCell="E15" sqref="E15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375" t="s">
        <v>0</v>
      </c>
      <c r="B1" s="375"/>
      <c r="C1" s="375"/>
      <c r="D1" s="375"/>
      <c r="E1" s="375"/>
      <c r="F1" s="375"/>
    </row>
    <row r="2" spans="1:6" ht="23.25" customHeight="1" thickBot="1">
      <c r="A2" s="111"/>
      <c r="B2" s="47"/>
      <c r="C2" s="47"/>
      <c r="D2" s="47"/>
      <c r="E2" s="47"/>
      <c r="F2" s="42" t="s">
        <v>531</v>
      </c>
    </row>
    <row r="3" spans="1:6" s="40" customFormat="1" ht="48.75" customHeight="1" thickBot="1">
      <c r="A3" s="112" t="s">
        <v>62</v>
      </c>
      <c r="B3" s="113" t="s">
        <v>60</v>
      </c>
      <c r="C3" s="113" t="s">
        <v>61</v>
      </c>
      <c r="D3" s="113" t="s">
        <v>538</v>
      </c>
      <c r="E3" s="113" t="s">
        <v>539</v>
      </c>
      <c r="F3" s="43" t="s">
        <v>570</v>
      </c>
    </row>
    <row r="4" spans="1:6" s="47" customFormat="1" ht="15" customHeight="1" thickBot="1">
      <c r="A4" s="44" t="s">
        <v>431</v>
      </c>
      <c r="B4" s="45" t="s">
        <v>432</v>
      </c>
      <c r="C4" s="45" t="s">
        <v>433</v>
      </c>
      <c r="D4" s="45" t="s">
        <v>435</v>
      </c>
      <c r="E4" s="45" t="s">
        <v>434</v>
      </c>
      <c r="F4" s="46" t="s">
        <v>436</v>
      </c>
    </row>
    <row r="5" spans="1:6" ht="15.75" customHeight="1">
      <c r="A5" s="50" t="s">
        <v>571</v>
      </c>
      <c r="B5" s="51">
        <v>2652198</v>
      </c>
      <c r="C5" s="296" t="s">
        <v>572</v>
      </c>
      <c r="D5" s="51"/>
      <c r="E5" s="51">
        <v>2652198</v>
      </c>
      <c r="F5" s="52"/>
    </row>
    <row r="6" spans="1:6" ht="15.75" customHeight="1">
      <c r="A6" s="50" t="s">
        <v>573</v>
      </c>
      <c r="B6" s="51">
        <v>12373926</v>
      </c>
      <c r="C6" s="296" t="s">
        <v>572</v>
      </c>
      <c r="D6" s="51"/>
      <c r="E6" s="51">
        <v>12373926</v>
      </c>
      <c r="F6" s="52">
        <f aca="true" t="shared" si="0" ref="F6:F12">B6-D6-E6</f>
        <v>0</v>
      </c>
    </row>
    <row r="7" spans="1:6" ht="15.75" customHeight="1">
      <c r="A7" s="50" t="s">
        <v>574</v>
      </c>
      <c r="B7" s="51">
        <v>1000000</v>
      </c>
      <c r="C7" s="296" t="s">
        <v>572</v>
      </c>
      <c r="D7" s="51"/>
      <c r="E7" s="51">
        <v>1000000</v>
      </c>
      <c r="F7" s="52"/>
    </row>
    <row r="8" spans="1:6" ht="15.75" customHeight="1">
      <c r="A8" s="50"/>
      <c r="B8" s="51"/>
      <c r="C8" s="296"/>
      <c r="D8" s="51"/>
      <c r="E8" s="51"/>
      <c r="F8" s="52">
        <f t="shared" si="0"/>
        <v>0</v>
      </c>
    </row>
    <row r="9" spans="1:6" ht="15.75" customHeight="1">
      <c r="A9" s="50"/>
      <c r="B9" s="51"/>
      <c r="C9" s="296"/>
      <c r="D9" s="51"/>
      <c r="E9" s="51"/>
      <c r="F9" s="52">
        <f t="shared" si="0"/>
        <v>0</v>
      </c>
    </row>
    <row r="10" spans="1:6" ht="15.75" customHeight="1">
      <c r="A10" s="50"/>
      <c r="B10" s="51"/>
      <c r="C10" s="296"/>
      <c r="D10" s="51"/>
      <c r="E10" s="51"/>
      <c r="F10" s="52">
        <f t="shared" si="0"/>
        <v>0</v>
      </c>
    </row>
    <row r="11" spans="1:6" ht="15.75" customHeight="1">
      <c r="A11" s="50"/>
      <c r="B11" s="51"/>
      <c r="C11" s="296"/>
      <c r="D11" s="51"/>
      <c r="E11" s="51"/>
      <c r="F11" s="52">
        <f t="shared" si="0"/>
        <v>0</v>
      </c>
    </row>
    <row r="12" spans="1:6" ht="15.75" customHeight="1" thickBot="1">
      <c r="A12" s="53"/>
      <c r="B12" s="54"/>
      <c r="C12" s="297"/>
      <c r="D12" s="54"/>
      <c r="E12" s="54"/>
      <c r="F12" s="55">
        <f t="shared" si="0"/>
        <v>0</v>
      </c>
    </row>
    <row r="13" spans="1:6" s="49" customFormat="1" ht="18" customHeight="1" thickBot="1">
      <c r="A13" s="114" t="s">
        <v>59</v>
      </c>
      <c r="B13" s="115">
        <f>SUM(B5:B12)</f>
        <v>16026124</v>
      </c>
      <c r="C13" s="96"/>
      <c r="D13" s="115">
        <f>SUM(D5:D12)</f>
        <v>0</v>
      </c>
      <c r="E13" s="115">
        <f>SUM(E5:E12)</f>
        <v>16026124</v>
      </c>
      <c r="F13" s="56">
        <f>SUM(F5:F12)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 az 1/2018. (III.1.) önkormányzati rendelethez&amp;"Times New Roman CE,Normál"&amp;10
 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8"/>
  <sheetViews>
    <sheetView view="pageLayout" workbookViewId="0" topLeftCell="A1">
      <selection activeCell="D33" sqref="D3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379" t="s">
        <v>579</v>
      </c>
      <c r="B1" s="379"/>
      <c r="C1" s="379"/>
      <c r="D1" s="379"/>
    </row>
    <row r="2" spans="1:4" ht="17.25" customHeight="1">
      <c r="A2" s="241"/>
      <c r="B2" s="241"/>
      <c r="C2" s="241"/>
      <c r="D2" s="241"/>
    </row>
    <row r="3" spans="1:4" ht="13.5" thickBot="1">
      <c r="A3" s="128"/>
      <c r="B3" s="128"/>
      <c r="C3" s="376" t="s">
        <v>532</v>
      </c>
      <c r="D3" s="376"/>
    </row>
    <row r="4" spans="1:4" ht="42.75" customHeight="1" thickBot="1">
      <c r="A4" s="242" t="s">
        <v>63</v>
      </c>
      <c r="B4" s="243" t="s">
        <v>115</v>
      </c>
      <c r="C4" s="243" t="s">
        <v>116</v>
      </c>
      <c r="D4" s="244" t="s">
        <v>9</v>
      </c>
    </row>
    <row r="5" spans="1:4" ht="15.75" customHeight="1">
      <c r="A5" s="129" t="s">
        <v>13</v>
      </c>
      <c r="B5" s="25" t="s">
        <v>515</v>
      </c>
      <c r="C5" s="25" t="s">
        <v>516</v>
      </c>
      <c r="D5" s="26">
        <v>20000</v>
      </c>
    </row>
    <row r="6" spans="1:4" ht="15.75" customHeight="1">
      <c r="A6" s="130" t="s">
        <v>14</v>
      </c>
      <c r="B6" s="27" t="s">
        <v>517</v>
      </c>
      <c r="C6" s="27" t="s">
        <v>516</v>
      </c>
      <c r="D6" s="28">
        <v>10000</v>
      </c>
    </row>
    <row r="7" spans="1:4" ht="15.75" customHeight="1">
      <c r="A7" s="130" t="s">
        <v>15</v>
      </c>
      <c r="B7" s="27" t="s">
        <v>518</v>
      </c>
      <c r="C7" s="27" t="s">
        <v>516</v>
      </c>
      <c r="D7" s="28">
        <v>50000</v>
      </c>
    </row>
    <row r="8" spans="1:4" ht="15.75" customHeight="1">
      <c r="A8" s="130" t="s">
        <v>16</v>
      </c>
      <c r="B8" s="27" t="s">
        <v>580</v>
      </c>
      <c r="C8" s="27" t="s">
        <v>516</v>
      </c>
      <c r="D8" s="28">
        <v>20000</v>
      </c>
    </row>
    <row r="9" spans="1:4" ht="15.75" customHeight="1">
      <c r="A9" s="130" t="s">
        <v>17</v>
      </c>
      <c r="B9" s="27" t="s">
        <v>519</v>
      </c>
      <c r="C9" s="27" t="s">
        <v>520</v>
      </c>
      <c r="D9" s="28">
        <v>60000</v>
      </c>
    </row>
    <row r="10" spans="1:4" ht="15.75" customHeight="1">
      <c r="A10" s="130" t="s">
        <v>18</v>
      </c>
      <c r="B10" s="27" t="s">
        <v>521</v>
      </c>
      <c r="C10" s="27" t="s">
        <v>520</v>
      </c>
      <c r="D10" s="28">
        <v>100000</v>
      </c>
    </row>
    <row r="11" spans="1:4" ht="15.75" customHeight="1">
      <c r="A11" s="130" t="s">
        <v>19</v>
      </c>
      <c r="B11" s="27" t="s">
        <v>581</v>
      </c>
      <c r="C11" s="27" t="s">
        <v>516</v>
      </c>
      <c r="D11" s="28">
        <v>500000</v>
      </c>
    </row>
    <row r="12" spans="1:4" ht="15.75" customHeight="1">
      <c r="A12" s="130" t="s">
        <v>20</v>
      </c>
      <c r="B12" s="27"/>
      <c r="C12" s="27"/>
      <c r="D12" s="28"/>
    </row>
    <row r="13" spans="1:4" ht="15.75" customHeight="1">
      <c r="A13" s="130" t="s">
        <v>21</v>
      </c>
      <c r="B13" s="27"/>
      <c r="C13" s="27"/>
      <c r="D13" s="28"/>
    </row>
    <row r="14" spans="1:4" ht="15.75" customHeight="1">
      <c r="A14" s="130" t="s">
        <v>22</v>
      </c>
      <c r="B14" s="27"/>
      <c r="C14" s="27"/>
      <c r="D14" s="28"/>
    </row>
    <row r="15" spans="1:4" ht="15.75" customHeight="1">
      <c r="A15" s="130" t="s">
        <v>23</v>
      </c>
      <c r="B15" s="27"/>
      <c r="C15" s="27"/>
      <c r="D15" s="28"/>
    </row>
    <row r="16" spans="1:4" ht="15.75" customHeight="1">
      <c r="A16" s="130" t="s">
        <v>24</v>
      </c>
      <c r="B16" s="27"/>
      <c r="C16" s="27"/>
      <c r="D16" s="28"/>
    </row>
    <row r="17" spans="1:4" ht="15.75" customHeight="1">
      <c r="A17" s="130" t="s">
        <v>25</v>
      </c>
      <c r="B17" s="27"/>
      <c r="C17" s="27"/>
      <c r="D17" s="28"/>
    </row>
    <row r="18" spans="1:4" ht="15.75" customHeight="1">
      <c r="A18" s="130" t="s">
        <v>26</v>
      </c>
      <c r="B18" s="27"/>
      <c r="C18" s="27"/>
      <c r="D18" s="28"/>
    </row>
    <row r="19" spans="1:4" ht="15.75" customHeight="1">
      <c r="A19" s="130" t="s">
        <v>27</v>
      </c>
      <c r="B19" s="27"/>
      <c r="C19" s="27"/>
      <c r="D19" s="28"/>
    </row>
    <row r="20" spans="1:4" ht="15.75" customHeight="1">
      <c r="A20" s="130" t="s">
        <v>28</v>
      </c>
      <c r="B20" s="27"/>
      <c r="C20" s="27"/>
      <c r="D20" s="28"/>
    </row>
    <row r="21" spans="1:4" ht="15.75" customHeight="1">
      <c r="A21" s="130" t="s">
        <v>29</v>
      </c>
      <c r="B21" s="27"/>
      <c r="C21" s="27"/>
      <c r="D21" s="28"/>
    </row>
    <row r="22" spans="1:4" ht="15.75" customHeight="1">
      <c r="A22" s="130" t="s">
        <v>30</v>
      </c>
      <c r="B22" s="27"/>
      <c r="C22" s="27"/>
      <c r="D22" s="28"/>
    </row>
    <row r="23" spans="1:4" ht="15.75" customHeight="1">
      <c r="A23" s="130" t="s">
        <v>31</v>
      </c>
      <c r="B23" s="27"/>
      <c r="C23" s="27"/>
      <c r="D23" s="28"/>
    </row>
    <row r="24" spans="1:4" ht="15.75" customHeight="1">
      <c r="A24" s="130" t="s">
        <v>32</v>
      </c>
      <c r="B24" s="27"/>
      <c r="C24" s="27"/>
      <c r="D24" s="28"/>
    </row>
    <row r="25" spans="1:4" ht="15.75" customHeight="1">
      <c r="A25" s="130" t="s">
        <v>33</v>
      </c>
      <c r="B25" s="27"/>
      <c r="C25" s="27"/>
      <c r="D25" s="28"/>
    </row>
    <row r="26" spans="1:4" ht="15.75" customHeight="1">
      <c r="A26" s="130" t="s">
        <v>34</v>
      </c>
      <c r="B26" s="27"/>
      <c r="C26" s="27"/>
      <c r="D26" s="28"/>
    </row>
    <row r="27" spans="1:4" ht="15.75" customHeight="1">
      <c r="A27" s="130" t="s">
        <v>35</v>
      </c>
      <c r="B27" s="27"/>
      <c r="C27" s="27"/>
      <c r="D27" s="28"/>
    </row>
    <row r="28" spans="1:4" ht="15.75" customHeight="1">
      <c r="A28" s="130" t="s">
        <v>36</v>
      </c>
      <c r="B28" s="27"/>
      <c r="C28" s="27"/>
      <c r="D28" s="28"/>
    </row>
    <row r="29" spans="1:4" ht="15.75" customHeight="1">
      <c r="A29" s="130" t="s">
        <v>37</v>
      </c>
      <c r="B29" s="27"/>
      <c r="C29" s="27"/>
      <c r="D29" s="28"/>
    </row>
    <row r="30" spans="1:4" ht="15.75" customHeight="1">
      <c r="A30" s="130" t="s">
        <v>38</v>
      </c>
      <c r="B30" s="27"/>
      <c r="C30" s="27"/>
      <c r="D30" s="28"/>
    </row>
    <row r="31" spans="1:4" ht="15.75" customHeight="1">
      <c r="A31" s="130" t="s">
        <v>39</v>
      </c>
      <c r="B31" s="27"/>
      <c r="C31" s="27"/>
      <c r="D31" s="28"/>
    </row>
    <row r="32" spans="1:4" ht="15.75" customHeight="1">
      <c r="A32" s="130" t="s">
        <v>40</v>
      </c>
      <c r="B32" s="27"/>
      <c r="C32" s="27"/>
      <c r="D32" s="28"/>
    </row>
    <row r="33" spans="1:4" ht="15.75" customHeight="1">
      <c r="A33" s="130" t="s">
        <v>41</v>
      </c>
      <c r="B33" s="27"/>
      <c r="C33" s="27"/>
      <c r="D33" s="28"/>
    </row>
    <row r="34" spans="1:4" ht="15.75" customHeight="1">
      <c r="A34" s="130" t="s">
        <v>117</v>
      </c>
      <c r="B34" s="27"/>
      <c r="C34" s="27"/>
      <c r="D34" s="71"/>
    </row>
    <row r="35" spans="1:4" ht="15.75" customHeight="1">
      <c r="A35" s="130" t="s">
        <v>118</v>
      </c>
      <c r="B35" s="27"/>
      <c r="C35" s="27"/>
      <c r="D35" s="71"/>
    </row>
    <row r="36" spans="1:4" ht="15.75" customHeight="1">
      <c r="A36" s="130" t="s">
        <v>119</v>
      </c>
      <c r="B36" s="27"/>
      <c r="C36" s="27"/>
      <c r="D36" s="71"/>
    </row>
    <row r="37" spans="1:4" ht="15.75" customHeight="1" thickBot="1">
      <c r="A37" s="131" t="s">
        <v>120</v>
      </c>
      <c r="B37" s="29"/>
      <c r="C37" s="29"/>
      <c r="D37" s="72"/>
    </row>
    <row r="38" spans="1:4" ht="15.75" customHeight="1" thickBot="1">
      <c r="A38" s="377" t="s">
        <v>46</v>
      </c>
      <c r="B38" s="378"/>
      <c r="C38" s="132"/>
      <c r="D38" s="133">
        <f>SUM(D5:D37)</f>
        <v>760000</v>
      </c>
    </row>
  </sheetData>
  <sheetProtection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melléket az 1/2018. (III.1.)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D23" sqref="D23"/>
    </sheetView>
  </sheetViews>
  <sheetFormatPr defaultColWidth="9.00390625" defaultRowHeight="12.75"/>
  <cols>
    <col min="1" max="1" width="6.875" style="47" customWidth="1"/>
    <col min="2" max="2" width="55.125" style="111" customWidth="1"/>
    <col min="3" max="3" width="16.375" style="47" customWidth="1"/>
    <col min="4" max="4" width="55.125" style="47" customWidth="1"/>
    <col min="5" max="5" width="16.375" style="47" customWidth="1"/>
    <col min="6" max="6" width="4.875" style="47" customWidth="1"/>
    <col min="7" max="16384" width="9.375" style="47" customWidth="1"/>
  </cols>
  <sheetData>
    <row r="1" spans="2:6" ht="31.5">
      <c r="B1" s="191" t="s">
        <v>128</v>
      </c>
      <c r="C1" s="192"/>
      <c r="D1" s="192"/>
      <c r="E1" s="192"/>
      <c r="F1" s="370" t="s">
        <v>542</v>
      </c>
    </row>
    <row r="2" spans="5:6" ht="14.25" thickBot="1">
      <c r="E2" s="193" t="s">
        <v>56</v>
      </c>
      <c r="F2" s="370"/>
    </row>
    <row r="3" spans="1:6" ht="13.5" thickBot="1">
      <c r="A3" s="372" t="s">
        <v>63</v>
      </c>
      <c r="B3" s="194" t="s">
        <v>51</v>
      </c>
      <c r="C3" s="195"/>
      <c r="D3" s="194" t="s">
        <v>52</v>
      </c>
      <c r="E3" s="196"/>
      <c r="F3" s="370"/>
    </row>
    <row r="4" spans="1:6" s="197" customFormat="1" ht="24.75" thickBot="1">
      <c r="A4" s="373"/>
      <c r="B4" s="112" t="s">
        <v>57</v>
      </c>
      <c r="C4" s="113" t="str">
        <f>+'2.a.mell.'!C4</f>
        <v>2018. évi előirányzat</v>
      </c>
      <c r="D4" s="112" t="s">
        <v>57</v>
      </c>
      <c r="E4" s="113" t="str">
        <f>+'2.a.mell.'!C4</f>
        <v>2018. évi előirányzat</v>
      </c>
      <c r="F4" s="370"/>
    </row>
    <row r="5" spans="1:6" s="197" customFormat="1" ht="13.5" thickBot="1">
      <c r="A5" s="198" t="s">
        <v>431</v>
      </c>
      <c r="B5" s="199" t="s">
        <v>432</v>
      </c>
      <c r="C5" s="200" t="s">
        <v>433</v>
      </c>
      <c r="D5" s="199" t="s">
        <v>435</v>
      </c>
      <c r="E5" s="201" t="s">
        <v>434</v>
      </c>
      <c r="F5" s="370"/>
    </row>
    <row r="6" spans="1:6" ht="12.75" customHeight="1">
      <c r="A6" s="203" t="s">
        <v>13</v>
      </c>
      <c r="B6" s="204" t="s">
        <v>329</v>
      </c>
      <c r="C6" s="180"/>
      <c r="D6" s="204" t="s">
        <v>171</v>
      </c>
      <c r="E6" s="186">
        <v>1435381</v>
      </c>
      <c r="F6" s="370"/>
    </row>
    <row r="7" spans="1:6" ht="12.75">
      <c r="A7" s="205" t="s">
        <v>14</v>
      </c>
      <c r="B7" s="206" t="s">
        <v>330</v>
      </c>
      <c r="C7" s="181"/>
      <c r="D7" s="206" t="s">
        <v>335</v>
      </c>
      <c r="E7" s="187"/>
      <c r="F7" s="370"/>
    </row>
    <row r="8" spans="1:6" ht="12.75" customHeight="1">
      <c r="A8" s="205" t="s">
        <v>15</v>
      </c>
      <c r="B8" s="206" t="s">
        <v>5</v>
      </c>
      <c r="C8" s="181"/>
      <c r="D8" s="206" t="s">
        <v>156</v>
      </c>
      <c r="E8" s="187">
        <v>16026124</v>
      </c>
      <c r="F8" s="370"/>
    </row>
    <row r="9" spans="1:6" ht="12.75" customHeight="1">
      <c r="A9" s="205" t="s">
        <v>16</v>
      </c>
      <c r="B9" s="206" t="s">
        <v>331</v>
      </c>
      <c r="C9" s="181">
        <v>11755229</v>
      </c>
      <c r="D9" s="206" t="s">
        <v>336</v>
      </c>
      <c r="E9" s="187"/>
      <c r="F9" s="370"/>
    </row>
    <row r="10" spans="1:6" ht="12.75" customHeight="1">
      <c r="A10" s="205" t="s">
        <v>17</v>
      </c>
      <c r="B10" s="206" t="s">
        <v>332</v>
      </c>
      <c r="C10" s="181"/>
      <c r="D10" s="206" t="s">
        <v>173</v>
      </c>
      <c r="E10" s="187"/>
      <c r="F10" s="370"/>
    </row>
    <row r="11" spans="1:6" ht="12.75" customHeight="1">
      <c r="A11" s="205" t="s">
        <v>18</v>
      </c>
      <c r="B11" s="206" t="s">
        <v>333</v>
      </c>
      <c r="C11" s="182"/>
      <c r="D11" s="278"/>
      <c r="E11" s="187"/>
      <c r="F11" s="370"/>
    </row>
    <row r="12" spans="1:6" ht="12.75" customHeight="1">
      <c r="A12" s="205" t="s">
        <v>19</v>
      </c>
      <c r="B12" s="41"/>
      <c r="C12" s="181"/>
      <c r="D12" s="278"/>
      <c r="E12" s="187"/>
      <c r="F12" s="370"/>
    </row>
    <row r="13" spans="1:6" ht="12.75" customHeight="1">
      <c r="A13" s="205" t="s">
        <v>20</v>
      </c>
      <c r="B13" s="41"/>
      <c r="C13" s="181"/>
      <c r="D13" s="279"/>
      <c r="E13" s="187"/>
      <c r="F13" s="370"/>
    </row>
    <row r="14" spans="1:6" ht="12.75" customHeight="1">
      <c r="A14" s="205" t="s">
        <v>21</v>
      </c>
      <c r="B14" s="276"/>
      <c r="C14" s="182"/>
      <c r="D14" s="278"/>
      <c r="E14" s="187"/>
      <c r="F14" s="370"/>
    </row>
    <row r="15" spans="1:6" ht="12.75">
      <c r="A15" s="205" t="s">
        <v>22</v>
      </c>
      <c r="B15" s="41"/>
      <c r="C15" s="182"/>
      <c r="D15" s="278"/>
      <c r="E15" s="187"/>
      <c r="F15" s="370"/>
    </row>
    <row r="16" spans="1:6" ht="12.75" customHeight="1" thickBot="1">
      <c r="A16" s="248" t="s">
        <v>23</v>
      </c>
      <c r="B16" s="277"/>
      <c r="C16" s="250"/>
      <c r="D16" s="249" t="s">
        <v>45</v>
      </c>
      <c r="E16" s="229"/>
      <c r="F16" s="370"/>
    </row>
    <row r="17" spans="1:6" ht="15.75" customHeight="1" thickBot="1">
      <c r="A17" s="208" t="s">
        <v>24</v>
      </c>
      <c r="B17" s="101" t="s">
        <v>342</v>
      </c>
      <c r="C17" s="184">
        <f>+C6+C8+C9+C11+C12+C13+C14+C15+C16</f>
        <v>11755229</v>
      </c>
      <c r="D17" s="101" t="s">
        <v>343</v>
      </c>
      <c r="E17" s="189">
        <f>+E6+E8+E10+E11+E12+E13+E14+E15+E16</f>
        <v>17461505</v>
      </c>
      <c r="F17" s="370"/>
    </row>
    <row r="18" spans="1:6" ht="12.75" customHeight="1">
      <c r="A18" s="203" t="s">
        <v>25</v>
      </c>
      <c r="B18" s="218" t="s">
        <v>191</v>
      </c>
      <c r="C18" s="225">
        <f>+C19+C20+C21+C22+C23</f>
        <v>0</v>
      </c>
      <c r="D18" s="211" t="s">
        <v>160</v>
      </c>
      <c r="E18" s="61"/>
      <c r="F18" s="370"/>
    </row>
    <row r="19" spans="1:6" ht="12.75" customHeight="1">
      <c r="A19" s="205" t="s">
        <v>26</v>
      </c>
      <c r="B19" s="219" t="s">
        <v>180</v>
      </c>
      <c r="C19" s="63"/>
      <c r="D19" s="211" t="s">
        <v>163</v>
      </c>
      <c r="E19" s="64"/>
      <c r="F19" s="370"/>
    </row>
    <row r="20" spans="1:6" ht="12.75" customHeight="1">
      <c r="A20" s="203" t="s">
        <v>27</v>
      </c>
      <c r="B20" s="219" t="s">
        <v>181</v>
      </c>
      <c r="C20" s="63"/>
      <c r="D20" s="211" t="s">
        <v>125</v>
      </c>
      <c r="E20" s="64"/>
      <c r="F20" s="370"/>
    </row>
    <row r="21" spans="1:6" ht="12.75" customHeight="1">
      <c r="A21" s="205" t="s">
        <v>28</v>
      </c>
      <c r="B21" s="219" t="s">
        <v>182</v>
      </c>
      <c r="C21" s="63"/>
      <c r="D21" s="211" t="s">
        <v>126</v>
      </c>
      <c r="E21" s="64"/>
      <c r="F21" s="370"/>
    </row>
    <row r="22" spans="1:6" ht="12.75" customHeight="1">
      <c r="A22" s="203" t="s">
        <v>29</v>
      </c>
      <c r="B22" s="219" t="s">
        <v>183</v>
      </c>
      <c r="C22" s="63"/>
      <c r="D22" s="210" t="s">
        <v>177</v>
      </c>
      <c r="E22" s="64"/>
      <c r="F22" s="370"/>
    </row>
    <row r="23" spans="1:6" ht="12.75" customHeight="1">
      <c r="A23" s="205" t="s">
        <v>30</v>
      </c>
      <c r="B23" s="220" t="s">
        <v>184</v>
      </c>
      <c r="C23" s="63"/>
      <c r="D23" s="211" t="s">
        <v>164</v>
      </c>
      <c r="E23" s="64"/>
      <c r="F23" s="370"/>
    </row>
    <row r="24" spans="1:6" ht="12.75" customHeight="1">
      <c r="A24" s="203" t="s">
        <v>31</v>
      </c>
      <c r="B24" s="221" t="s">
        <v>185</v>
      </c>
      <c r="C24" s="213">
        <f>+C25+C26+C27+C28+C29</f>
        <v>0</v>
      </c>
      <c r="D24" s="222" t="s">
        <v>162</v>
      </c>
      <c r="E24" s="64"/>
      <c r="F24" s="370"/>
    </row>
    <row r="25" spans="1:6" ht="12.75" customHeight="1">
      <c r="A25" s="205" t="s">
        <v>32</v>
      </c>
      <c r="B25" s="220" t="s">
        <v>186</v>
      </c>
      <c r="C25" s="63"/>
      <c r="D25" s="222" t="s">
        <v>337</v>
      </c>
      <c r="E25" s="64"/>
      <c r="F25" s="370"/>
    </row>
    <row r="26" spans="1:6" ht="12.75" customHeight="1">
      <c r="A26" s="203" t="s">
        <v>33</v>
      </c>
      <c r="B26" s="220" t="s">
        <v>187</v>
      </c>
      <c r="C26" s="63"/>
      <c r="D26" s="217" t="s">
        <v>525</v>
      </c>
      <c r="E26" s="64">
        <v>726749</v>
      </c>
      <c r="F26" s="370"/>
    </row>
    <row r="27" spans="1:6" ht="12.75" customHeight="1">
      <c r="A27" s="205" t="s">
        <v>34</v>
      </c>
      <c r="B27" s="219" t="s">
        <v>188</v>
      </c>
      <c r="C27" s="63"/>
      <c r="D27" s="98"/>
      <c r="E27" s="64"/>
      <c r="F27" s="370"/>
    </row>
    <row r="28" spans="1:6" ht="12.75" customHeight="1">
      <c r="A28" s="203" t="s">
        <v>35</v>
      </c>
      <c r="B28" s="223" t="s">
        <v>189</v>
      </c>
      <c r="C28" s="63"/>
      <c r="D28" s="41"/>
      <c r="E28" s="64"/>
      <c r="F28" s="370"/>
    </row>
    <row r="29" spans="1:6" ht="12.75" customHeight="1" thickBot="1">
      <c r="A29" s="205" t="s">
        <v>36</v>
      </c>
      <c r="B29" s="224" t="s">
        <v>190</v>
      </c>
      <c r="C29" s="63"/>
      <c r="D29" s="98"/>
      <c r="E29" s="64"/>
      <c r="F29" s="370"/>
    </row>
    <row r="30" spans="1:6" ht="21.75" customHeight="1" thickBot="1">
      <c r="A30" s="208" t="s">
        <v>37</v>
      </c>
      <c r="B30" s="101" t="s">
        <v>334</v>
      </c>
      <c r="C30" s="184">
        <f>+C18+C24</f>
        <v>0</v>
      </c>
      <c r="D30" s="101" t="s">
        <v>338</v>
      </c>
      <c r="E30" s="189">
        <f>SUM(E18:E29)</f>
        <v>726749</v>
      </c>
      <c r="F30" s="370"/>
    </row>
    <row r="31" spans="1:6" ht="13.5" thickBot="1">
      <c r="A31" s="208" t="s">
        <v>38</v>
      </c>
      <c r="B31" s="214" t="s">
        <v>339</v>
      </c>
      <c r="C31" s="215">
        <f>+C17+C30</f>
        <v>11755229</v>
      </c>
      <c r="D31" s="214" t="s">
        <v>340</v>
      </c>
      <c r="E31" s="215">
        <f>+E17+E30</f>
        <v>18188254</v>
      </c>
      <c r="F31" s="370"/>
    </row>
    <row r="32" spans="1:6" ht="13.5" thickBot="1">
      <c r="A32" s="208" t="s">
        <v>39</v>
      </c>
      <c r="B32" s="214" t="s">
        <v>138</v>
      </c>
      <c r="C32" s="215"/>
      <c r="D32" s="214" t="s">
        <v>139</v>
      </c>
      <c r="E32" s="215" t="str">
        <f>IF(C17-E17&gt;0,C17-E17,"-")</f>
        <v>-</v>
      </c>
      <c r="F32" s="370"/>
    </row>
    <row r="33" spans="1:6" ht="13.5" thickBot="1">
      <c r="A33" s="208" t="s">
        <v>40</v>
      </c>
      <c r="B33" s="214" t="s">
        <v>178</v>
      </c>
      <c r="C33" s="215"/>
      <c r="D33" s="214" t="s">
        <v>179</v>
      </c>
      <c r="E33" s="215"/>
      <c r="F33" s="37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D17" sqref="D17"/>
    </sheetView>
  </sheetViews>
  <sheetFormatPr defaultColWidth="9.00390625" defaultRowHeight="12.75"/>
  <cols>
    <col min="1" max="1" width="5.875" style="70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81" t="s">
        <v>2</v>
      </c>
      <c r="C1" s="381"/>
      <c r="D1" s="381"/>
    </row>
    <row r="2" spans="1:4" s="58" customFormat="1" ht="16.5" thickBot="1">
      <c r="A2" s="57"/>
      <c r="B2" s="240"/>
      <c r="D2" s="39" t="s">
        <v>532</v>
      </c>
    </row>
    <row r="3" spans="1:4" s="60" customFormat="1" ht="48" customHeight="1" thickBot="1">
      <c r="A3" s="59" t="s">
        <v>11</v>
      </c>
      <c r="B3" s="116" t="s">
        <v>12</v>
      </c>
      <c r="C3" s="116" t="s">
        <v>64</v>
      </c>
      <c r="D3" s="117" t="s">
        <v>65</v>
      </c>
    </row>
    <row r="4" spans="1:4" s="60" customFormat="1" ht="13.5" customHeight="1" thickBot="1">
      <c r="A4" s="33" t="s">
        <v>431</v>
      </c>
      <c r="B4" s="119" t="s">
        <v>432</v>
      </c>
      <c r="C4" s="119" t="s">
        <v>433</v>
      </c>
      <c r="D4" s="120" t="s">
        <v>435</v>
      </c>
    </row>
    <row r="5" spans="1:4" ht="18" customHeight="1">
      <c r="A5" s="104" t="s">
        <v>13</v>
      </c>
      <c r="B5" s="121" t="s">
        <v>136</v>
      </c>
      <c r="C5" s="102"/>
      <c r="D5" s="61"/>
    </row>
    <row r="6" spans="1:4" ht="18" customHeight="1">
      <c r="A6" s="62" t="s">
        <v>14</v>
      </c>
      <c r="B6" s="122" t="s">
        <v>137</v>
      </c>
      <c r="C6" s="103"/>
      <c r="D6" s="64"/>
    </row>
    <row r="7" spans="1:4" ht="18" customHeight="1">
      <c r="A7" s="62" t="s">
        <v>15</v>
      </c>
      <c r="B7" s="122" t="s">
        <v>110</v>
      </c>
      <c r="C7" s="103"/>
      <c r="D7" s="64"/>
    </row>
    <row r="8" spans="1:4" ht="18" customHeight="1">
      <c r="A8" s="62" t="s">
        <v>16</v>
      </c>
      <c r="B8" s="122" t="s">
        <v>111</v>
      </c>
      <c r="C8" s="103"/>
      <c r="D8" s="64"/>
    </row>
    <row r="9" spans="1:4" ht="18" customHeight="1">
      <c r="A9" s="62" t="s">
        <v>17</v>
      </c>
      <c r="B9" s="122" t="s">
        <v>129</v>
      </c>
      <c r="C9" s="103"/>
      <c r="D9" s="64"/>
    </row>
    <row r="10" spans="1:4" ht="18" customHeight="1">
      <c r="A10" s="62" t="s">
        <v>18</v>
      </c>
      <c r="B10" s="122" t="s">
        <v>130</v>
      </c>
      <c r="C10" s="103"/>
      <c r="D10" s="64"/>
    </row>
    <row r="11" spans="1:4" ht="18" customHeight="1">
      <c r="A11" s="62" t="s">
        <v>19</v>
      </c>
      <c r="B11" s="123" t="s">
        <v>131</v>
      </c>
      <c r="C11" s="103"/>
      <c r="D11" s="64"/>
    </row>
    <row r="12" spans="1:4" ht="18" customHeight="1">
      <c r="A12" s="62" t="s">
        <v>21</v>
      </c>
      <c r="B12" s="123" t="s">
        <v>132</v>
      </c>
      <c r="C12" s="103"/>
      <c r="D12" s="64"/>
    </row>
    <row r="13" spans="1:4" ht="18" customHeight="1">
      <c r="A13" s="62" t="s">
        <v>22</v>
      </c>
      <c r="B13" s="123" t="s">
        <v>133</v>
      </c>
      <c r="C13" s="103"/>
      <c r="D13" s="64"/>
    </row>
    <row r="14" spans="1:4" ht="18" customHeight="1">
      <c r="A14" s="62" t="s">
        <v>23</v>
      </c>
      <c r="B14" s="123" t="s">
        <v>134</v>
      </c>
      <c r="C14" s="103"/>
      <c r="D14" s="64"/>
    </row>
    <row r="15" spans="1:4" ht="22.5" customHeight="1">
      <c r="A15" s="62" t="s">
        <v>24</v>
      </c>
      <c r="B15" s="123" t="s">
        <v>135</v>
      </c>
      <c r="C15" s="103"/>
      <c r="D15" s="64"/>
    </row>
    <row r="16" spans="1:4" ht="18" customHeight="1">
      <c r="A16" s="62" t="s">
        <v>25</v>
      </c>
      <c r="B16" s="122" t="s">
        <v>112</v>
      </c>
      <c r="C16" s="103">
        <v>506118</v>
      </c>
      <c r="D16" s="64">
        <v>34058</v>
      </c>
    </row>
    <row r="17" spans="1:4" ht="18" customHeight="1">
      <c r="A17" s="62" t="s">
        <v>26</v>
      </c>
      <c r="B17" s="122" t="s">
        <v>4</v>
      </c>
      <c r="C17" s="103"/>
      <c r="D17" s="64"/>
    </row>
    <row r="18" spans="1:4" ht="18" customHeight="1">
      <c r="A18" s="62" t="s">
        <v>27</v>
      </c>
      <c r="B18" s="122" t="s">
        <v>3</v>
      </c>
      <c r="C18" s="103"/>
      <c r="D18" s="64"/>
    </row>
    <row r="19" spans="1:4" ht="18" customHeight="1">
      <c r="A19" s="62" t="s">
        <v>28</v>
      </c>
      <c r="B19" s="122" t="s">
        <v>113</v>
      </c>
      <c r="C19" s="103"/>
      <c r="D19" s="64"/>
    </row>
    <row r="20" spans="1:4" ht="18" customHeight="1">
      <c r="A20" s="62" t="s">
        <v>29</v>
      </c>
      <c r="B20" s="122" t="s">
        <v>114</v>
      </c>
      <c r="C20" s="103"/>
      <c r="D20" s="64"/>
    </row>
    <row r="21" spans="1:4" ht="18" customHeight="1">
      <c r="A21" s="62" t="s">
        <v>30</v>
      </c>
      <c r="B21" s="99" t="s">
        <v>522</v>
      </c>
      <c r="C21" s="63">
        <v>939900</v>
      </c>
      <c r="D21" s="64">
        <v>12050</v>
      </c>
    </row>
    <row r="22" spans="1:4" ht="18" customHeight="1">
      <c r="A22" s="62" t="s">
        <v>31</v>
      </c>
      <c r="B22" s="65"/>
      <c r="C22" s="63"/>
      <c r="D22" s="64"/>
    </row>
    <row r="23" spans="1:4" ht="18" customHeight="1">
      <c r="A23" s="62" t="s">
        <v>32</v>
      </c>
      <c r="B23" s="65"/>
      <c r="C23" s="63"/>
      <c r="D23" s="64"/>
    </row>
    <row r="24" spans="1:4" ht="18" customHeight="1">
      <c r="A24" s="62" t="s">
        <v>33</v>
      </c>
      <c r="B24" s="65"/>
      <c r="C24" s="63"/>
      <c r="D24" s="64"/>
    </row>
    <row r="25" spans="1:4" ht="18" customHeight="1">
      <c r="A25" s="62" t="s">
        <v>34</v>
      </c>
      <c r="B25" s="65"/>
      <c r="C25" s="63"/>
      <c r="D25" s="64"/>
    </row>
    <row r="26" spans="1:4" ht="18" customHeight="1">
      <c r="A26" s="62" t="s">
        <v>35</v>
      </c>
      <c r="B26" s="65"/>
      <c r="C26" s="63"/>
      <c r="D26" s="64"/>
    </row>
    <row r="27" spans="1:4" ht="18" customHeight="1">
      <c r="A27" s="62" t="s">
        <v>36</v>
      </c>
      <c r="B27" s="65"/>
      <c r="C27" s="63"/>
      <c r="D27" s="64"/>
    </row>
    <row r="28" spans="1:4" ht="18" customHeight="1">
      <c r="A28" s="62" t="s">
        <v>37</v>
      </c>
      <c r="B28" s="65"/>
      <c r="C28" s="63"/>
      <c r="D28" s="64"/>
    </row>
    <row r="29" spans="1:4" ht="18" customHeight="1" thickBot="1">
      <c r="A29" s="105" t="s">
        <v>38</v>
      </c>
      <c r="B29" s="66"/>
      <c r="C29" s="67"/>
      <c r="D29" s="68"/>
    </row>
    <row r="30" spans="1:4" ht="18" customHeight="1" thickBot="1">
      <c r="A30" s="34" t="s">
        <v>39</v>
      </c>
      <c r="B30" s="125" t="s">
        <v>46</v>
      </c>
      <c r="C30" s="126">
        <f>+C5+C6+C7+C8+C9+C16+C17+C18+C19+C20+C21+C22+C23+C24+C25+C26+C27+C28+C29</f>
        <v>1446018</v>
      </c>
      <c r="D30" s="127">
        <f>+D5+D6+D7+D8+D9+D16+D17+D18+D19+D20+D21+D22+D23+D24+D25+D26+D27+D28+D29</f>
        <v>46108</v>
      </c>
    </row>
    <row r="31" spans="1:4" ht="8.25" customHeight="1">
      <c r="A31" s="69"/>
      <c r="B31" s="380"/>
      <c r="C31" s="380"/>
      <c r="D31" s="380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8. melléklet az 1/2018.(III.1.)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view="pageLayout" workbookViewId="0" topLeftCell="A1">
      <selection activeCell="O23" sqref="O23"/>
    </sheetView>
  </sheetViews>
  <sheetFormatPr defaultColWidth="9.00390625" defaultRowHeight="12.75"/>
  <cols>
    <col min="1" max="1" width="4.875" style="76" customWidth="1"/>
    <col min="2" max="2" width="31.125" style="92" customWidth="1"/>
    <col min="3" max="4" width="9.00390625" style="92" customWidth="1"/>
    <col min="5" max="5" width="9.50390625" style="92" customWidth="1"/>
    <col min="6" max="6" width="8.875" style="92" customWidth="1"/>
    <col min="7" max="7" width="8.625" style="92" customWidth="1"/>
    <col min="8" max="8" width="8.875" style="92" customWidth="1"/>
    <col min="9" max="9" width="8.125" style="92" customWidth="1"/>
    <col min="10" max="14" width="9.50390625" style="92" customWidth="1"/>
    <col min="15" max="15" width="12.625" style="76" customWidth="1"/>
    <col min="16" max="16384" width="9.375" style="92" customWidth="1"/>
  </cols>
  <sheetData>
    <row r="1" spans="1:15" ht="31.5" customHeight="1">
      <c r="A1" s="382" t="s">
        <v>582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ht="16.5" thickBot="1">
      <c r="O2" s="2" t="s">
        <v>532</v>
      </c>
    </row>
    <row r="3" spans="1:15" s="76" customFormat="1" ht="25.5" customHeight="1" thickBot="1">
      <c r="A3" s="73" t="s">
        <v>11</v>
      </c>
      <c r="B3" s="74" t="s">
        <v>57</v>
      </c>
      <c r="C3" s="74" t="s">
        <v>66</v>
      </c>
      <c r="D3" s="74" t="s">
        <v>67</v>
      </c>
      <c r="E3" s="74" t="s">
        <v>68</v>
      </c>
      <c r="F3" s="74" t="s">
        <v>69</v>
      </c>
      <c r="G3" s="74" t="s">
        <v>70</v>
      </c>
      <c r="H3" s="74" t="s">
        <v>71</v>
      </c>
      <c r="I3" s="74" t="s">
        <v>72</v>
      </c>
      <c r="J3" s="74" t="s">
        <v>73</v>
      </c>
      <c r="K3" s="74" t="s">
        <v>74</v>
      </c>
      <c r="L3" s="74" t="s">
        <v>75</v>
      </c>
      <c r="M3" s="74" t="s">
        <v>76</v>
      </c>
      <c r="N3" s="74" t="s">
        <v>77</v>
      </c>
      <c r="O3" s="75" t="s">
        <v>46</v>
      </c>
    </row>
    <row r="4" spans="1:15" s="78" customFormat="1" ht="15" customHeight="1" thickBot="1">
      <c r="A4" s="77" t="s">
        <v>13</v>
      </c>
      <c r="B4" s="384" t="s">
        <v>51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s="78" customFormat="1" ht="22.5">
      <c r="A5" s="79" t="s">
        <v>14</v>
      </c>
      <c r="B5" s="298" t="s">
        <v>320</v>
      </c>
      <c r="C5" s="80">
        <v>1514062</v>
      </c>
      <c r="D5" s="80">
        <v>1514062</v>
      </c>
      <c r="E5" s="80">
        <v>1514062</v>
      </c>
      <c r="F5" s="80">
        <v>1514062</v>
      </c>
      <c r="G5" s="360">
        <v>1514062</v>
      </c>
      <c r="H5" s="80">
        <v>1514062</v>
      </c>
      <c r="I5" s="360">
        <v>1514062</v>
      </c>
      <c r="J5" s="80">
        <v>1514062</v>
      </c>
      <c r="K5" s="80">
        <v>1514062</v>
      </c>
      <c r="L5" s="80">
        <v>1514062</v>
      </c>
      <c r="M5" s="80">
        <v>1514062</v>
      </c>
      <c r="N5" s="80">
        <v>1514059</v>
      </c>
      <c r="O5" s="81">
        <v>18168741</v>
      </c>
    </row>
    <row r="6" spans="1:15" s="85" customFormat="1" ht="22.5">
      <c r="A6" s="82" t="s">
        <v>15</v>
      </c>
      <c r="B6" s="162" t="s">
        <v>362</v>
      </c>
      <c r="C6" s="83">
        <v>241594</v>
      </c>
      <c r="D6" s="83">
        <v>241594</v>
      </c>
      <c r="E6" s="83">
        <v>241594</v>
      </c>
      <c r="F6" s="83">
        <v>241594</v>
      </c>
      <c r="G6" s="83">
        <v>241594</v>
      </c>
      <c r="H6" s="83">
        <v>241594</v>
      </c>
      <c r="I6" s="83">
        <v>241594</v>
      </c>
      <c r="J6" s="83">
        <v>241594</v>
      </c>
      <c r="K6" s="83">
        <v>241594</v>
      </c>
      <c r="L6" s="83">
        <v>241594</v>
      </c>
      <c r="M6" s="83">
        <v>241594</v>
      </c>
      <c r="N6" s="83">
        <v>241591</v>
      </c>
      <c r="O6" s="84">
        <v>2899125</v>
      </c>
    </row>
    <row r="7" spans="1:15" s="85" customFormat="1" ht="22.5">
      <c r="A7" s="82" t="s">
        <v>16</v>
      </c>
      <c r="B7" s="161" t="s">
        <v>363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>
        <f>SUM(C7:N7)</f>
        <v>0</v>
      </c>
    </row>
    <row r="8" spans="1:15" s="85" customFormat="1" ht="13.5" customHeight="1">
      <c r="A8" s="82" t="s">
        <v>17</v>
      </c>
      <c r="B8" s="160" t="s">
        <v>143</v>
      </c>
      <c r="C8" s="83"/>
      <c r="D8" s="83"/>
      <c r="E8" s="83">
        <v>360000</v>
      </c>
      <c r="F8" s="83"/>
      <c r="G8" s="83"/>
      <c r="H8" s="83"/>
      <c r="I8" s="83"/>
      <c r="J8" s="83"/>
      <c r="K8" s="83">
        <v>360000</v>
      </c>
      <c r="L8" s="83"/>
      <c r="M8" s="83"/>
      <c r="N8" s="83"/>
      <c r="O8" s="84">
        <v>720000</v>
      </c>
    </row>
    <row r="9" spans="1:15" s="85" customFormat="1" ht="13.5" customHeight="1">
      <c r="A9" s="82" t="s">
        <v>18</v>
      </c>
      <c r="B9" s="160" t="s">
        <v>364</v>
      </c>
      <c r="C9" s="83">
        <v>76336</v>
      </c>
      <c r="D9" s="83">
        <v>75502</v>
      </c>
      <c r="E9" s="83">
        <v>76336</v>
      </c>
      <c r="F9" s="83">
        <v>76336</v>
      </c>
      <c r="G9" s="83">
        <v>76336</v>
      </c>
      <c r="H9" s="83">
        <v>76336</v>
      </c>
      <c r="I9" s="83">
        <v>76336</v>
      </c>
      <c r="J9" s="83">
        <v>76336</v>
      </c>
      <c r="K9" s="83">
        <v>76336</v>
      </c>
      <c r="L9" s="83">
        <v>76336</v>
      </c>
      <c r="M9" s="83">
        <v>76336</v>
      </c>
      <c r="N9" s="83">
        <v>76334</v>
      </c>
      <c r="O9" s="84">
        <v>916030</v>
      </c>
    </row>
    <row r="10" spans="1:15" s="85" customFormat="1" ht="13.5" customHeight="1">
      <c r="A10" s="82" t="s">
        <v>19</v>
      </c>
      <c r="B10" s="160" t="s">
        <v>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>
        <f>SUM(C10:N10)</f>
        <v>0</v>
      </c>
    </row>
    <row r="11" spans="1:15" s="85" customFormat="1" ht="13.5" customHeight="1">
      <c r="A11" s="82" t="s">
        <v>20</v>
      </c>
      <c r="B11" s="160" t="s">
        <v>322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>
        <f>SUM(C11:N11)</f>
        <v>0</v>
      </c>
    </row>
    <row r="12" spans="1:15" s="85" customFormat="1" ht="22.5">
      <c r="A12" s="82" t="s">
        <v>21</v>
      </c>
      <c r="B12" s="162" t="s">
        <v>352</v>
      </c>
      <c r="C12" s="83"/>
      <c r="D12" s="362">
        <v>11755229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>
        <f>SUM(C12:N12)</f>
        <v>11755229</v>
      </c>
    </row>
    <row r="13" spans="1:15" s="85" customFormat="1" ht="13.5" customHeight="1" thickBot="1">
      <c r="A13" s="82" t="s">
        <v>22</v>
      </c>
      <c r="B13" s="160" t="s">
        <v>6</v>
      </c>
      <c r="C13" s="83">
        <v>1032118</v>
      </c>
      <c r="D13" s="83">
        <v>1032118</v>
      </c>
      <c r="E13" s="83">
        <v>1032118</v>
      </c>
      <c r="F13" s="83">
        <v>1032118</v>
      </c>
      <c r="G13" s="362">
        <v>1032118</v>
      </c>
      <c r="H13" s="83">
        <v>1032118</v>
      </c>
      <c r="I13" s="362">
        <v>1032118</v>
      </c>
      <c r="J13" s="83">
        <v>1032118</v>
      </c>
      <c r="K13" s="83">
        <v>1032118</v>
      </c>
      <c r="L13" s="83">
        <v>1032118</v>
      </c>
      <c r="M13" s="83">
        <v>1032118</v>
      </c>
      <c r="N13" s="83">
        <v>1032120</v>
      </c>
      <c r="O13" s="84">
        <v>12385418</v>
      </c>
    </row>
    <row r="14" spans="1:15" s="78" customFormat="1" ht="15.75" customHeight="1" thickBot="1">
      <c r="A14" s="77" t="s">
        <v>23</v>
      </c>
      <c r="B14" s="35" t="s">
        <v>100</v>
      </c>
      <c r="C14" s="88">
        <f aca="true" t="shared" si="0" ref="C14:N14">SUM(C5:C13)</f>
        <v>2864110</v>
      </c>
      <c r="D14" s="361">
        <f t="shared" si="0"/>
        <v>14618505</v>
      </c>
      <c r="E14" s="88">
        <f t="shared" si="0"/>
        <v>3224110</v>
      </c>
      <c r="F14" s="88">
        <f t="shared" si="0"/>
        <v>2864110</v>
      </c>
      <c r="G14" s="361">
        <v>2864110</v>
      </c>
      <c r="H14" s="88">
        <f t="shared" si="0"/>
        <v>2864110</v>
      </c>
      <c r="I14" s="361">
        <f t="shared" si="0"/>
        <v>2864110</v>
      </c>
      <c r="J14" s="88">
        <f t="shared" si="0"/>
        <v>2864110</v>
      </c>
      <c r="K14" s="88">
        <f t="shared" si="0"/>
        <v>3224110</v>
      </c>
      <c r="L14" s="88">
        <f t="shared" si="0"/>
        <v>2864110</v>
      </c>
      <c r="M14" s="88">
        <f t="shared" si="0"/>
        <v>2864110</v>
      </c>
      <c r="N14" s="88">
        <f t="shared" si="0"/>
        <v>2864104</v>
      </c>
      <c r="O14" s="89">
        <v>44844543</v>
      </c>
    </row>
    <row r="15" spans="1:15" s="78" customFormat="1" ht="15" customHeight="1" thickBot="1">
      <c r="A15" s="77" t="s">
        <v>24</v>
      </c>
      <c r="B15" s="384" t="s">
        <v>52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6"/>
    </row>
    <row r="16" spans="1:15" s="85" customFormat="1" ht="13.5" customHeight="1">
      <c r="A16" s="90" t="s">
        <v>25</v>
      </c>
      <c r="B16" s="163" t="s">
        <v>58</v>
      </c>
      <c r="C16" s="86">
        <v>634773</v>
      </c>
      <c r="D16" s="86">
        <v>634773</v>
      </c>
      <c r="E16" s="86">
        <v>634773</v>
      </c>
      <c r="F16" s="86">
        <v>634773</v>
      </c>
      <c r="G16" s="86">
        <v>634773</v>
      </c>
      <c r="H16" s="86">
        <v>634773</v>
      </c>
      <c r="I16" s="86">
        <v>634773</v>
      </c>
      <c r="J16" s="86">
        <v>634773</v>
      </c>
      <c r="K16" s="86">
        <v>634773</v>
      </c>
      <c r="L16" s="86">
        <v>634773</v>
      </c>
      <c r="M16" s="86">
        <v>634773</v>
      </c>
      <c r="N16" s="86">
        <v>634777</v>
      </c>
      <c r="O16" s="87">
        <v>7617280</v>
      </c>
    </row>
    <row r="17" spans="1:15" s="85" customFormat="1" ht="27" customHeight="1">
      <c r="A17" s="82" t="s">
        <v>26</v>
      </c>
      <c r="B17" s="162" t="s">
        <v>152</v>
      </c>
      <c r="C17" s="83">
        <v>101566</v>
      </c>
      <c r="D17" s="83">
        <v>101566</v>
      </c>
      <c r="E17" s="83">
        <v>101566</v>
      </c>
      <c r="F17" s="83">
        <v>101566</v>
      </c>
      <c r="G17" s="83">
        <v>101566</v>
      </c>
      <c r="H17" s="83">
        <v>101566</v>
      </c>
      <c r="I17" s="83">
        <v>101566</v>
      </c>
      <c r="J17" s="83">
        <v>101566</v>
      </c>
      <c r="K17" s="83">
        <v>101566</v>
      </c>
      <c r="L17" s="83">
        <v>101566</v>
      </c>
      <c r="M17" s="83">
        <v>101566</v>
      </c>
      <c r="N17" s="83">
        <v>101566</v>
      </c>
      <c r="O17" s="84">
        <v>1218792</v>
      </c>
    </row>
    <row r="18" spans="1:15" s="85" customFormat="1" ht="13.5" customHeight="1">
      <c r="A18" s="82" t="s">
        <v>27</v>
      </c>
      <c r="B18" s="160" t="s">
        <v>121</v>
      </c>
      <c r="C18" s="83">
        <v>1082552</v>
      </c>
      <c r="D18" s="83">
        <v>1082552</v>
      </c>
      <c r="E18" s="83">
        <v>1082552</v>
      </c>
      <c r="F18" s="83">
        <v>1082552</v>
      </c>
      <c r="G18" s="362">
        <v>1082552</v>
      </c>
      <c r="H18" s="83">
        <v>1082552</v>
      </c>
      <c r="I18" s="362">
        <v>1082552</v>
      </c>
      <c r="J18" s="83">
        <v>1082552</v>
      </c>
      <c r="K18" s="83">
        <v>1082552</v>
      </c>
      <c r="L18" s="83">
        <v>1082552</v>
      </c>
      <c r="M18" s="83">
        <v>1082552</v>
      </c>
      <c r="N18" s="83">
        <v>1082548</v>
      </c>
      <c r="O18" s="84">
        <v>12990620</v>
      </c>
    </row>
    <row r="19" spans="1:15" s="85" customFormat="1" ht="13.5" customHeight="1">
      <c r="A19" s="82" t="s">
        <v>28</v>
      </c>
      <c r="B19" s="160" t="s">
        <v>153</v>
      </c>
      <c r="C19" s="83">
        <v>174050</v>
      </c>
      <c r="D19" s="83">
        <v>174050</v>
      </c>
      <c r="E19" s="83">
        <v>174050</v>
      </c>
      <c r="F19" s="83">
        <v>174050</v>
      </c>
      <c r="G19" s="83">
        <v>174050</v>
      </c>
      <c r="H19" s="83">
        <v>174050</v>
      </c>
      <c r="I19" s="83">
        <v>174050</v>
      </c>
      <c r="J19" s="83">
        <v>174050</v>
      </c>
      <c r="K19" s="83">
        <v>174050</v>
      </c>
      <c r="L19" s="83">
        <v>174050</v>
      </c>
      <c r="M19" s="83">
        <v>174050</v>
      </c>
      <c r="N19" s="83">
        <v>174050</v>
      </c>
      <c r="O19" s="84">
        <v>2088600</v>
      </c>
    </row>
    <row r="20" spans="1:15" s="85" customFormat="1" ht="13.5" customHeight="1">
      <c r="A20" s="82" t="s">
        <v>29</v>
      </c>
      <c r="B20" s="160" t="s">
        <v>7</v>
      </c>
      <c r="C20" s="83"/>
      <c r="D20" s="83"/>
      <c r="E20" s="83">
        <v>1101748</v>
      </c>
      <c r="F20" s="83"/>
      <c r="G20" s="83"/>
      <c r="H20" s="83"/>
      <c r="I20" s="83"/>
      <c r="J20" s="83"/>
      <c r="K20" s="83">
        <v>1101748</v>
      </c>
      <c r="L20" s="83"/>
      <c r="M20" s="83"/>
      <c r="N20" s="83"/>
      <c r="O20" s="84">
        <v>2203496</v>
      </c>
    </row>
    <row r="21" spans="1:15" s="85" customFormat="1" ht="13.5" customHeight="1">
      <c r="A21" s="82" t="s">
        <v>30</v>
      </c>
      <c r="B21" s="160" t="s">
        <v>171</v>
      </c>
      <c r="C21" s="83"/>
      <c r="D21" s="83"/>
      <c r="E21" s="83"/>
      <c r="F21" s="83"/>
      <c r="G21" s="83"/>
      <c r="H21" s="83"/>
      <c r="I21" s="83">
        <v>600000</v>
      </c>
      <c r="J21" s="83"/>
      <c r="K21" s="83">
        <v>835381</v>
      </c>
      <c r="L21" s="83"/>
      <c r="M21" s="83"/>
      <c r="N21" s="83"/>
      <c r="O21" s="84">
        <v>1435381</v>
      </c>
    </row>
    <row r="22" spans="1:15" s="85" customFormat="1" ht="15.75">
      <c r="A22" s="82" t="s">
        <v>31</v>
      </c>
      <c r="B22" s="162" t="s">
        <v>156</v>
      </c>
      <c r="C22" s="83"/>
      <c r="D22" s="83"/>
      <c r="E22" s="83"/>
      <c r="F22" s="83"/>
      <c r="G22" s="83"/>
      <c r="H22" s="83"/>
      <c r="I22" s="362">
        <v>2652198</v>
      </c>
      <c r="J22" s="83"/>
      <c r="K22" s="83"/>
      <c r="L22" s="83">
        <v>1000000</v>
      </c>
      <c r="M22" s="362">
        <v>12373926</v>
      </c>
      <c r="N22" s="83"/>
      <c r="O22" s="84">
        <v>16026124</v>
      </c>
    </row>
    <row r="23" spans="1:15" s="85" customFormat="1" ht="13.5" customHeight="1">
      <c r="A23" s="82" t="s">
        <v>32</v>
      </c>
      <c r="B23" s="160" t="s">
        <v>528</v>
      </c>
      <c r="C23" s="83">
        <v>211458</v>
      </c>
      <c r="D23" s="83">
        <v>211458</v>
      </c>
      <c r="E23" s="83">
        <v>211458</v>
      </c>
      <c r="F23" s="83">
        <v>211458</v>
      </c>
      <c r="G23" s="83">
        <v>211458</v>
      </c>
      <c r="H23" s="83">
        <v>211458</v>
      </c>
      <c r="I23" s="83">
        <v>211458</v>
      </c>
      <c r="J23" s="83">
        <v>211458</v>
      </c>
      <c r="K23" s="83">
        <v>211458</v>
      </c>
      <c r="L23" s="83">
        <v>211458</v>
      </c>
      <c r="M23" s="83">
        <v>211458</v>
      </c>
      <c r="N23" s="83">
        <v>211463</v>
      </c>
      <c r="O23" s="84">
        <v>2537501</v>
      </c>
    </row>
    <row r="24" spans="1:15" s="85" customFormat="1" ht="13.5" customHeight="1" thickBot="1">
      <c r="A24" s="82" t="s">
        <v>33</v>
      </c>
      <c r="B24" s="160" t="s">
        <v>8</v>
      </c>
      <c r="C24" s="83">
        <v>726749</v>
      </c>
      <c r="D24" s="83"/>
      <c r="E24" s="83"/>
      <c r="F24" s="83">
        <v>0</v>
      </c>
      <c r="G24" s="83"/>
      <c r="H24" s="83"/>
      <c r="I24" s="83"/>
      <c r="J24" s="83"/>
      <c r="K24" s="83">
        <v>0</v>
      </c>
      <c r="L24" s="83"/>
      <c r="M24" s="83"/>
      <c r="N24" s="83"/>
      <c r="O24" s="84">
        <v>726749</v>
      </c>
    </row>
    <row r="25" spans="1:15" s="78" customFormat="1" ht="15.75" customHeight="1" thickBot="1">
      <c r="A25" s="91" t="s">
        <v>34</v>
      </c>
      <c r="B25" s="35" t="s">
        <v>101</v>
      </c>
      <c r="C25" s="88">
        <f aca="true" t="shared" si="1" ref="C25:N25">SUM(C16:C24)</f>
        <v>2931148</v>
      </c>
      <c r="D25" s="88">
        <f t="shared" si="1"/>
        <v>2204399</v>
      </c>
      <c r="E25" s="88">
        <f t="shared" si="1"/>
        <v>3306147</v>
      </c>
      <c r="F25" s="88">
        <f t="shared" si="1"/>
        <v>2204399</v>
      </c>
      <c r="G25" s="361">
        <f t="shared" si="1"/>
        <v>2204399</v>
      </c>
      <c r="H25" s="361">
        <f t="shared" si="1"/>
        <v>2204399</v>
      </c>
      <c r="I25" s="361">
        <f t="shared" si="1"/>
        <v>5456597</v>
      </c>
      <c r="J25" s="88">
        <f t="shared" si="1"/>
        <v>2204399</v>
      </c>
      <c r="K25" s="88">
        <f t="shared" si="1"/>
        <v>4141528</v>
      </c>
      <c r="L25" s="88">
        <f t="shared" si="1"/>
        <v>3204399</v>
      </c>
      <c r="M25" s="361">
        <f t="shared" si="1"/>
        <v>14578325</v>
      </c>
      <c r="N25" s="88">
        <f t="shared" si="1"/>
        <v>2204404</v>
      </c>
      <c r="O25" s="89">
        <v>44844543</v>
      </c>
    </row>
    <row r="26" ht="15.75">
      <c r="A26" s="93"/>
    </row>
    <row r="27" spans="2:15" ht="15.75">
      <c r="B27" s="94"/>
      <c r="C27" s="95"/>
      <c r="D27" s="95"/>
      <c r="O27" s="92"/>
    </row>
    <row r="28" ht="15.75">
      <c r="O28" s="92"/>
    </row>
    <row r="29" ht="15.75">
      <c r="O29" s="92"/>
    </row>
    <row r="30" ht="15.75">
      <c r="O30" s="92"/>
    </row>
    <row r="31" ht="15.75">
      <c r="O31" s="92"/>
    </row>
    <row r="32" ht="15.75">
      <c r="O32" s="92"/>
    </row>
    <row r="33" ht="15.75">
      <c r="O33" s="92"/>
    </row>
    <row r="34" ht="15.75">
      <c r="O34" s="92"/>
    </row>
    <row r="35" ht="15.75">
      <c r="O35" s="92"/>
    </row>
    <row r="36" ht="15.75">
      <c r="O36" s="92"/>
    </row>
    <row r="37" ht="15.75">
      <c r="O37" s="92"/>
    </row>
    <row r="38" ht="15.75">
      <c r="O38" s="92"/>
    </row>
    <row r="39" ht="15.75">
      <c r="O39" s="92"/>
    </row>
    <row r="40" ht="15.75">
      <c r="O40" s="92"/>
    </row>
    <row r="41" ht="15.75">
      <c r="O41" s="92"/>
    </row>
    <row r="42" ht="15.75">
      <c r="O42" s="92"/>
    </row>
    <row r="43" ht="15.75">
      <c r="O43" s="92"/>
    </row>
    <row r="44" ht="15.75">
      <c r="O44" s="92"/>
    </row>
    <row r="45" ht="15.75">
      <c r="O45" s="92"/>
    </row>
    <row r="46" ht="15.75">
      <c r="O46" s="92"/>
    </row>
    <row r="47" ht="15.75">
      <c r="O47" s="92"/>
    </row>
    <row r="48" ht="15.75">
      <c r="O48" s="92"/>
    </row>
    <row r="49" ht="15.75">
      <c r="O49" s="92"/>
    </row>
    <row r="50" ht="15.75">
      <c r="O50" s="92"/>
    </row>
    <row r="51" ht="15.75">
      <c r="O51" s="92"/>
    </row>
    <row r="52" ht="15.75">
      <c r="O52" s="92"/>
    </row>
    <row r="53" ht="15.75">
      <c r="O53" s="92"/>
    </row>
    <row r="54" ht="15.75">
      <c r="O54" s="92"/>
    </row>
    <row r="55" ht="15.75">
      <c r="O55" s="92"/>
    </row>
    <row r="56" ht="15.75">
      <c r="O56" s="92"/>
    </row>
    <row r="57" ht="15.75">
      <c r="O57" s="92"/>
    </row>
    <row r="58" ht="15.75">
      <c r="O58" s="92"/>
    </row>
    <row r="59" ht="15.75">
      <c r="O59" s="92"/>
    </row>
    <row r="60" ht="15.75">
      <c r="O60" s="92"/>
    </row>
    <row r="61" ht="15.75">
      <c r="O61" s="92"/>
    </row>
    <row r="62" ht="15.75">
      <c r="O62" s="92"/>
    </row>
    <row r="63" ht="15.75">
      <c r="O63" s="92"/>
    </row>
    <row r="64" ht="15.75">
      <c r="O64" s="92"/>
    </row>
    <row r="65" ht="15.75">
      <c r="O65" s="92"/>
    </row>
    <row r="66" ht="15.75">
      <c r="O66" s="92"/>
    </row>
    <row r="67" ht="15.75">
      <c r="O67" s="92"/>
    </row>
    <row r="68" ht="15.75">
      <c r="O68" s="92"/>
    </row>
    <row r="69" ht="15.75">
      <c r="O69" s="92"/>
    </row>
    <row r="70" ht="15.75">
      <c r="O70" s="92"/>
    </row>
    <row r="71" ht="15.75">
      <c r="O71" s="92"/>
    </row>
    <row r="72" ht="15.75">
      <c r="O72" s="92"/>
    </row>
    <row r="73" ht="15.75">
      <c r="O73" s="92"/>
    </row>
    <row r="74" ht="15.75">
      <c r="O74" s="92"/>
    </row>
    <row r="75" ht="15.75">
      <c r="O75" s="92"/>
    </row>
    <row r="76" ht="15.75">
      <c r="O76" s="92"/>
    </row>
    <row r="77" ht="15.75">
      <c r="O77" s="92"/>
    </row>
    <row r="78" ht="15.75">
      <c r="O78" s="92"/>
    </row>
    <row r="79" ht="15.75">
      <c r="O79" s="92"/>
    </row>
    <row r="80" ht="15.75">
      <c r="O80" s="92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melléklet az 1/2018. (III.1.)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Layout" workbookViewId="0" topLeftCell="A7">
      <selection activeCell="F23" sqref="F23"/>
    </sheetView>
  </sheetViews>
  <sheetFormatPr defaultColWidth="9.00390625" defaultRowHeight="12.75"/>
  <cols>
    <col min="1" max="1" width="4.875" style="76" customWidth="1"/>
    <col min="2" max="2" width="29.875" style="92" customWidth="1"/>
    <col min="3" max="4" width="9.00390625" style="92" customWidth="1"/>
    <col min="5" max="5" width="9.50390625" style="92" customWidth="1"/>
    <col min="6" max="6" width="8.875" style="92" customWidth="1"/>
    <col min="7" max="7" width="8.625" style="92" customWidth="1"/>
    <col min="8" max="8" width="8.875" style="92" customWidth="1"/>
    <col min="9" max="9" width="8.125" style="92" customWidth="1"/>
    <col min="10" max="14" width="9.50390625" style="92" customWidth="1"/>
    <col min="15" max="15" width="12.625" style="76" customWidth="1"/>
    <col min="16" max="16384" width="9.375" style="92" customWidth="1"/>
  </cols>
  <sheetData>
    <row r="1" spans="1:15" ht="31.5" customHeight="1">
      <c r="A1" s="387" t="s">
        <v>583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ht="16.5" thickBot="1">
      <c r="O2" s="2" t="s">
        <v>532</v>
      </c>
    </row>
    <row r="3" spans="1:15" s="76" customFormat="1" ht="25.5" customHeight="1" thickBot="1">
      <c r="A3" s="73" t="s">
        <v>11</v>
      </c>
      <c r="B3" s="74" t="s">
        <v>57</v>
      </c>
      <c r="C3" s="74" t="s">
        <v>66</v>
      </c>
      <c r="D3" s="74" t="s">
        <v>67</v>
      </c>
      <c r="E3" s="74" t="s">
        <v>68</v>
      </c>
      <c r="F3" s="74" t="s">
        <v>69</v>
      </c>
      <c r="G3" s="74" t="s">
        <v>70</v>
      </c>
      <c r="H3" s="74" t="s">
        <v>71</v>
      </c>
      <c r="I3" s="74" t="s">
        <v>72</v>
      </c>
      <c r="J3" s="74" t="s">
        <v>73</v>
      </c>
      <c r="K3" s="74" t="s">
        <v>74</v>
      </c>
      <c r="L3" s="74" t="s">
        <v>75</v>
      </c>
      <c r="M3" s="74" t="s">
        <v>76</v>
      </c>
      <c r="N3" s="74" t="s">
        <v>77</v>
      </c>
      <c r="O3" s="75" t="s">
        <v>46</v>
      </c>
    </row>
    <row r="4" spans="1:15" s="78" customFormat="1" ht="15" customHeight="1" thickBot="1">
      <c r="A4" s="77"/>
      <c r="B4" s="384" t="s">
        <v>51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15" s="78" customFormat="1" ht="15.75">
      <c r="A5" s="79" t="s">
        <v>13</v>
      </c>
      <c r="B5" s="298" t="s">
        <v>453</v>
      </c>
      <c r="C5" s="80">
        <v>1032118</v>
      </c>
      <c r="D5" s="324">
        <v>1032118</v>
      </c>
      <c r="E5" s="324">
        <v>1032118</v>
      </c>
      <c r="F5" s="324">
        <v>1032118</v>
      </c>
      <c r="G5" s="363">
        <v>1032118</v>
      </c>
      <c r="H5" s="324">
        <v>1032118</v>
      </c>
      <c r="I5" s="363">
        <v>1032118</v>
      </c>
      <c r="J5" s="324">
        <v>1032118</v>
      </c>
      <c r="K5" s="324">
        <v>1032118</v>
      </c>
      <c r="L5" s="324">
        <v>1032118</v>
      </c>
      <c r="M5" s="324">
        <v>1032118</v>
      </c>
      <c r="N5" s="324">
        <v>1032120</v>
      </c>
      <c r="O5" s="325">
        <v>12385418</v>
      </c>
    </row>
    <row r="6" spans="1:15" s="78" customFormat="1" ht="22.5">
      <c r="A6" s="82" t="s">
        <v>14</v>
      </c>
      <c r="B6" s="162" t="s">
        <v>320</v>
      </c>
      <c r="C6" s="83">
        <v>1514062</v>
      </c>
      <c r="D6" s="83">
        <v>1514062</v>
      </c>
      <c r="E6" s="83">
        <v>1514062</v>
      </c>
      <c r="F6" s="83">
        <v>1514062</v>
      </c>
      <c r="G6" s="362">
        <v>1514062</v>
      </c>
      <c r="H6" s="83">
        <v>1514062</v>
      </c>
      <c r="I6" s="362">
        <v>1514062</v>
      </c>
      <c r="J6" s="83">
        <v>1514062</v>
      </c>
      <c r="K6" s="83">
        <v>1514062</v>
      </c>
      <c r="L6" s="83">
        <v>1514062</v>
      </c>
      <c r="M6" s="83">
        <v>1514062</v>
      </c>
      <c r="N6" s="83">
        <v>1514059</v>
      </c>
      <c r="O6" s="84">
        <v>18168741</v>
      </c>
    </row>
    <row r="7" spans="1:15" s="85" customFormat="1" ht="22.5">
      <c r="A7" s="82" t="s">
        <v>15</v>
      </c>
      <c r="B7" s="162" t="s">
        <v>362</v>
      </c>
      <c r="C7" s="83">
        <v>241594</v>
      </c>
      <c r="D7" s="83">
        <v>241594</v>
      </c>
      <c r="E7" s="83">
        <v>241594</v>
      </c>
      <c r="F7" s="83">
        <v>241594</v>
      </c>
      <c r="G7" s="83">
        <v>241594</v>
      </c>
      <c r="H7" s="83">
        <v>241594</v>
      </c>
      <c r="I7" s="83">
        <v>241594</v>
      </c>
      <c r="J7" s="83">
        <v>241594</v>
      </c>
      <c r="K7" s="83">
        <v>241594</v>
      </c>
      <c r="L7" s="83">
        <v>241594</v>
      </c>
      <c r="M7" s="83">
        <v>241594</v>
      </c>
      <c r="N7" s="83">
        <v>241591</v>
      </c>
      <c r="O7" s="84">
        <v>2899125</v>
      </c>
    </row>
    <row r="8" spans="1:15" s="85" customFormat="1" ht="27" customHeight="1">
      <c r="A8" s="82" t="s">
        <v>16</v>
      </c>
      <c r="B8" s="161" t="s">
        <v>363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>
        <f aca="true" t="shared" si="0" ref="O8:O13">SUM(C8:N8)</f>
        <v>0</v>
      </c>
    </row>
    <row r="9" spans="1:15" s="85" customFormat="1" ht="13.5" customHeight="1">
      <c r="A9" s="82" t="s">
        <v>17</v>
      </c>
      <c r="B9" s="160" t="s">
        <v>143</v>
      </c>
      <c r="C9" s="83"/>
      <c r="D9" s="83"/>
      <c r="E9" s="83">
        <v>360000</v>
      </c>
      <c r="F9" s="83"/>
      <c r="G9" s="83"/>
      <c r="H9" s="83"/>
      <c r="I9" s="83"/>
      <c r="J9" s="83"/>
      <c r="K9" s="83">
        <v>360000</v>
      </c>
      <c r="L9" s="83"/>
      <c r="M9" s="83"/>
      <c r="N9" s="83"/>
      <c r="O9" s="84">
        <v>720000</v>
      </c>
    </row>
    <row r="10" spans="1:15" s="85" customFormat="1" ht="13.5" customHeight="1">
      <c r="A10" s="82" t="s">
        <v>18</v>
      </c>
      <c r="B10" s="160" t="s">
        <v>364</v>
      </c>
      <c r="C10" s="83">
        <v>76336</v>
      </c>
      <c r="D10" s="83">
        <v>76336</v>
      </c>
      <c r="E10" s="83">
        <v>76336</v>
      </c>
      <c r="F10" s="83">
        <v>76336</v>
      </c>
      <c r="G10" s="83">
        <v>76336</v>
      </c>
      <c r="H10" s="83">
        <v>76336</v>
      </c>
      <c r="I10" s="83">
        <v>76336</v>
      </c>
      <c r="J10" s="83">
        <v>76336</v>
      </c>
      <c r="K10" s="83">
        <v>76336</v>
      </c>
      <c r="L10" s="83">
        <v>76336</v>
      </c>
      <c r="M10" s="83">
        <v>76336</v>
      </c>
      <c r="N10" s="83">
        <v>76334</v>
      </c>
      <c r="O10" s="84">
        <v>916030</v>
      </c>
    </row>
    <row r="11" spans="1:15" s="85" customFormat="1" ht="13.5" customHeight="1">
      <c r="A11" s="82" t="s">
        <v>19</v>
      </c>
      <c r="B11" s="160" t="s">
        <v>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>
        <f t="shared" si="0"/>
        <v>0</v>
      </c>
    </row>
    <row r="12" spans="1:15" s="85" customFormat="1" ht="15.75">
      <c r="A12" s="82" t="s">
        <v>20</v>
      </c>
      <c r="B12" s="160" t="s">
        <v>322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>
        <f t="shared" si="0"/>
        <v>0</v>
      </c>
    </row>
    <row r="13" spans="1:15" s="85" customFormat="1" ht="27" customHeight="1">
      <c r="A13" s="82" t="s">
        <v>21</v>
      </c>
      <c r="B13" s="162" t="s">
        <v>352</v>
      </c>
      <c r="C13" s="83"/>
      <c r="D13" s="362">
        <v>11755229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>
        <f t="shared" si="0"/>
        <v>11755229</v>
      </c>
    </row>
    <row r="14" spans="1:15" s="85" customFormat="1" ht="13.5" customHeight="1" thickBot="1">
      <c r="A14" s="82" t="s">
        <v>22</v>
      </c>
      <c r="B14" s="160" t="s">
        <v>6</v>
      </c>
      <c r="C14" s="83">
        <v>1032118</v>
      </c>
      <c r="D14" s="83">
        <v>1032118</v>
      </c>
      <c r="E14" s="83">
        <v>1032118</v>
      </c>
      <c r="F14" s="83">
        <v>1032118</v>
      </c>
      <c r="G14" s="362">
        <v>1032118</v>
      </c>
      <c r="H14" s="83">
        <v>1032118</v>
      </c>
      <c r="I14" s="362">
        <v>1032118</v>
      </c>
      <c r="J14" s="83">
        <v>1032118</v>
      </c>
      <c r="K14" s="83">
        <v>1032118</v>
      </c>
      <c r="L14" s="83">
        <v>1032118</v>
      </c>
      <c r="M14" s="83">
        <v>1032118</v>
      </c>
      <c r="N14" s="83">
        <v>1032120</v>
      </c>
      <c r="O14" s="84">
        <v>12385418</v>
      </c>
    </row>
    <row r="15" spans="1:15" s="78" customFormat="1" ht="15.75" customHeight="1" thickBot="1">
      <c r="A15" s="77" t="s">
        <v>23</v>
      </c>
      <c r="B15" s="35" t="s">
        <v>100</v>
      </c>
      <c r="C15" s="88">
        <f aca="true" t="shared" si="1" ref="C15:N15">SUM(C5:C14)</f>
        <v>3896228</v>
      </c>
      <c r="D15" s="361">
        <f t="shared" si="1"/>
        <v>15651457</v>
      </c>
      <c r="E15" s="88">
        <f t="shared" si="1"/>
        <v>4256228</v>
      </c>
      <c r="F15" s="88">
        <f t="shared" si="1"/>
        <v>3896228</v>
      </c>
      <c r="G15" s="361">
        <f t="shared" si="1"/>
        <v>3896228</v>
      </c>
      <c r="H15" s="88">
        <f t="shared" si="1"/>
        <v>3896228</v>
      </c>
      <c r="I15" s="361">
        <f t="shared" si="1"/>
        <v>3896228</v>
      </c>
      <c r="J15" s="88">
        <f t="shared" si="1"/>
        <v>3896228</v>
      </c>
      <c r="K15" s="88">
        <f t="shared" si="1"/>
        <v>4256228</v>
      </c>
      <c r="L15" s="88">
        <f t="shared" si="1"/>
        <v>3896228</v>
      </c>
      <c r="M15" s="88">
        <f t="shared" si="1"/>
        <v>3896228</v>
      </c>
      <c r="N15" s="88">
        <f t="shared" si="1"/>
        <v>3896224</v>
      </c>
      <c r="O15" s="89">
        <v>44844543</v>
      </c>
    </row>
    <row r="16" spans="1:15" s="78" customFormat="1" ht="15" customHeight="1" thickBot="1">
      <c r="A16" s="77"/>
      <c r="B16" s="384" t="s">
        <v>52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6"/>
    </row>
    <row r="17" spans="1:15" s="85" customFormat="1" ht="13.5" customHeight="1">
      <c r="A17" s="90" t="s">
        <v>24</v>
      </c>
      <c r="B17" s="163" t="s">
        <v>58</v>
      </c>
      <c r="C17" s="86">
        <v>634773</v>
      </c>
      <c r="D17" s="86">
        <v>634773</v>
      </c>
      <c r="E17" s="86">
        <v>634773</v>
      </c>
      <c r="F17" s="86">
        <v>634773</v>
      </c>
      <c r="G17" s="86">
        <v>634773</v>
      </c>
      <c r="H17" s="86">
        <v>634773</v>
      </c>
      <c r="I17" s="86">
        <v>634773</v>
      </c>
      <c r="J17" s="86">
        <v>634773</v>
      </c>
      <c r="K17" s="86">
        <v>634773</v>
      </c>
      <c r="L17" s="86">
        <v>634773</v>
      </c>
      <c r="M17" s="86">
        <v>634773</v>
      </c>
      <c r="N17" s="86">
        <v>634777</v>
      </c>
      <c r="O17" s="87">
        <f aca="true" t="shared" si="2" ref="O17:O26">SUM(C17:N17)</f>
        <v>7617280</v>
      </c>
    </row>
    <row r="18" spans="1:15" s="85" customFormat="1" ht="27" customHeight="1">
      <c r="A18" s="82" t="s">
        <v>25</v>
      </c>
      <c r="B18" s="162" t="s">
        <v>152</v>
      </c>
      <c r="C18" s="83">
        <v>101566</v>
      </c>
      <c r="D18" s="83">
        <v>101566</v>
      </c>
      <c r="E18" s="83">
        <v>101566</v>
      </c>
      <c r="F18" s="83">
        <v>101566</v>
      </c>
      <c r="G18" s="83">
        <v>101566</v>
      </c>
      <c r="H18" s="83">
        <v>101566</v>
      </c>
      <c r="I18" s="83">
        <v>101566</v>
      </c>
      <c r="J18" s="83">
        <v>101566</v>
      </c>
      <c r="K18" s="83">
        <v>101566</v>
      </c>
      <c r="L18" s="83">
        <v>101566</v>
      </c>
      <c r="M18" s="83">
        <v>101566</v>
      </c>
      <c r="N18" s="83">
        <v>101566</v>
      </c>
      <c r="O18" s="84">
        <f t="shared" si="2"/>
        <v>1218792</v>
      </c>
    </row>
    <row r="19" spans="1:15" s="85" customFormat="1" ht="13.5" customHeight="1">
      <c r="A19" s="82" t="s">
        <v>26</v>
      </c>
      <c r="B19" s="160" t="s">
        <v>454</v>
      </c>
      <c r="C19" s="83">
        <v>1082552</v>
      </c>
      <c r="D19" s="83">
        <v>1082552</v>
      </c>
      <c r="E19" s="83">
        <v>1082552</v>
      </c>
      <c r="F19" s="83">
        <v>1082552</v>
      </c>
      <c r="G19" s="362">
        <v>1082552</v>
      </c>
      <c r="H19" s="83">
        <v>1082552</v>
      </c>
      <c r="I19" s="362">
        <v>1082552</v>
      </c>
      <c r="J19" s="83">
        <v>1082552</v>
      </c>
      <c r="K19" s="83">
        <v>1082552</v>
      </c>
      <c r="L19" s="83">
        <v>1082552</v>
      </c>
      <c r="M19" s="83">
        <v>1082552</v>
      </c>
      <c r="N19" s="83">
        <v>1082548</v>
      </c>
      <c r="O19" s="84">
        <f t="shared" si="2"/>
        <v>12990620</v>
      </c>
    </row>
    <row r="20" spans="1:15" s="85" customFormat="1" ht="13.5" customHeight="1">
      <c r="A20" s="82" t="s">
        <v>27</v>
      </c>
      <c r="B20" s="160" t="s">
        <v>455</v>
      </c>
      <c r="C20" s="83">
        <v>174050</v>
      </c>
      <c r="D20" s="83">
        <v>174050</v>
      </c>
      <c r="E20" s="83">
        <v>174050</v>
      </c>
      <c r="F20" s="83">
        <v>174050</v>
      </c>
      <c r="G20" s="83">
        <v>174050</v>
      </c>
      <c r="H20" s="83">
        <v>174050</v>
      </c>
      <c r="I20" s="83">
        <v>174050</v>
      </c>
      <c r="J20" s="83">
        <v>174050</v>
      </c>
      <c r="K20" s="83">
        <v>174050</v>
      </c>
      <c r="L20" s="83">
        <v>174050</v>
      </c>
      <c r="M20" s="83">
        <v>174050</v>
      </c>
      <c r="N20" s="83">
        <v>174050</v>
      </c>
      <c r="O20" s="84">
        <f t="shared" si="2"/>
        <v>2088600</v>
      </c>
    </row>
    <row r="21" spans="1:15" s="85" customFormat="1" ht="13.5" customHeight="1">
      <c r="A21" s="82" t="s">
        <v>28</v>
      </c>
      <c r="B21" s="160" t="s">
        <v>154</v>
      </c>
      <c r="C21" s="83"/>
      <c r="D21" s="83"/>
      <c r="E21" s="83">
        <v>1101748</v>
      </c>
      <c r="F21" s="83"/>
      <c r="G21" s="83"/>
      <c r="H21" s="83"/>
      <c r="I21" s="83"/>
      <c r="J21" s="83"/>
      <c r="K21" s="83">
        <v>1101478</v>
      </c>
      <c r="L21" s="83"/>
      <c r="M21" s="83"/>
      <c r="N21" s="83"/>
      <c r="O21" s="84">
        <v>2203496</v>
      </c>
    </row>
    <row r="22" spans="1:15" s="85" customFormat="1" ht="13.5" customHeight="1">
      <c r="A22" s="82" t="s">
        <v>29</v>
      </c>
      <c r="B22" s="160" t="s">
        <v>171</v>
      </c>
      <c r="C22" s="83"/>
      <c r="D22" s="83"/>
      <c r="E22" s="83"/>
      <c r="F22" s="83"/>
      <c r="G22" s="83"/>
      <c r="H22" s="83"/>
      <c r="I22" s="83">
        <v>600000</v>
      </c>
      <c r="J22" s="83"/>
      <c r="K22" s="83">
        <v>835381</v>
      </c>
      <c r="L22" s="83"/>
      <c r="M22" s="83"/>
      <c r="N22" s="83"/>
      <c r="O22" s="84">
        <v>1435381</v>
      </c>
    </row>
    <row r="23" spans="1:15" s="85" customFormat="1" ht="27" customHeight="1">
      <c r="A23" s="82" t="s">
        <v>30</v>
      </c>
      <c r="B23" s="162" t="s">
        <v>156</v>
      </c>
      <c r="C23" s="83"/>
      <c r="D23" s="83"/>
      <c r="E23" s="83"/>
      <c r="F23" s="83"/>
      <c r="G23" s="83"/>
      <c r="H23" s="83"/>
      <c r="I23" s="362">
        <v>2652198</v>
      </c>
      <c r="J23" s="83"/>
      <c r="K23" s="83"/>
      <c r="L23" s="83">
        <v>1000000</v>
      </c>
      <c r="M23" s="362">
        <v>12373926</v>
      </c>
      <c r="N23" s="83"/>
      <c r="O23" s="84">
        <f t="shared" si="2"/>
        <v>16026124</v>
      </c>
    </row>
    <row r="24" spans="1:15" s="85" customFormat="1" ht="13.5" customHeight="1">
      <c r="A24" s="82" t="s">
        <v>31</v>
      </c>
      <c r="B24" s="160" t="s">
        <v>528</v>
      </c>
      <c r="C24" s="83">
        <v>211458</v>
      </c>
      <c r="D24" s="83">
        <v>211458</v>
      </c>
      <c r="E24" s="83">
        <v>211458</v>
      </c>
      <c r="F24" s="83">
        <v>211458</v>
      </c>
      <c r="G24" s="83">
        <v>211458</v>
      </c>
      <c r="H24" s="362">
        <v>211458</v>
      </c>
      <c r="I24" s="83">
        <v>211458</v>
      </c>
      <c r="J24" s="83">
        <v>211458</v>
      </c>
      <c r="K24" s="83">
        <v>211458</v>
      </c>
      <c r="L24" s="83">
        <v>211458</v>
      </c>
      <c r="M24" s="83">
        <v>211458</v>
      </c>
      <c r="N24" s="83">
        <v>211463</v>
      </c>
      <c r="O24" s="84">
        <v>2537501</v>
      </c>
    </row>
    <row r="25" spans="1:15" s="85" customFormat="1" ht="13.5" customHeight="1" thickBot="1">
      <c r="A25" s="82" t="s">
        <v>32</v>
      </c>
      <c r="B25" s="160" t="s">
        <v>8</v>
      </c>
      <c r="C25" s="83">
        <v>726749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>
        <f t="shared" si="2"/>
        <v>726749</v>
      </c>
    </row>
    <row r="26" spans="1:15" s="78" customFormat="1" ht="15.75" customHeight="1" thickBot="1">
      <c r="A26" s="91" t="s">
        <v>33</v>
      </c>
      <c r="B26" s="35" t="s">
        <v>101</v>
      </c>
      <c r="C26" s="88">
        <f aca="true" t="shared" si="3" ref="C26:N26">SUM(C17:C25)</f>
        <v>2931148</v>
      </c>
      <c r="D26" s="88">
        <f t="shared" si="3"/>
        <v>2204399</v>
      </c>
      <c r="E26" s="88">
        <f t="shared" si="3"/>
        <v>3306147</v>
      </c>
      <c r="F26" s="88">
        <f t="shared" si="3"/>
        <v>2204399</v>
      </c>
      <c r="G26" s="361">
        <f t="shared" si="3"/>
        <v>2204399</v>
      </c>
      <c r="H26" s="88">
        <f t="shared" si="3"/>
        <v>2204399</v>
      </c>
      <c r="I26" s="361">
        <f t="shared" si="3"/>
        <v>5456597</v>
      </c>
      <c r="J26" s="88">
        <f t="shared" si="3"/>
        <v>2204399</v>
      </c>
      <c r="K26" s="88">
        <f t="shared" si="3"/>
        <v>4141258</v>
      </c>
      <c r="L26" s="88">
        <f t="shared" si="3"/>
        <v>3204399</v>
      </c>
      <c r="M26" s="361">
        <f t="shared" si="3"/>
        <v>14578325</v>
      </c>
      <c r="N26" s="88">
        <f t="shared" si="3"/>
        <v>2204404</v>
      </c>
      <c r="O26" s="89">
        <f t="shared" si="2"/>
        <v>46844273</v>
      </c>
    </row>
    <row r="27" ht="15.75">
      <c r="A27" s="93"/>
    </row>
    <row r="28" spans="2:4" ht="15.75">
      <c r="B28" s="94"/>
      <c r="C28" s="95"/>
      <c r="D28" s="95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10. melléklet az 1/2018. (III.1.) önkormányzati rendeletehez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2" sqref="C12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543</v>
      </c>
    </row>
    <row r="2" spans="1:3" s="287" customFormat="1" ht="25.5" customHeight="1">
      <c r="A2" s="252" t="s">
        <v>166</v>
      </c>
      <c r="B2" s="226" t="s">
        <v>456</v>
      </c>
      <c r="C2" s="237" t="s">
        <v>54</v>
      </c>
    </row>
    <row r="3" spans="1:3" s="287" customFormat="1" ht="24.75" thickBot="1">
      <c r="A3" s="280" t="s">
        <v>165</v>
      </c>
      <c r="B3" s="227" t="s">
        <v>457</v>
      </c>
      <c r="C3" s="238" t="s">
        <v>47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539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15000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>
        <v>15000</v>
      </c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439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440</v>
      </c>
      <c r="C26" s="189">
        <f>+C27+C28+C29</f>
        <v>0</v>
      </c>
    </row>
    <row r="27" spans="1:3" s="290" customFormat="1" ht="12" customHeight="1">
      <c r="A27" s="283" t="s">
        <v>208</v>
      </c>
      <c r="B27" s="284" t="s">
        <v>203</v>
      </c>
      <c r="C27" s="61"/>
    </row>
    <row r="28" spans="1:3" s="290" customFormat="1" ht="12" customHeight="1">
      <c r="A28" s="283" t="s">
        <v>211</v>
      </c>
      <c r="B28" s="284" t="s">
        <v>347</v>
      </c>
      <c r="C28" s="187"/>
    </row>
    <row r="29" spans="1:3" s="290" customFormat="1" ht="12" customHeight="1">
      <c r="A29" s="283" t="s">
        <v>212</v>
      </c>
      <c r="B29" s="285" t="s">
        <v>350</v>
      </c>
      <c r="C29" s="187"/>
    </row>
    <row r="30" spans="1:3" s="290" customFormat="1" ht="12" customHeight="1" thickBot="1">
      <c r="A30" s="282" t="s">
        <v>213</v>
      </c>
      <c r="B30" s="107" t="s">
        <v>441</v>
      </c>
      <c r="C30" s="68"/>
    </row>
    <row r="31" spans="1:3" s="290" customFormat="1" ht="12" customHeight="1" thickBot="1">
      <c r="A31" s="124" t="s">
        <v>17</v>
      </c>
      <c r="B31" s="100" t="s">
        <v>351</v>
      </c>
      <c r="C31" s="189">
        <f>+C32+C33+C34</f>
        <v>0</v>
      </c>
    </row>
    <row r="32" spans="1:3" s="290" customFormat="1" ht="12" customHeight="1">
      <c r="A32" s="283" t="s">
        <v>82</v>
      </c>
      <c r="B32" s="284" t="s">
        <v>235</v>
      </c>
      <c r="C32" s="61"/>
    </row>
    <row r="33" spans="1:3" s="290" customFormat="1" ht="12" customHeight="1">
      <c r="A33" s="283" t="s">
        <v>83</v>
      </c>
      <c r="B33" s="285" t="s">
        <v>236</v>
      </c>
      <c r="C33" s="190"/>
    </row>
    <row r="34" spans="1:3" s="290" customFormat="1" ht="12" customHeight="1" thickBot="1">
      <c r="A34" s="282" t="s">
        <v>84</v>
      </c>
      <c r="B34" s="107" t="s">
        <v>237</v>
      </c>
      <c r="C34" s="68"/>
    </row>
    <row r="35" spans="1:3" s="239" customFormat="1" ht="12" customHeight="1" thickBot="1">
      <c r="A35" s="124" t="s">
        <v>18</v>
      </c>
      <c r="B35" s="100" t="s">
        <v>322</v>
      </c>
      <c r="C35" s="216"/>
    </row>
    <row r="36" spans="1:3" s="239" customFormat="1" ht="12" customHeight="1" thickBot="1">
      <c r="A36" s="124" t="s">
        <v>19</v>
      </c>
      <c r="B36" s="100" t="s">
        <v>352</v>
      </c>
      <c r="C36" s="230"/>
    </row>
    <row r="37" spans="1:3" s="239" customFormat="1" ht="12" customHeight="1" thickBot="1">
      <c r="A37" s="118" t="s">
        <v>20</v>
      </c>
      <c r="B37" s="100" t="s">
        <v>353</v>
      </c>
      <c r="C37" s="231">
        <f>+C8+C20+C25+C26+C31+C35+C36</f>
        <v>15000</v>
      </c>
    </row>
    <row r="38" spans="1:3" s="239" customFormat="1" ht="12" customHeight="1" thickBot="1">
      <c r="A38" s="145" t="s">
        <v>21</v>
      </c>
      <c r="B38" s="100" t="s">
        <v>354</v>
      </c>
      <c r="C38" s="231">
        <f>+C39+C40+C41</f>
        <v>0</v>
      </c>
    </row>
    <row r="39" spans="1:3" s="239" customFormat="1" ht="12" customHeight="1">
      <c r="A39" s="283" t="s">
        <v>355</v>
      </c>
      <c r="B39" s="284" t="s">
        <v>180</v>
      </c>
      <c r="C39" s="61"/>
    </row>
    <row r="40" spans="1:3" s="239" customFormat="1" ht="12" customHeight="1">
      <c r="A40" s="283" t="s">
        <v>356</v>
      </c>
      <c r="B40" s="285" t="s">
        <v>1</v>
      </c>
      <c r="C40" s="190"/>
    </row>
    <row r="41" spans="1:3" s="290" customFormat="1" ht="12" customHeight="1" thickBot="1">
      <c r="A41" s="282" t="s">
        <v>357</v>
      </c>
      <c r="B41" s="107" t="s">
        <v>358</v>
      </c>
      <c r="C41" s="68"/>
    </row>
    <row r="42" spans="1:3" s="290" customFormat="1" ht="15" customHeight="1" thickBot="1">
      <c r="A42" s="145" t="s">
        <v>22</v>
      </c>
      <c r="B42" s="146" t="s">
        <v>359</v>
      </c>
      <c r="C42" s="234">
        <f>+C37+C38</f>
        <v>15000</v>
      </c>
    </row>
    <row r="43" spans="1:3" s="290" customFormat="1" ht="15" customHeight="1">
      <c r="A43" s="147"/>
      <c r="B43" s="148"/>
      <c r="C43" s="232"/>
    </row>
    <row r="44" spans="1:3" ht="13.5" thickBot="1">
      <c r="A44" s="149"/>
      <c r="B44" s="150"/>
      <c r="C44" s="233"/>
    </row>
    <row r="45" spans="1:3" s="289" customFormat="1" ht="16.5" customHeight="1" thickBot="1">
      <c r="A45" s="151"/>
      <c r="B45" s="152" t="s">
        <v>52</v>
      </c>
      <c r="C45" s="234"/>
    </row>
    <row r="46" spans="1:3" s="291" customFormat="1" ht="12" customHeight="1" thickBot="1">
      <c r="A46" s="124" t="s">
        <v>13</v>
      </c>
      <c r="B46" s="100" t="s">
        <v>360</v>
      </c>
      <c r="C46" s="189">
        <f>SUM(C47:C51)</f>
        <v>4660600</v>
      </c>
    </row>
    <row r="47" spans="1:3" ht="12" customHeight="1">
      <c r="A47" s="282" t="s">
        <v>89</v>
      </c>
      <c r="B47" s="7" t="s">
        <v>44</v>
      </c>
      <c r="C47" s="61">
        <v>2080000</v>
      </c>
    </row>
    <row r="48" spans="1:3" ht="12" customHeight="1">
      <c r="A48" s="282" t="s">
        <v>90</v>
      </c>
      <c r="B48" s="6" t="s">
        <v>152</v>
      </c>
      <c r="C48" s="64">
        <v>405600</v>
      </c>
    </row>
    <row r="49" spans="1:3" ht="12" customHeight="1">
      <c r="A49" s="282" t="s">
        <v>91</v>
      </c>
      <c r="B49" s="6" t="s">
        <v>121</v>
      </c>
      <c r="C49" s="64">
        <v>2075000</v>
      </c>
    </row>
    <row r="50" spans="1:3" ht="12" customHeight="1">
      <c r="A50" s="282" t="s">
        <v>92</v>
      </c>
      <c r="B50" s="6" t="s">
        <v>153</v>
      </c>
      <c r="C50" s="64"/>
    </row>
    <row r="51" spans="1:3" ht="12" customHeight="1" thickBot="1">
      <c r="A51" s="282" t="s">
        <v>122</v>
      </c>
      <c r="B51" s="6" t="s">
        <v>154</v>
      </c>
      <c r="C51" s="64">
        <v>100000</v>
      </c>
    </row>
    <row r="52" spans="1:3" ht="12" customHeight="1" thickBot="1">
      <c r="A52" s="124" t="s">
        <v>14</v>
      </c>
      <c r="B52" s="100" t="s">
        <v>361</v>
      </c>
      <c r="C52" s="189">
        <f>SUM(C53:C55)</f>
        <v>835381</v>
      </c>
    </row>
    <row r="53" spans="1:3" s="291" customFormat="1" ht="12" customHeight="1">
      <c r="A53" s="282" t="s">
        <v>95</v>
      </c>
      <c r="B53" s="7" t="s">
        <v>171</v>
      </c>
      <c r="C53" s="61">
        <v>835381</v>
      </c>
    </row>
    <row r="54" spans="1:3" ht="12" customHeight="1">
      <c r="A54" s="282" t="s">
        <v>96</v>
      </c>
      <c r="B54" s="6" t="s">
        <v>156</v>
      </c>
      <c r="C54" s="64"/>
    </row>
    <row r="55" spans="1:3" ht="12" customHeight="1">
      <c r="A55" s="282" t="s">
        <v>97</v>
      </c>
      <c r="B55" s="6" t="s">
        <v>53</v>
      </c>
      <c r="C55" s="64"/>
    </row>
    <row r="56" spans="1:3" ht="12" customHeight="1" thickBot="1">
      <c r="A56" s="282" t="s">
        <v>98</v>
      </c>
      <c r="B56" s="6" t="s">
        <v>442</v>
      </c>
      <c r="C56" s="64"/>
    </row>
    <row r="57" spans="1:3" ht="12" customHeight="1" thickBot="1">
      <c r="A57" s="124" t="s">
        <v>15</v>
      </c>
      <c r="B57" s="100" t="s">
        <v>8</v>
      </c>
      <c r="C57" s="216"/>
    </row>
    <row r="58" spans="1:3" ht="15" customHeight="1" thickBot="1">
      <c r="A58" s="124" t="s">
        <v>16</v>
      </c>
      <c r="B58" s="153" t="s">
        <v>446</v>
      </c>
      <c r="C58" s="235">
        <f>+C46+C52+C57</f>
        <v>5495981</v>
      </c>
    </row>
    <row r="59" ht="13.5" thickBot="1">
      <c r="C59" s="236"/>
    </row>
    <row r="60" spans="1:3" ht="15" customHeight="1" thickBot="1">
      <c r="A60" s="156" t="s">
        <v>437</v>
      </c>
      <c r="B60" s="157"/>
      <c r="C60" s="97"/>
    </row>
    <row r="61" spans="1:3" ht="14.25" customHeight="1" thickBot="1">
      <c r="A61" s="156" t="s">
        <v>168</v>
      </c>
      <c r="B61" s="157"/>
      <c r="C61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5" sqref="C5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544</v>
      </c>
    </row>
    <row r="2" spans="1:3" s="287" customFormat="1" ht="25.5" customHeight="1">
      <c r="A2" s="252" t="s">
        <v>166</v>
      </c>
      <c r="B2" s="226" t="s">
        <v>456</v>
      </c>
      <c r="C2" s="237" t="s">
        <v>54</v>
      </c>
    </row>
    <row r="3" spans="1:3" s="287" customFormat="1" ht="24.75" thickBot="1">
      <c r="A3" s="280" t="s">
        <v>165</v>
      </c>
      <c r="B3" s="227" t="s">
        <v>458</v>
      </c>
      <c r="C3" s="238" t="s">
        <v>54</v>
      </c>
    </row>
    <row r="4" spans="1:3" s="288" customFormat="1" ht="15.75" customHeight="1" thickBot="1">
      <c r="A4" s="137"/>
      <c r="B4" s="137"/>
      <c r="C4" s="138" t="s">
        <v>533</v>
      </c>
    </row>
    <row r="5" spans="1:3" ht="13.5" thickBot="1">
      <c r="A5" s="253" t="s">
        <v>167</v>
      </c>
      <c r="B5" s="139" t="s">
        <v>49</v>
      </c>
      <c r="C5" s="140" t="s">
        <v>539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196000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>
        <v>196000</v>
      </c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439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440</v>
      </c>
      <c r="C26" s="189">
        <f>+C27+C28+C29</f>
        <v>0</v>
      </c>
    </row>
    <row r="27" spans="1:3" s="290" customFormat="1" ht="12" customHeight="1">
      <c r="A27" s="283" t="s">
        <v>208</v>
      </c>
      <c r="B27" s="284" t="s">
        <v>203</v>
      </c>
      <c r="C27" s="61"/>
    </row>
    <row r="28" spans="1:3" s="290" customFormat="1" ht="12" customHeight="1">
      <c r="A28" s="283" t="s">
        <v>211</v>
      </c>
      <c r="B28" s="284" t="s">
        <v>347</v>
      </c>
      <c r="C28" s="187"/>
    </row>
    <row r="29" spans="1:3" s="290" customFormat="1" ht="12" customHeight="1">
      <c r="A29" s="283" t="s">
        <v>212</v>
      </c>
      <c r="B29" s="285" t="s">
        <v>350</v>
      </c>
      <c r="C29" s="187"/>
    </row>
    <row r="30" spans="1:3" s="290" customFormat="1" ht="12" customHeight="1" thickBot="1">
      <c r="A30" s="282" t="s">
        <v>213</v>
      </c>
      <c r="B30" s="107" t="s">
        <v>441</v>
      </c>
      <c r="C30" s="68"/>
    </row>
    <row r="31" spans="1:3" s="290" customFormat="1" ht="12" customHeight="1" thickBot="1">
      <c r="A31" s="124" t="s">
        <v>17</v>
      </c>
      <c r="B31" s="100" t="s">
        <v>351</v>
      </c>
      <c r="C31" s="189">
        <f>+C32+C33+C34</f>
        <v>0</v>
      </c>
    </row>
    <row r="32" spans="1:3" s="290" customFormat="1" ht="12" customHeight="1">
      <c r="A32" s="283" t="s">
        <v>82</v>
      </c>
      <c r="B32" s="284" t="s">
        <v>235</v>
      </c>
      <c r="C32" s="61"/>
    </row>
    <row r="33" spans="1:3" s="290" customFormat="1" ht="12" customHeight="1">
      <c r="A33" s="283" t="s">
        <v>83</v>
      </c>
      <c r="B33" s="285" t="s">
        <v>236</v>
      </c>
      <c r="C33" s="190"/>
    </row>
    <row r="34" spans="1:3" s="290" customFormat="1" ht="12" customHeight="1" thickBot="1">
      <c r="A34" s="282" t="s">
        <v>84</v>
      </c>
      <c r="B34" s="107" t="s">
        <v>237</v>
      </c>
      <c r="C34" s="68"/>
    </row>
    <row r="35" spans="1:3" s="239" customFormat="1" ht="12" customHeight="1" thickBot="1">
      <c r="A35" s="124" t="s">
        <v>18</v>
      </c>
      <c r="B35" s="100" t="s">
        <v>322</v>
      </c>
      <c r="C35" s="216"/>
    </row>
    <row r="36" spans="1:3" s="239" customFormat="1" ht="12" customHeight="1" thickBot="1">
      <c r="A36" s="124" t="s">
        <v>19</v>
      </c>
      <c r="B36" s="100" t="s">
        <v>352</v>
      </c>
      <c r="C36" s="230"/>
    </row>
    <row r="37" spans="1:3" s="239" customFormat="1" ht="12" customHeight="1" thickBot="1">
      <c r="A37" s="118" t="s">
        <v>20</v>
      </c>
      <c r="B37" s="100" t="s">
        <v>353</v>
      </c>
      <c r="C37" s="231">
        <f>+C8+C20+C25+C26+C31+C35+C36</f>
        <v>196000</v>
      </c>
    </row>
    <row r="38" spans="1:3" s="239" customFormat="1" ht="12" customHeight="1" thickBot="1">
      <c r="A38" s="145" t="s">
        <v>21</v>
      </c>
      <c r="B38" s="100" t="s">
        <v>354</v>
      </c>
      <c r="C38" s="231">
        <f>+C39+C40+C41</f>
        <v>0</v>
      </c>
    </row>
    <row r="39" spans="1:3" s="239" customFormat="1" ht="12" customHeight="1">
      <c r="A39" s="283" t="s">
        <v>355</v>
      </c>
      <c r="B39" s="284" t="s">
        <v>180</v>
      </c>
      <c r="C39" s="61"/>
    </row>
    <row r="40" spans="1:3" s="239" customFormat="1" ht="12" customHeight="1">
      <c r="A40" s="283" t="s">
        <v>356</v>
      </c>
      <c r="B40" s="285" t="s">
        <v>1</v>
      </c>
      <c r="C40" s="190"/>
    </row>
    <row r="41" spans="1:3" s="290" customFormat="1" ht="12" customHeight="1" thickBot="1">
      <c r="A41" s="282" t="s">
        <v>357</v>
      </c>
      <c r="B41" s="107" t="s">
        <v>358</v>
      </c>
      <c r="C41" s="68"/>
    </row>
    <row r="42" spans="1:3" s="290" customFormat="1" ht="15" customHeight="1" thickBot="1">
      <c r="A42" s="145" t="s">
        <v>22</v>
      </c>
      <c r="B42" s="146" t="s">
        <v>359</v>
      </c>
      <c r="C42" s="234">
        <f>+C37+C38</f>
        <v>196000</v>
      </c>
    </row>
    <row r="43" spans="1:3" s="290" customFormat="1" ht="15" customHeight="1">
      <c r="A43" s="147"/>
      <c r="B43" s="148"/>
      <c r="C43" s="232"/>
    </row>
    <row r="44" spans="1:3" ht="13.5" thickBot="1">
      <c r="A44" s="149"/>
      <c r="B44" s="150"/>
      <c r="C44" s="233"/>
    </row>
    <row r="45" spans="1:3" s="289" customFormat="1" ht="16.5" customHeight="1" thickBot="1">
      <c r="A45" s="151"/>
      <c r="B45" s="152" t="s">
        <v>52</v>
      </c>
      <c r="C45" s="234"/>
    </row>
    <row r="46" spans="1:3" s="291" customFormat="1" ht="12" customHeight="1" thickBot="1">
      <c r="A46" s="124" t="s">
        <v>13</v>
      </c>
      <c r="B46" s="100" t="s">
        <v>360</v>
      </c>
      <c r="C46" s="189">
        <f>SUM(C47:C51)</f>
        <v>0</v>
      </c>
    </row>
    <row r="47" spans="1:3" ht="12" customHeight="1">
      <c r="A47" s="282" t="s">
        <v>89</v>
      </c>
      <c r="B47" s="7" t="s">
        <v>44</v>
      </c>
      <c r="C47" s="61"/>
    </row>
    <row r="48" spans="1:3" ht="12" customHeight="1">
      <c r="A48" s="282" t="s">
        <v>90</v>
      </c>
      <c r="B48" s="6" t="s">
        <v>152</v>
      </c>
      <c r="C48" s="64"/>
    </row>
    <row r="49" spans="1:3" ht="12" customHeight="1">
      <c r="A49" s="282" t="s">
        <v>91</v>
      </c>
      <c r="B49" s="6" t="s">
        <v>121</v>
      </c>
      <c r="C49" s="64"/>
    </row>
    <row r="50" spans="1:3" ht="12" customHeight="1">
      <c r="A50" s="282" t="s">
        <v>92</v>
      </c>
      <c r="B50" s="6" t="s">
        <v>153</v>
      </c>
      <c r="C50" s="64"/>
    </row>
    <row r="51" spans="1:3" ht="12" customHeight="1" thickBot="1">
      <c r="A51" s="282" t="s">
        <v>122</v>
      </c>
      <c r="B51" s="6" t="s">
        <v>154</v>
      </c>
      <c r="C51" s="64"/>
    </row>
    <row r="52" spans="1:3" ht="12" customHeight="1" thickBot="1">
      <c r="A52" s="124" t="s">
        <v>14</v>
      </c>
      <c r="B52" s="100" t="s">
        <v>361</v>
      </c>
      <c r="C52" s="189">
        <f>SUM(C53:C55)</f>
        <v>0</v>
      </c>
    </row>
    <row r="53" spans="1:3" s="291" customFormat="1" ht="12" customHeight="1">
      <c r="A53" s="282" t="s">
        <v>95</v>
      </c>
      <c r="B53" s="7" t="s">
        <v>171</v>
      </c>
      <c r="C53" s="61"/>
    </row>
    <row r="54" spans="1:3" ht="12" customHeight="1">
      <c r="A54" s="282" t="s">
        <v>96</v>
      </c>
      <c r="B54" s="6" t="s">
        <v>156</v>
      </c>
      <c r="C54" s="64"/>
    </row>
    <row r="55" spans="1:3" ht="12" customHeight="1">
      <c r="A55" s="282" t="s">
        <v>97</v>
      </c>
      <c r="B55" s="6" t="s">
        <v>53</v>
      </c>
      <c r="C55" s="64"/>
    </row>
    <row r="56" spans="1:3" ht="12" customHeight="1" thickBot="1">
      <c r="A56" s="282" t="s">
        <v>98</v>
      </c>
      <c r="B56" s="6" t="s">
        <v>442</v>
      </c>
      <c r="C56" s="64"/>
    </row>
    <row r="57" spans="1:3" ht="15" customHeight="1" thickBot="1">
      <c r="A57" s="124" t="s">
        <v>15</v>
      </c>
      <c r="B57" s="100" t="s">
        <v>8</v>
      </c>
      <c r="C57" s="216"/>
    </row>
    <row r="58" spans="1:3" ht="13.5" thickBot="1">
      <c r="A58" s="124" t="s">
        <v>16</v>
      </c>
      <c r="B58" s="153" t="s">
        <v>446</v>
      </c>
      <c r="C58" s="235">
        <f>+C46+C52+C57</f>
        <v>0</v>
      </c>
    </row>
    <row r="59" ht="15" customHeight="1" thickBot="1">
      <c r="C59" s="236"/>
    </row>
    <row r="60" spans="1:3" ht="14.25" customHeight="1" thickBot="1">
      <c r="A60" s="156" t="s">
        <v>437</v>
      </c>
      <c r="B60" s="157"/>
      <c r="C60" s="97"/>
    </row>
    <row r="61" spans="1:3" ht="13.5" thickBot="1">
      <c r="A61" s="156" t="s">
        <v>168</v>
      </c>
      <c r="B61" s="157"/>
      <c r="C61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53" sqref="C153"/>
    </sheetView>
  </sheetViews>
  <sheetFormatPr defaultColWidth="9.00390625" defaultRowHeight="12.75"/>
  <cols>
    <col min="1" max="1" width="19.50390625" style="357" customWidth="1"/>
    <col min="2" max="2" width="72.00390625" style="358" customWidth="1"/>
    <col min="3" max="3" width="25.00390625" style="359" customWidth="1"/>
    <col min="4" max="16384" width="9.375" style="1" customWidth="1"/>
  </cols>
  <sheetData>
    <row r="1" spans="1:3" s="327" customFormat="1" ht="16.5" customHeight="1" thickBot="1">
      <c r="A1" s="134"/>
      <c r="B1" s="136"/>
      <c r="C1" s="326" t="s">
        <v>545</v>
      </c>
    </row>
    <row r="2" spans="1:3" s="329" customFormat="1" ht="21" customHeight="1">
      <c r="A2" s="252" t="s">
        <v>57</v>
      </c>
      <c r="B2" s="226" t="s">
        <v>459</v>
      </c>
      <c r="C2" s="328" t="s">
        <v>47</v>
      </c>
    </row>
    <row r="3" spans="1:3" s="329" customFormat="1" ht="16.5" thickBot="1">
      <c r="A3" s="330" t="s">
        <v>165</v>
      </c>
      <c r="B3" s="227" t="s">
        <v>460</v>
      </c>
      <c r="C3" s="331">
        <v>1</v>
      </c>
    </row>
    <row r="4" spans="1:3" s="332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333" t="s">
        <v>540</v>
      </c>
    </row>
    <row r="6" spans="1:3" s="334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334" customFormat="1" ht="15.75" customHeight="1" thickBot="1">
      <c r="A7" s="141"/>
      <c r="B7" s="142" t="s">
        <v>51</v>
      </c>
      <c r="C7" s="335"/>
    </row>
    <row r="8" spans="1:3" s="334" customFormat="1" ht="12" customHeight="1" thickBot="1">
      <c r="A8" s="30" t="s">
        <v>13</v>
      </c>
      <c r="B8" s="19" t="s">
        <v>192</v>
      </c>
      <c r="C8" s="169">
        <f>+C9+C10+C11+C12+C13+C14</f>
        <v>18168741</v>
      </c>
    </row>
    <row r="9" spans="1:3" s="337" customFormat="1" ht="12" customHeight="1">
      <c r="A9" s="336" t="s">
        <v>89</v>
      </c>
      <c r="B9" s="262" t="s">
        <v>193</v>
      </c>
      <c r="C9" s="172">
        <v>11108861</v>
      </c>
    </row>
    <row r="10" spans="1:3" s="339" customFormat="1" ht="12" customHeight="1">
      <c r="A10" s="338" t="s">
        <v>90</v>
      </c>
      <c r="B10" s="263" t="s">
        <v>194</v>
      </c>
      <c r="C10" s="171"/>
    </row>
    <row r="11" spans="1:3" s="339" customFormat="1" ht="12" customHeight="1">
      <c r="A11" s="338" t="s">
        <v>91</v>
      </c>
      <c r="B11" s="263" t="s">
        <v>195</v>
      </c>
      <c r="C11" s="171">
        <v>5259880</v>
      </c>
    </row>
    <row r="12" spans="1:3" s="339" customFormat="1" ht="12" customHeight="1">
      <c r="A12" s="338" t="s">
        <v>92</v>
      </c>
      <c r="B12" s="263" t="s">
        <v>196</v>
      </c>
      <c r="C12" s="171">
        <v>1800000</v>
      </c>
    </row>
    <row r="13" spans="1:3" s="339" customFormat="1" ht="12" customHeight="1">
      <c r="A13" s="338" t="s">
        <v>122</v>
      </c>
      <c r="B13" s="263" t="s">
        <v>461</v>
      </c>
      <c r="C13" s="340"/>
    </row>
    <row r="14" spans="1:3" s="337" customFormat="1" ht="12" customHeight="1" thickBot="1">
      <c r="A14" s="341" t="s">
        <v>93</v>
      </c>
      <c r="B14" s="264" t="s">
        <v>462</v>
      </c>
      <c r="C14" s="342"/>
    </row>
    <row r="15" spans="1:3" s="337" customFormat="1" ht="12" customHeight="1" thickBot="1">
      <c r="A15" s="30" t="s">
        <v>14</v>
      </c>
      <c r="B15" s="164" t="s">
        <v>197</v>
      </c>
      <c r="C15" s="169">
        <f>+C16+C17+C18+C19+C20</f>
        <v>0</v>
      </c>
    </row>
    <row r="16" spans="1:3" s="337" customFormat="1" ht="12" customHeight="1">
      <c r="A16" s="336" t="s">
        <v>95</v>
      </c>
      <c r="B16" s="262" t="s">
        <v>198</v>
      </c>
      <c r="C16" s="172"/>
    </row>
    <row r="17" spans="1:3" s="337" customFormat="1" ht="12" customHeight="1">
      <c r="A17" s="338" t="s">
        <v>96</v>
      </c>
      <c r="B17" s="263" t="s">
        <v>199</v>
      </c>
      <c r="C17" s="171"/>
    </row>
    <row r="18" spans="1:3" s="337" customFormat="1" ht="12" customHeight="1">
      <c r="A18" s="338" t="s">
        <v>97</v>
      </c>
      <c r="B18" s="263" t="s">
        <v>365</v>
      </c>
      <c r="C18" s="171"/>
    </row>
    <row r="19" spans="1:3" s="337" customFormat="1" ht="12" customHeight="1">
      <c r="A19" s="338" t="s">
        <v>98</v>
      </c>
      <c r="B19" s="263" t="s">
        <v>366</v>
      </c>
      <c r="C19" s="171"/>
    </row>
    <row r="20" spans="1:3" s="337" customFormat="1" ht="12" customHeight="1">
      <c r="A20" s="338" t="s">
        <v>99</v>
      </c>
      <c r="B20" s="263" t="s">
        <v>200</v>
      </c>
      <c r="C20" s="171"/>
    </row>
    <row r="21" spans="1:3" s="339" customFormat="1" ht="12" customHeight="1" thickBot="1">
      <c r="A21" s="341" t="s">
        <v>107</v>
      </c>
      <c r="B21" s="264" t="s">
        <v>201</v>
      </c>
      <c r="C21" s="173"/>
    </row>
    <row r="22" spans="1:3" s="339" customFormat="1" ht="12" customHeight="1" thickBot="1">
      <c r="A22" s="30" t="s">
        <v>15</v>
      </c>
      <c r="B22" s="19" t="s">
        <v>202</v>
      </c>
      <c r="C22" s="169">
        <f>+C23+C24+C25+C26+C27</f>
        <v>0</v>
      </c>
    </row>
    <row r="23" spans="1:3" s="339" customFormat="1" ht="12" customHeight="1">
      <c r="A23" s="336" t="s">
        <v>78</v>
      </c>
      <c r="B23" s="262" t="s">
        <v>203</v>
      </c>
      <c r="C23" s="172"/>
    </row>
    <row r="24" spans="1:3" s="337" customFormat="1" ht="12" customHeight="1">
      <c r="A24" s="338" t="s">
        <v>79</v>
      </c>
      <c r="B24" s="263" t="s">
        <v>204</v>
      </c>
      <c r="C24" s="171"/>
    </row>
    <row r="25" spans="1:3" s="339" customFormat="1" ht="12" customHeight="1">
      <c r="A25" s="338" t="s">
        <v>80</v>
      </c>
      <c r="B25" s="263" t="s">
        <v>367</v>
      </c>
      <c r="C25" s="171"/>
    </row>
    <row r="26" spans="1:3" s="339" customFormat="1" ht="12" customHeight="1">
      <c r="A26" s="338" t="s">
        <v>81</v>
      </c>
      <c r="B26" s="263" t="s">
        <v>368</v>
      </c>
      <c r="C26" s="171"/>
    </row>
    <row r="27" spans="1:3" s="339" customFormat="1" ht="12" customHeight="1">
      <c r="A27" s="338" t="s">
        <v>140</v>
      </c>
      <c r="B27" s="263" t="s">
        <v>205</v>
      </c>
      <c r="C27" s="171"/>
    </row>
    <row r="28" spans="1:3" s="339" customFormat="1" ht="12" customHeight="1" thickBot="1">
      <c r="A28" s="341" t="s">
        <v>141</v>
      </c>
      <c r="B28" s="264" t="s">
        <v>206</v>
      </c>
      <c r="C28" s="173"/>
    </row>
    <row r="29" spans="1:3" s="339" customFormat="1" ht="12" customHeight="1" thickBot="1">
      <c r="A29" s="30" t="s">
        <v>142</v>
      </c>
      <c r="B29" s="19" t="s">
        <v>207</v>
      </c>
      <c r="C29" s="175">
        <f>+C30+C33+C34+C35</f>
        <v>0</v>
      </c>
    </row>
    <row r="30" spans="1:3" s="339" customFormat="1" ht="12" customHeight="1">
      <c r="A30" s="336" t="s">
        <v>208</v>
      </c>
      <c r="B30" s="262" t="s">
        <v>463</v>
      </c>
      <c r="C30" s="257"/>
    </row>
    <row r="31" spans="1:3" s="339" customFormat="1" ht="12" customHeight="1">
      <c r="A31" s="338" t="s">
        <v>209</v>
      </c>
      <c r="B31" s="263" t="s">
        <v>214</v>
      </c>
      <c r="C31" s="171"/>
    </row>
    <row r="32" spans="1:3" s="339" customFormat="1" ht="12" customHeight="1">
      <c r="A32" s="338" t="s">
        <v>210</v>
      </c>
      <c r="B32" s="263" t="s">
        <v>215</v>
      </c>
      <c r="C32" s="171"/>
    </row>
    <row r="33" spans="1:3" s="339" customFormat="1" ht="12" customHeight="1">
      <c r="A33" s="338" t="s">
        <v>211</v>
      </c>
      <c r="B33" s="263" t="s">
        <v>216</v>
      </c>
      <c r="C33" s="171"/>
    </row>
    <row r="34" spans="1:3" s="339" customFormat="1" ht="12" customHeight="1">
      <c r="A34" s="338" t="s">
        <v>212</v>
      </c>
      <c r="B34" s="263" t="s">
        <v>217</v>
      </c>
      <c r="C34" s="171"/>
    </row>
    <row r="35" spans="1:3" s="339" customFormat="1" ht="12" customHeight="1" thickBot="1">
      <c r="A35" s="341" t="s">
        <v>213</v>
      </c>
      <c r="B35" s="264" t="s">
        <v>218</v>
      </c>
      <c r="C35" s="173"/>
    </row>
    <row r="36" spans="1:3" s="339" customFormat="1" ht="12" customHeight="1" thickBot="1">
      <c r="A36" s="30" t="s">
        <v>17</v>
      </c>
      <c r="B36" s="19" t="s">
        <v>464</v>
      </c>
      <c r="C36" s="169">
        <f>SUM(C37:C46)</f>
        <v>0</v>
      </c>
    </row>
    <row r="37" spans="1:3" s="339" customFormat="1" ht="12" customHeight="1">
      <c r="A37" s="336" t="s">
        <v>82</v>
      </c>
      <c r="B37" s="262" t="s">
        <v>221</v>
      </c>
      <c r="C37" s="172"/>
    </row>
    <row r="38" spans="1:3" s="339" customFormat="1" ht="12" customHeight="1">
      <c r="A38" s="338" t="s">
        <v>83</v>
      </c>
      <c r="B38" s="263" t="s">
        <v>222</v>
      </c>
      <c r="C38" s="171"/>
    </row>
    <row r="39" spans="1:3" s="339" customFormat="1" ht="12" customHeight="1">
      <c r="A39" s="338" t="s">
        <v>84</v>
      </c>
      <c r="B39" s="263" t="s">
        <v>223</v>
      </c>
      <c r="C39" s="171"/>
    </row>
    <row r="40" spans="1:3" s="339" customFormat="1" ht="12" customHeight="1">
      <c r="A40" s="338" t="s">
        <v>144</v>
      </c>
      <c r="B40" s="263" t="s">
        <v>224</v>
      </c>
      <c r="C40" s="171"/>
    </row>
    <row r="41" spans="1:3" s="339" customFormat="1" ht="12" customHeight="1">
      <c r="A41" s="338" t="s">
        <v>145</v>
      </c>
      <c r="B41" s="263" t="s">
        <v>225</v>
      </c>
      <c r="C41" s="171"/>
    </row>
    <row r="42" spans="1:3" s="339" customFormat="1" ht="12" customHeight="1">
      <c r="A42" s="338" t="s">
        <v>146</v>
      </c>
      <c r="B42" s="263" t="s">
        <v>226</v>
      </c>
      <c r="C42" s="171"/>
    </row>
    <row r="43" spans="1:3" s="339" customFormat="1" ht="12" customHeight="1">
      <c r="A43" s="338" t="s">
        <v>147</v>
      </c>
      <c r="B43" s="263" t="s">
        <v>227</v>
      </c>
      <c r="C43" s="171"/>
    </row>
    <row r="44" spans="1:3" s="339" customFormat="1" ht="12" customHeight="1">
      <c r="A44" s="338" t="s">
        <v>148</v>
      </c>
      <c r="B44" s="263" t="s">
        <v>228</v>
      </c>
      <c r="C44" s="171"/>
    </row>
    <row r="45" spans="1:3" s="339" customFormat="1" ht="12" customHeight="1">
      <c r="A45" s="338" t="s">
        <v>219</v>
      </c>
      <c r="B45" s="263" t="s">
        <v>229</v>
      </c>
      <c r="C45" s="174"/>
    </row>
    <row r="46" spans="1:3" s="339" customFormat="1" ht="12" customHeight="1" thickBot="1">
      <c r="A46" s="341" t="s">
        <v>220</v>
      </c>
      <c r="B46" s="264" t="s">
        <v>230</v>
      </c>
      <c r="C46" s="251"/>
    </row>
    <row r="47" spans="1:3" s="339" customFormat="1" ht="12" customHeight="1" thickBot="1">
      <c r="A47" s="30" t="s">
        <v>18</v>
      </c>
      <c r="B47" s="19" t="s">
        <v>231</v>
      </c>
      <c r="C47" s="169">
        <f>SUM(C48:C52)</f>
        <v>0</v>
      </c>
    </row>
    <row r="48" spans="1:3" s="339" customFormat="1" ht="12" customHeight="1">
      <c r="A48" s="336" t="s">
        <v>85</v>
      </c>
      <c r="B48" s="262" t="s">
        <v>235</v>
      </c>
      <c r="C48" s="292"/>
    </row>
    <row r="49" spans="1:3" s="339" customFormat="1" ht="12" customHeight="1">
      <c r="A49" s="338" t="s">
        <v>86</v>
      </c>
      <c r="B49" s="263" t="s">
        <v>236</v>
      </c>
      <c r="C49" s="174"/>
    </row>
    <row r="50" spans="1:3" s="339" customFormat="1" ht="12" customHeight="1">
      <c r="A50" s="338" t="s">
        <v>232</v>
      </c>
      <c r="B50" s="263" t="s">
        <v>237</v>
      </c>
      <c r="C50" s="174"/>
    </row>
    <row r="51" spans="1:3" s="339" customFormat="1" ht="12" customHeight="1">
      <c r="A51" s="338" t="s">
        <v>233</v>
      </c>
      <c r="B51" s="263" t="s">
        <v>238</v>
      </c>
      <c r="C51" s="174"/>
    </row>
    <row r="52" spans="1:3" s="339" customFormat="1" ht="12" customHeight="1" thickBot="1">
      <c r="A52" s="341" t="s">
        <v>234</v>
      </c>
      <c r="B52" s="264" t="s">
        <v>239</v>
      </c>
      <c r="C52" s="251"/>
    </row>
    <row r="53" spans="1:3" s="339" customFormat="1" ht="12" customHeight="1" thickBot="1">
      <c r="A53" s="30" t="s">
        <v>149</v>
      </c>
      <c r="B53" s="19" t="s">
        <v>240</v>
      </c>
      <c r="C53" s="169">
        <f>SUM(C54:C56)</f>
        <v>0</v>
      </c>
    </row>
    <row r="54" spans="1:3" s="339" customFormat="1" ht="12" customHeight="1">
      <c r="A54" s="336" t="s">
        <v>87</v>
      </c>
      <c r="B54" s="262" t="s">
        <v>241</v>
      </c>
      <c r="C54" s="172"/>
    </row>
    <row r="55" spans="1:3" s="339" customFormat="1" ht="12" customHeight="1">
      <c r="A55" s="338" t="s">
        <v>88</v>
      </c>
      <c r="B55" s="263" t="s">
        <v>369</v>
      </c>
      <c r="C55" s="171"/>
    </row>
    <row r="56" spans="1:3" s="339" customFormat="1" ht="12" customHeight="1">
      <c r="A56" s="338" t="s">
        <v>244</v>
      </c>
      <c r="B56" s="263" t="s">
        <v>242</v>
      </c>
      <c r="C56" s="171"/>
    </row>
    <row r="57" spans="1:3" s="339" customFormat="1" ht="12" customHeight="1" thickBot="1">
      <c r="A57" s="341" t="s">
        <v>245</v>
      </c>
      <c r="B57" s="264" t="s">
        <v>243</v>
      </c>
      <c r="C57" s="173"/>
    </row>
    <row r="58" spans="1:3" s="339" customFormat="1" ht="12" customHeight="1" thickBot="1">
      <c r="A58" s="30" t="s">
        <v>20</v>
      </c>
      <c r="B58" s="164" t="s">
        <v>246</v>
      </c>
      <c r="C58" s="169">
        <f>SUM(C59:C61)</f>
        <v>0</v>
      </c>
    </row>
    <row r="59" spans="1:3" s="339" customFormat="1" ht="12" customHeight="1">
      <c r="A59" s="336" t="s">
        <v>150</v>
      </c>
      <c r="B59" s="262" t="s">
        <v>248</v>
      </c>
      <c r="C59" s="174"/>
    </row>
    <row r="60" spans="1:3" s="339" customFormat="1" ht="12" customHeight="1">
      <c r="A60" s="338" t="s">
        <v>151</v>
      </c>
      <c r="B60" s="263" t="s">
        <v>370</v>
      </c>
      <c r="C60" s="174"/>
    </row>
    <row r="61" spans="1:3" s="339" customFormat="1" ht="12" customHeight="1">
      <c r="A61" s="338" t="s">
        <v>172</v>
      </c>
      <c r="B61" s="263" t="s">
        <v>249</v>
      </c>
      <c r="C61" s="174"/>
    </row>
    <row r="62" spans="1:3" s="339" customFormat="1" ht="12" customHeight="1" thickBot="1">
      <c r="A62" s="341" t="s">
        <v>247</v>
      </c>
      <c r="B62" s="264" t="s">
        <v>250</v>
      </c>
      <c r="C62" s="174"/>
    </row>
    <row r="63" spans="1:3" s="339" customFormat="1" ht="12" customHeight="1" thickBot="1">
      <c r="A63" s="30" t="s">
        <v>21</v>
      </c>
      <c r="B63" s="19" t="s">
        <v>251</v>
      </c>
      <c r="C63" s="175">
        <f>+C8+C15+C22+C29+C36+C47+C53+C58</f>
        <v>18168741</v>
      </c>
    </row>
    <row r="64" spans="1:3" s="339" customFormat="1" ht="12" customHeight="1" thickBot="1">
      <c r="A64" s="343" t="s">
        <v>465</v>
      </c>
      <c r="B64" s="164" t="s">
        <v>253</v>
      </c>
      <c r="C64" s="169">
        <f>SUM(C65:C67)</f>
        <v>0</v>
      </c>
    </row>
    <row r="65" spans="1:3" s="339" customFormat="1" ht="12" customHeight="1">
      <c r="A65" s="336" t="s">
        <v>283</v>
      </c>
      <c r="B65" s="262" t="s">
        <v>254</v>
      </c>
      <c r="C65" s="174"/>
    </row>
    <row r="66" spans="1:3" s="339" customFormat="1" ht="12" customHeight="1">
      <c r="A66" s="338" t="s">
        <v>292</v>
      </c>
      <c r="B66" s="263" t="s">
        <v>255</v>
      </c>
      <c r="C66" s="174"/>
    </row>
    <row r="67" spans="1:3" s="339" customFormat="1" ht="12" customHeight="1" thickBot="1">
      <c r="A67" s="341" t="s">
        <v>293</v>
      </c>
      <c r="B67" s="344" t="s">
        <v>466</v>
      </c>
      <c r="C67" s="174"/>
    </row>
    <row r="68" spans="1:3" s="339" customFormat="1" ht="12" customHeight="1" thickBot="1">
      <c r="A68" s="343" t="s">
        <v>256</v>
      </c>
      <c r="B68" s="164" t="s">
        <v>257</v>
      </c>
      <c r="C68" s="169">
        <f>SUM(C69:C72)</f>
        <v>0</v>
      </c>
    </row>
    <row r="69" spans="1:3" s="339" customFormat="1" ht="12" customHeight="1">
      <c r="A69" s="336" t="s">
        <v>123</v>
      </c>
      <c r="B69" s="262" t="s">
        <v>258</v>
      </c>
      <c r="C69" s="174"/>
    </row>
    <row r="70" spans="1:3" s="339" customFormat="1" ht="12" customHeight="1">
      <c r="A70" s="338" t="s">
        <v>124</v>
      </c>
      <c r="B70" s="263" t="s">
        <v>259</v>
      </c>
      <c r="C70" s="174"/>
    </row>
    <row r="71" spans="1:3" s="339" customFormat="1" ht="12" customHeight="1">
      <c r="A71" s="338" t="s">
        <v>284</v>
      </c>
      <c r="B71" s="263" t="s">
        <v>260</v>
      </c>
      <c r="C71" s="174"/>
    </row>
    <row r="72" spans="1:3" s="339" customFormat="1" ht="12" customHeight="1" thickBot="1">
      <c r="A72" s="341" t="s">
        <v>285</v>
      </c>
      <c r="B72" s="264" t="s">
        <v>261</v>
      </c>
      <c r="C72" s="174"/>
    </row>
    <row r="73" spans="1:3" s="339" customFormat="1" ht="12" customHeight="1" thickBot="1">
      <c r="A73" s="343" t="s">
        <v>262</v>
      </c>
      <c r="B73" s="164" t="s">
        <v>263</v>
      </c>
      <c r="C73" s="169">
        <f>SUM(C74:C75)</f>
        <v>0</v>
      </c>
    </row>
    <row r="74" spans="1:3" s="339" customFormat="1" ht="12" customHeight="1">
      <c r="A74" s="336" t="s">
        <v>286</v>
      </c>
      <c r="B74" s="262" t="s">
        <v>264</v>
      </c>
      <c r="C74" s="174"/>
    </row>
    <row r="75" spans="1:3" s="339" customFormat="1" ht="12" customHeight="1" thickBot="1">
      <c r="A75" s="341" t="s">
        <v>287</v>
      </c>
      <c r="B75" s="264" t="s">
        <v>265</v>
      </c>
      <c r="C75" s="174"/>
    </row>
    <row r="76" spans="1:3" s="337" customFormat="1" ht="12" customHeight="1" thickBot="1">
      <c r="A76" s="343" t="s">
        <v>266</v>
      </c>
      <c r="B76" s="164" t="s">
        <v>267</v>
      </c>
      <c r="C76" s="169">
        <f>SUM(C77:C79)</f>
        <v>0</v>
      </c>
    </row>
    <row r="77" spans="1:3" s="339" customFormat="1" ht="12" customHeight="1">
      <c r="A77" s="336" t="s">
        <v>288</v>
      </c>
      <c r="B77" s="262" t="s">
        <v>268</v>
      </c>
      <c r="C77" s="174"/>
    </row>
    <row r="78" spans="1:3" s="339" customFormat="1" ht="12" customHeight="1">
      <c r="A78" s="338" t="s">
        <v>289</v>
      </c>
      <c r="B78" s="263" t="s">
        <v>269</v>
      </c>
      <c r="C78" s="174"/>
    </row>
    <row r="79" spans="1:3" s="339" customFormat="1" ht="12" customHeight="1" thickBot="1">
      <c r="A79" s="341" t="s">
        <v>290</v>
      </c>
      <c r="B79" s="264" t="s">
        <v>270</v>
      </c>
      <c r="C79" s="174"/>
    </row>
    <row r="80" spans="1:3" s="339" customFormat="1" ht="12" customHeight="1" thickBot="1">
      <c r="A80" s="343" t="s">
        <v>271</v>
      </c>
      <c r="B80" s="164" t="s">
        <v>291</v>
      </c>
      <c r="C80" s="169">
        <f>SUM(C81:C84)</f>
        <v>0</v>
      </c>
    </row>
    <row r="81" spans="1:3" s="339" customFormat="1" ht="12" customHeight="1">
      <c r="A81" s="345" t="s">
        <v>272</v>
      </c>
      <c r="B81" s="262" t="s">
        <v>273</v>
      </c>
      <c r="C81" s="174"/>
    </row>
    <row r="82" spans="1:3" s="339" customFormat="1" ht="12" customHeight="1">
      <c r="A82" s="346" t="s">
        <v>274</v>
      </c>
      <c r="B82" s="263" t="s">
        <v>275</v>
      </c>
      <c r="C82" s="174"/>
    </row>
    <row r="83" spans="1:3" s="339" customFormat="1" ht="12" customHeight="1">
      <c r="A83" s="346" t="s">
        <v>276</v>
      </c>
      <c r="B83" s="263" t="s">
        <v>277</v>
      </c>
      <c r="C83" s="174"/>
    </row>
    <row r="84" spans="1:3" s="337" customFormat="1" ht="12" customHeight="1" thickBot="1">
      <c r="A84" s="347" t="s">
        <v>278</v>
      </c>
      <c r="B84" s="264" t="s">
        <v>279</v>
      </c>
      <c r="C84" s="174"/>
    </row>
    <row r="85" spans="1:3" s="337" customFormat="1" ht="12" customHeight="1" thickBot="1">
      <c r="A85" s="343" t="s">
        <v>280</v>
      </c>
      <c r="B85" s="164" t="s">
        <v>281</v>
      </c>
      <c r="C85" s="293"/>
    </row>
    <row r="86" spans="1:3" s="337" customFormat="1" ht="12" customHeight="1" thickBot="1">
      <c r="A86" s="343" t="s">
        <v>282</v>
      </c>
      <c r="B86" s="268" t="s">
        <v>467</v>
      </c>
      <c r="C86" s="175">
        <f>+C64+C68+C73+C76+C80+C85</f>
        <v>0</v>
      </c>
    </row>
    <row r="87" spans="1:3" s="337" customFormat="1" ht="12" customHeight="1" thickBot="1">
      <c r="A87" s="348" t="s">
        <v>294</v>
      </c>
      <c r="B87" s="269" t="s">
        <v>468</v>
      </c>
      <c r="C87" s="175">
        <f>+C63+C86</f>
        <v>18168741</v>
      </c>
    </row>
    <row r="88" spans="1:3" s="339" customFormat="1" ht="15" customHeight="1">
      <c r="A88" s="147"/>
      <c r="B88" s="148"/>
      <c r="C88" s="232"/>
    </row>
    <row r="89" spans="1:3" ht="13.5" thickBot="1">
      <c r="A89" s="349"/>
      <c r="B89" s="150"/>
      <c r="C89" s="233"/>
    </row>
    <row r="90" spans="1:3" s="334" customFormat="1" ht="16.5" customHeight="1" thickBot="1">
      <c r="A90" s="151"/>
      <c r="B90" s="152" t="s">
        <v>52</v>
      </c>
      <c r="C90" s="234"/>
    </row>
    <row r="91" spans="1:3" s="350" customFormat="1" ht="12" customHeight="1" thickBot="1">
      <c r="A91" s="254" t="s">
        <v>13</v>
      </c>
      <c r="B91" s="24" t="s">
        <v>469</v>
      </c>
      <c r="C91" s="168">
        <f>SUM(C92:C96)</f>
        <v>0</v>
      </c>
    </row>
    <row r="92" spans="1:3" ht="12" customHeight="1">
      <c r="A92" s="351" t="s">
        <v>89</v>
      </c>
      <c r="B92" s="8" t="s">
        <v>44</v>
      </c>
      <c r="C92" s="170"/>
    </row>
    <row r="93" spans="1:3" ht="12" customHeight="1">
      <c r="A93" s="338" t="s">
        <v>90</v>
      </c>
      <c r="B93" s="6" t="s">
        <v>152</v>
      </c>
      <c r="C93" s="171"/>
    </row>
    <row r="94" spans="1:3" ht="12" customHeight="1">
      <c r="A94" s="338" t="s">
        <v>91</v>
      </c>
      <c r="B94" s="6" t="s">
        <v>121</v>
      </c>
      <c r="C94" s="173"/>
    </row>
    <row r="95" spans="1:3" ht="12" customHeight="1">
      <c r="A95" s="338" t="s">
        <v>92</v>
      </c>
      <c r="B95" s="9" t="s">
        <v>153</v>
      </c>
      <c r="C95" s="173"/>
    </row>
    <row r="96" spans="1:3" ht="12" customHeight="1">
      <c r="A96" s="338" t="s">
        <v>102</v>
      </c>
      <c r="B96" s="17" t="s">
        <v>154</v>
      </c>
      <c r="C96" s="173"/>
    </row>
    <row r="97" spans="1:3" ht="12" customHeight="1">
      <c r="A97" s="338" t="s">
        <v>93</v>
      </c>
      <c r="B97" s="6" t="s">
        <v>470</v>
      </c>
      <c r="C97" s="173"/>
    </row>
    <row r="98" spans="1:3" ht="12" customHeight="1">
      <c r="A98" s="338" t="s">
        <v>94</v>
      </c>
      <c r="B98" s="108" t="s">
        <v>297</v>
      </c>
      <c r="C98" s="173"/>
    </row>
    <row r="99" spans="1:3" ht="12" customHeight="1">
      <c r="A99" s="338" t="s">
        <v>103</v>
      </c>
      <c r="B99" s="109" t="s">
        <v>298</v>
      </c>
      <c r="C99" s="173"/>
    </row>
    <row r="100" spans="1:3" ht="12" customHeight="1">
      <c r="A100" s="338" t="s">
        <v>104</v>
      </c>
      <c r="B100" s="109" t="s">
        <v>299</v>
      </c>
      <c r="C100" s="173"/>
    </row>
    <row r="101" spans="1:3" ht="12" customHeight="1">
      <c r="A101" s="338" t="s">
        <v>105</v>
      </c>
      <c r="B101" s="108" t="s">
        <v>300</v>
      </c>
      <c r="C101" s="173"/>
    </row>
    <row r="102" spans="1:3" ht="12" customHeight="1">
      <c r="A102" s="338" t="s">
        <v>106</v>
      </c>
      <c r="B102" s="108" t="s">
        <v>301</v>
      </c>
      <c r="C102" s="173"/>
    </row>
    <row r="103" spans="1:3" ht="12" customHeight="1">
      <c r="A103" s="338" t="s">
        <v>108</v>
      </c>
      <c r="B103" s="109" t="s">
        <v>302</v>
      </c>
      <c r="C103" s="173"/>
    </row>
    <row r="104" spans="1:3" ht="12" customHeight="1">
      <c r="A104" s="352" t="s">
        <v>155</v>
      </c>
      <c r="B104" s="110" t="s">
        <v>303</v>
      </c>
      <c r="C104" s="173"/>
    </row>
    <row r="105" spans="1:3" ht="12" customHeight="1">
      <c r="A105" s="338" t="s">
        <v>295</v>
      </c>
      <c r="B105" s="110" t="s">
        <v>304</v>
      </c>
      <c r="C105" s="173"/>
    </row>
    <row r="106" spans="1:3" ht="12" customHeight="1" thickBot="1">
      <c r="A106" s="353" t="s">
        <v>296</v>
      </c>
      <c r="B106" s="354" t="s">
        <v>305</v>
      </c>
      <c r="C106" s="177"/>
    </row>
    <row r="107" spans="1:3" ht="12" customHeight="1" thickBot="1">
      <c r="A107" s="30" t="s">
        <v>14</v>
      </c>
      <c r="B107" s="23" t="s">
        <v>306</v>
      </c>
      <c r="C107" s="169">
        <f>+C108+C110+C112</f>
        <v>0</v>
      </c>
    </row>
    <row r="108" spans="1:3" ht="12" customHeight="1">
      <c r="A108" s="336" t="s">
        <v>95</v>
      </c>
      <c r="B108" s="6" t="s">
        <v>171</v>
      </c>
      <c r="C108" s="172"/>
    </row>
    <row r="109" spans="1:3" ht="12" customHeight="1">
      <c r="A109" s="336" t="s">
        <v>96</v>
      </c>
      <c r="B109" s="10" t="s">
        <v>310</v>
      </c>
      <c r="C109" s="172"/>
    </row>
    <row r="110" spans="1:3" ht="12" customHeight="1">
      <c r="A110" s="336" t="s">
        <v>97</v>
      </c>
      <c r="B110" s="10" t="s">
        <v>156</v>
      </c>
      <c r="C110" s="171"/>
    </row>
    <row r="111" spans="1:3" ht="12" customHeight="1">
      <c r="A111" s="336" t="s">
        <v>98</v>
      </c>
      <c r="B111" s="10" t="s">
        <v>311</v>
      </c>
      <c r="C111" s="158"/>
    </row>
    <row r="112" spans="1:3" ht="12" customHeight="1">
      <c r="A112" s="336" t="s">
        <v>99</v>
      </c>
      <c r="B112" s="166" t="s">
        <v>173</v>
      </c>
      <c r="C112" s="158"/>
    </row>
    <row r="113" spans="1:3" ht="12" customHeight="1">
      <c r="A113" s="336" t="s">
        <v>107</v>
      </c>
      <c r="B113" s="165" t="s">
        <v>371</v>
      </c>
      <c r="C113" s="158"/>
    </row>
    <row r="114" spans="1:3" ht="12" customHeight="1">
      <c r="A114" s="336" t="s">
        <v>109</v>
      </c>
      <c r="B114" s="258" t="s">
        <v>316</v>
      </c>
      <c r="C114" s="158"/>
    </row>
    <row r="115" spans="1:3" ht="12" customHeight="1">
      <c r="A115" s="336" t="s">
        <v>157</v>
      </c>
      <c r="B115" s="109" t="s">
        <v>299</v>
      </c>
      <c r="C115" s="158"/>
    </row>
    <row r="116" spans="1:3" ht="12" customHeight="1">
      <c r="A116" s="336" t="s">
        <v>158</v>
      </c>
      <c r="B116" s="109" t="s">
        <v>315</v>
      </c>
      <c r="C116" s="158"/>
    </row>
    <row r="117" spans="1:3" ht="12" customHeight="1">
      <c r="A117" s="336" t="s">
        <v>159</v>
      </c>
      <c r="B117" s="109" t="s">
        <v>314</v>
      </c>
      <c r="C117" s="158"/>
    </row>
    <row r="118" spans="1:3" ht="12" customHeight="1">
      <c r="A118" s="336" t="s">
        <v>307</v>
      </c>
      <c r="B118" s="109" t="s">
        <v>302</v>
      </c>
      <c r="C118" s="158"/>
    </row>
    <row r="119" spans="1:3" ht="12" customHeight="1">
      <c r="A119" s="336" t="s">
        <v>308</v>
      </c>
      <c r="B119" s="109" t="s">
        <v>313</v>
      </c>
      <c r="C119" s="158"/>
    </row>
    <row r="120" spans="1:3" ht="12" customHeight="1" thickBot="1">
      <c r="A120" s="352" t="s">
        <v>309</v>
      </c>
      <c r="B120" s="109" t="s">
        <v>312</v>
      </c>
      <c r="C120" s="159"/>
    </row>
    <row r="121" spans="1:3" ht="12" customHeight="1" thickBot="1">
      <c r="A121" s="30" t="s">
        <v>15</v>
      </c>
      <c r="B121" s="100" t="s">
        <v>471</v>
      </c>
      <c r="C121" s="169">
        <f>+C122+C123</f>
        <v>0</v>
      </c>
    </row>
    <row r="122" spans="1:3" ht="12" customHeight="1">
      <c r="A122" s="336" t="s">
        <v>78</v>
      </c>
      <c r="B122" s="7" t="s">
        <v>472</v>
      </c>
      <c r="C122" s="172"/>
    </row>
    <row r="123" spans="1:3" ht="12" customHeight="1" thickBot="1">
      <c r="A123" s="341" t="s">
        <v>79</v>
      </c>
      <c r="B123" s="10" t="s">
        <v>473</v>
      </c>
      <c r="C123" s="173"/>
    </row>
    <row r="124" spans="1:3" ht="12" customHeight="1" thickBot="1">
      <c r="A124" s="30" t="s">
        <v>16</v>
      </c>
      <c r="B124" s="100" t="s">
        <v>474</v>
      </c>
      <c r="C124" s="169">
        <f>+C91+C107+C121</f>
        <v>0</v>
      </c>
    </row>
    <row r="125" spans="1:3" ht="12" customHeight="1" thickBot="1">
      <c r="A125" s="30" t="s">
        <v>17</v>
      </c>
      <c r="B125" s="100" t="s">
        <v>475</v>
      </c>
      <c r="C125" s="169">
        <f>+C126+C127+C128</f>
        <v>0</v>
      </c>
    </row>
    <row r="126" spans="1:3" s="350" customFormat="1" ht="12" customHeight="1">
      <c r="A126" s="336" t="s">
        <v>82</v>
      </c>
      <c r="B126" s="7" t="s">
        <v>476</v>
      </c>
      <c r="C126" s="158"/>
    </row>
    <row r="127" spans="1:3" ht="12" customHeight="1">
      <c r="A127" s="336" t="s">
        <v>83</v>
      </c>
      <c r="B127" s="7" t="s">
        <v>477</v>
      </c>
      <c r="C127" s="158"/>
    </row>
    <row r="128" spans="1:3" ht="12" customHeight="1" thickBot="1">
      <c r="A128" s="352" t="s">
        <v>84</v>
      </c>
      <c r="B128" s="5" t="s">
        <v>478</v>
      </c>
      <c r="C128" s="158"/>
    </row>
    <row r="129" spans="1:3" ht="12" customHeight="1" thickBot="1">
      <c r="A129" s="30" t="s">
        <v>18</v>
      </c>
      <c r="B129" s="100" t="s">
        <v>479</v>
      </c>
      <c r="C129" s="169">
        <f>+C130+C131+C132+C133</f>
        <v>0</v>
      </c>
    </row>
    <row r="130" spans="1:3" ht="12" customHeight="1">
      <c r="A130" s="336" t="s">
        <v>85</v>
      </c>
      <c r="B130" s="7" t="s">
        <v>480</v>
      </c>
      <c r="C130" s="158"/>
    </row>
    <row r="131" spans="1:3" ht="12" customHeight="1">
      <c r="A131" s="336" t="s">
        <v>86</v>
      </c>
      <c r="B131" s="7" t="s">
        <v>481</v>
      </c>
      <c r="C131" s="158"/>
    </row>
    <row r="132" spans="1:3" ht="12" customHeight="1">
      <c r="A132" s="336" t="s">
        <v>232</v>
      </c>
      <c r="B132" s="7" t="s">
        <v>482</v>
      </c>
      <c r="C132" s="158"/>
    </row>
    <row r="133" spans="1:3" s="350" customFormat="1" ht="12" customHeight="1" thickBot="1">
      <c r="A133" s="352" t="s">
        <v>233</v>
      </c>
      <c r="B133" s="5" t="s">
        <v>483</v>
      </c>
      <c r="C133" s="158"/>
    </row>
    <row r="134" spans="1:11" ht="12" customHeight="1" thickBot="1">
      <c r="A134" s="30" t="s">
        <v>19</v>
      </c>
      <c r="B134" s="100" t="s">
        <v>484</v>
      </c>
      <c r="C134" s="175">
        <f>+C135+C136+C137+C138</f>
        <v>726749</v>
      </c>
      <c r="K134" s="355"/>
    </row>
    <row r="135" spans="1:3" ht="12.75">
      <c r="A135" s="336" t="s">
        <v>87</v>
      </c>
      <c r="B135" s="7" t="s">
        <v>317</v>
      </c>
      <c r="C135" s="158"/>
    </row>
    <row r="136" spans="1:3" ht="12" customHeight="1">
      <c r="A136" s="336" t="s">
        <v>88</v>
      </c>
      <c r="B136" s="7" t="s">
        <v>318</v>
      </c>
      <c r="C136" s="158">
        <v>726749</v>
      </c>
    </row>
    <row r="137" spans="1:3" s="350" customFormat="1" ht="12" customHeight="1">
      <c r="A137" s="336" t="s">
        <v>244</v>
      </c>
      <c r="B137" s="7" t="s">
        <v>485</v>
      </c>
      <c r="C137" s="158"/>
    </row>
    <row r="138" spans="1:3" s="350" customFormat="1" ht="12" customHeight="1" thickBot="1">
      <c r="A138" s="352" t="s">
        <v>245</v>
      </c>
      <c r="B138" s="5" t="s">
        <v>486</v>
      </c>
      <c r="C138" s="158"/>
    </row>
    <row r="139" spans="1:3" s="350" customFormat="1" ht="12" customHeight="1" thickBot="1">
      <c r="A139" s="30" t="s">
        <v>20</v>
      </c>
      <c r="B139" s="100" t="s">
        <v>487</v>
      </c>
      <c r="C139" s="178">
        <f>+C140+C141+C142+C143</f>
        <v>0</v>
      </c>
    </row>
    <row r="140" spans="1:3" s="350" customFormat="1" ht="12" customHeight="1">
      <c r="A140" s="336" t="s">
        <v>150</v>
      </c>
      <c r="B140" s="7" t="s">
        <v>488</v>
      </c>
      <c r="C140" s="158"/>
    </row>
    <row r="141" spans="1:3" s="350" customFormat="1" ht="12" customHeight="1">
      <c r="A141" s="336" t="s">
        <v>151</v>
      </c>
      <c r="B141" s="7" t="s">
        <v>489</v>
      </c>
      <c r="C141" s="158"/>
    </row>
    <row r="142" spans="1:3" s="350" customFormat="1" ht="12" customHeight="1">
      <c r="A142" s="336" t="s">
        <v>172</v>
      </c>
      <c r="B142" s="7" t="s">
        <v>490</v>
      </c>
      <c r="C142" s="158"/>
    </row>
    <row r="143" spans="1:3" ht="12.75" customHeight="1" thickBot="1">
      <c r="A143" s="336" t="s">
        <v>247</v>
      </c>
      <c r="B143" s="7" t="s">
        <v>491</v>
      </c>
      <c r="C143" s="158"/>
    </row>
    <row r="144" spans="1:3" ht="12" customHeight="1" thickBot="1">
      <c r="A144" s="30" t="s">
        <v>21</v>
      </c>
      <c r="B144" s="100" t="s">
        <v>492</v>
      </c>
      <c r="C144" s="271">
        <f>+C125+C129+C134+C139</f>
        <v>726749</v>
      </c>
    </row>
    <row r="145" spans="1:3" ht="15" customHeight="1" thickBot="1">
      <c r="A145" s="356" t="s">
        <v>22</v>
      </c>
      <c r="B145" s="245" t="s">
        <v>493</v>
      </c>
      <c r="C145" s="271">
        <f>+C124+C144</f>
        <v>726749</v>
      </c>
    </row>
    <row r="146" ht="13.5" thickBot="1"/>
    <row r="147" spans="1:3" ht="15" customHeight="1" thickBot="1">
      <c r="A147" s="156" t="s">
        <v>494</v>
      </c>
      <c r="B147" s="157"/>
      <c r="C147" s="97"/>
    </row>
    <row r="148" spans="1:3" ht="14.25" customHeight="1" thickBot="1">
      <c r="A148" s="156" t="s">
        <v>168</v>
      </c>
      <c r="B148" s="157"/>
      <c r="C148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62" sqref="C62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546</v>
      </c>
    </row>
    <row r="2" spans="1:3" s="287" customFormat="1" ht="25.5" customHeight="1">
      <c r="A2" s="252" t="s">
        <v>166</v>
      </c>
      <c r="B2" s="226" t="s">
        <v>456</v>
      </c>
      <c r="C2" s="237" t="s">
        <v>54</v>
      </c>
    </row>
    <row r="3" spans="1:3" s="287" customFormat="1" ht="24.75" thickBot="1">
      <c r="A3" s="280" t="s">
        <v>165</v>
      </c>
      <c r="B3" s="227" t="s">
        <v>509</v>
      </c>
      <c r="C3" s="238" t="s">
        <v>372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50000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>
        <v>20000</v>
      </c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>
        <v>30000</v>
      </c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439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440</v>
      </c>
      <c r="C26" s="189">
        <f>+C27+C28+C29</f>
        <v>0</v>
      </c>
    </row>
    <row r="27" spans="1:3" s="290" customFormat="1" ht="12" customHeight="1">
      <c r="A27" s="283" t="s">
        <v>208</v>
      </c>
      <c r="B27" s="284" t="s">
        <v>203</v>
      </c>
      <c r="C27" s="61"/>
    </row>
    <row r="28" spans="1:3" s="290" customFormat="1" ht="12" customHeight="1">
      <c r="A28" s="283" t="s">
        <v>211</v>
      </c>
      <c r="B28" s="284" t="s">
        <v>347</v>
      </c>
      <c r="C28" s="187"/>
    </row>
    <row r="29" spans="1:3" s="290" customFormat="1" ht="12" customHeight="1">
      <c r="A29" s="283" t="s">
        <v>212</v>
      </c>
      <c r="B29" s="285" t="s">
        <v>350</v>
      </c>
      <c r="C29" s="187"/>
    </row>
    <row r="30" spans="1:3" s="290" customFormat="1" ht="12" customHeight="1" thickBot="1">
      <c r="A30" s="282" t="s">
        <v>213</v>
      </c>
      <c r="B30" s="107" t="s">
        <v>441</v>
      </c>
      <c r="C30" s="68"/>
    </row>
    <row r="31" spans="1:3" s="290" customFormat="1" ht="12" customHeight="1" thickBot="1">
      <c r="A31" s="124" t="s">
        <v>17</v>
      </c>
      <c r="B31" s="100" t="s">
        <v>351</v>
      </c>
      <c r="C31" s="189">
        <f>+C32+C33+C34</f>
        <v>0</v>
      </c>
    </row>
    <row r="32" spans="1:3" s="290" customFormat="1" ht="12" customHeight="1">
      <c r="A32" s="283" t="s">
        <v>82</v>
      </c>
      <c r="B32" s="284" t="s">
        <v>235</v>
      </c>
      <c r="C32" s="61"/>
    </row>
    <row r="33" spans="1:3" s="290" customFormat="1" ht="12" customHeight="1">
      <c r="A33" s="283" t="s">
        <v>83</v>
      </c>
      <c r="B33" s="285" t="s">
        <v>236</v>
      </c>
      <c r="C33" s="190"/>
    </row>
    <row r="34" spans="1:3" s="290" customFormat="1" ht="12" customHeight="1" thickBot="1">
      <c r="A34" s="282" t="s">
        <v>84</v>
      </c>
      <c r="B34" s="107" t="s">
        <v>237</v>
      </c>
      <c r="C34" s="68"/>
    </row>
    <row r="35" spans="1:3" s="239" customFormat="1" ht="12" customHeight="1" thickBot="1">
      <c r="A35" s="124" t="s">
        <v>18</v>
      </c>
      <c r="B35" s="100" t="s">
        <v>322</v>
      </c>
      <c r="C35" s="216"/>
    </row>
    <row r="36" spans="1:3" s="239" customFormat="1" ht="12" customHeight="1" thickBot="1">
      <c r="A36" s="124" t="s">
        <v>19</v>
      </c>
      <c r="B36" s="100" t="s">
        <v>352</v>
      </c>
      <c r="C36" s="230"/>
    </row>
    <row r="37" spans="1:3" s="239" customFormat="1" ht="12" customHeight="1" thickBot="1">
      <c r="A37" s="118" t="s">
        <v>20</v>
      </c>
      <c r="B37" s="100" t="s">
        <v>353</v>
      </c>
      <c r="C37" s="231">
        <f>+C8+C20+C25+C26+C31+C35+C36</f>
        <v>50000</v>
      </c>
    </row>
    <row r="38" spans="1:3" s="239" customFormat="1" ht="12" customHeight="1" thickBot="1">
      <c r="A38" s="145" t="s">
        <v>21</v>
      </c>
      <c r="B38" s="100" t="s">
        <v>354</v>
      </c>
      <c r="C38" s="231">
        <f>+C39+C40+C41</f>
        <v>0</v>
      </c>
    </row>
    <row r="39" spans="1:3" s="239" customFormat="1" ht="12" customHeight="1">
      <c r="A39" s="283" t="s">
        <v>355</v>
      </c>
      <c r="B39" s="284" t="s">
        <v>180</v>
      </c>
      <c r="C39" s="61"/>
    </row>
    <row r="40" spans="1:3" s="239" customFormat="1" ht="12" customHeight="1">
      <c r="A40" s="283" t="s">
        <v>356</v>
      </c>
      <c r="B40" s="285" t="s">
        <v>1</v>
      </c>
      <c r="C40" s="190"/>
    </row>
    <row r="41" spans="1:3" s="290" customFormat="1" ht="12" customHeight="1" thickBot="1">
      <c r="A41" s="282" t="s">
        <v>357</v>
      </c>
      <c r="B41" s="107" t="s">
        <v>358</v>
      </c>
      <c r="C41" s="68"/>
    </row>
    <row r="42" spans="1:3" s="290" customFormat="1" ht="15" customHeight="1" thickBot="1">
      <c r="A42" s="145" t="s">
        <v>22</v>
      </c>
      <c r="B42" s="146" t="s">
        <v>359</v>
      </c>
      <c r="C42" s="234">
        <f>+C37+C38</f>
        <v>50000</v>
      </c>
    </row>
    <row r="43" spans="1:3" s="290" customFormat="1" ht="15" customHeight="1">
      <c r="A43" s="147"/>
      <c r="B43" s="148"/>
      <c r="C43" s="232"/>
    </row>
    <row r="44" spans="1:3" ht="13.5" thickBot="1">
      <c r="A44" s="149"/>
      <c r="B44" s="150"/>
      <c r="C44" s="233"/>
    </row>
    <row r="45" spans="1:3" s="289" customFormat="1" ht="16.5" customHeight="1" thickBot="1">
      <c r="A45" s="151"/>
      <c r="B45" s="152" t="s">
        <v>52</v>
      </c>
      <c r="C45" s="234"/>
    </row>
    <row r="46" spans="1:3" s="291" customFormat="1" ht="12" customHeight="1" thickBot="1">
      <c r="A46" s="124" t="s">
        <v>13</v>
      </c>
      <c r="B46" s="100" t="s">
        <v>360</v>
      </c>
      <c r="C46" s="189">
        <f>SUM(C47:C51)</f>
        <v>425000</v>
      </c>
    </row>
    <row r="47" spans="1:3" ht="12" customHeight="1">
      <c r="A47" s="282" t="s">
        <v>89</v>
      </c>
      <c r="B47" s="7" t="s">
        <v>44</v>
      </c>
      <c r="C47" s="61"/>
    </row>
    <row r="48" spans="1:3" ht="12" customHeight="1">
      <c r="A48" s="282" t="s">
        <v>90</v>
      </c>
      <c r="B48" s="6" t="s">
        <v>152</v>
      </c>
      <c r="C48" s="64"/>
    </row>
    <row r="49" spans="1:3" ht="12" customHeight="1">
      <c r="A49" s="282" t="s">
        <v>91</v>
      </c>
      <c r="B49" s="6" t="s">
        <v>121</v>
      </c>
      <c r="C49" s="64">
        <v>425000</v>
      </c>
    </row>
    <row r="50" spans="1:3" ht="12" customHeight="1">
      <c r="A50" s="282" t="s">
        <v>92</v>
      </c>
      <c r="B50" s="6" t="s">
        <v>153</v>
      </c>
      <c r="C50" s="64"/>
    </row>
    <row r="51" spans="1:3" ht="12" customHeight="1" thickBot="1">
      <c r="A51" s="282" t="s">
        <v>122</v>
      </c>
      <c r="B51" s="6" t="s">
        <v>154</v>
      </c>
      <c r="C51" s="64"/>
    </row>
    <row r="52" spans="1:3" ht="12" customHeight="1" thickBot="1">
      <c r="A52" s="124" t="s">
        <v>14</v>
      </c>
      <c r="B52" s="100" t="s">
        <v>361</v>
      </c>
      <c r="C52" s="189">
        <f>SUM(C53:C55)</f>
        <v>0</v>
      </c>
    </row>
    <row r="53" spans="1:3" s="291" customFormat="1" ht="12" customHeight="1">
      <c r="A53" s="282" t="s">
        <v>95</v>
      </c>
      <c r="B53" s="7" t="s">
        <v>171</v>
      </c>
      <c r="C53" s="61"/>
    </row>
    <row r="54" spans="1:3" ht="12" customHeight="1">
      <c r="A54" s="282" t="s">
        <v>96</v>
      </c>
      <c r="B54" s="6" t="s">
        <v>156</v>
      </c>
      <c r="C54" s="64"/>
    </row>
    <row r="55" spans="1:3" ht="12" customHeight="1">
      <c r="A55" s="282" t="s">
        <v>97</v>
      </c>
      <c r="B55" s="6" t="s">
        <v>53</v>
      </c>
      <c r="C55" s="64"/>
    </row>
    <row r="56" spans="1:3" ht="12" customHeight="1" thickBot="1">
      <c r="A56" s="282" t="s">
        <v>98</v>
      </c>
      <c r="B56" s="6" t="s">
        <v>442</v>
      </c>
      <c r="C56" s="64"/>
    </row>
    <row r="57" spans="1:3" ht="15" customHeight="1" thickBot="1">
      <c r="A57" s="124" t="s">
        <v>15</v>
      </c>
      <c r="B57" s="100" t="s">
        <v>8</v>
      </c>
      <c r="C57" s="216"/>
    </row>
    <row r="58" spans="1:3" ht="13.5" thickBot="1">
      <c r="A58" s="124" t="s">
        <v>16</v>
      </c>
      <c r="B58" s="153" t="s">
        <v>446</v>
      </c>
      <c r="C58" s="235">
        <f>+C46+C52+C57</f>
        <v>425000</v>
      </c>
    </row>
    <row r="59" ht="15" customHeight="1" thickBot="1">
      <c r="C59" s="236"/>
    </row>
    <row r="60" spans="1:3" ht="14.25" customHeight="1" thickBot="1">
      <c r="A60" s="156" t="s">
        <v>437</v>
      </c>
      <c r="B60" s="157"/>
      <c r="C60" s="97"/>
    </row>
    <row r="61" spans="1:3" ht="13.5" thickBot="1">
      <c r="A61" s="156" t="s">
        <v>168</v>
      </c>
      <c r="B61" s="157"/>
      <c r="C61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C59" sqref="C59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547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496</v>
      </c>
      <c r="C3" s="238" t="s">
        <v>47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/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2899125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>
        <v>2899125</v>
      </c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2899125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2899125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3291250</v>
      </c>
    </row>
    <row r="46" spans="1:3" ht="12" customHeight="1">
      <c r="A46" s="282" t="s">
        <v>89</v>
      </c>
      <c r="B46" s="7" t="s">
        <v>44</v>
      </c>
      <c r="C46" s="61">
        <v>2935080</v>
      </c>
    </row>
    <row r="47" spans="1:3" ht="12" customHeight="1">
      <c r="A47" s="282" t="s">
        <v>90</v>
      </c>
      <c r="B47" s="6" t="s">
        <v>152</v>
      </c>
      <c r="C47" s="64">
        <v>286170</v>
      </c>
    </row>
    <row r="48" spans="1:3" ht="12" customHeight="1">
      <c r="A48" s="282" t="s">
        <v>91</v>
      </c>
      <c r="B48" s="6" t="s">
        <v>121</v>
      </c>
      <c r="C48" s="64">
        <v>70000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3291250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>
        <v>3</v>
      </c>
    </row>
    <row r="60" spans="1:3" ht="13.5" thickBot="1">
      <c r="A60" s="156" t="s">
        <v>168</v>
      </c>
      <c r="B60" s="157"/>
      <c r="C60" s="97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">
      <selection activeCell="B13" sqref="B13"/>
    </sheetView>
  </sheetViews>
  <sheetFormatPr defaultColWidth="9.00390625" defaultRowHeight="12.75"/>
  <cols>
    <col min="1" max="1" width="13.875" style="154" customWidth="1"/>
    <col min="2" max="2" width="79.125" style="155" customWidth="1"/>
    <col min="3" max="3" width="25.00390625" style="155" customWidth="1"/>
    <col min="4" max="16384" width="9.375" style="155" customWidth="1"/>
  </cols>
  <sheetData>
    <row r="1" spans="1:3" s="135" customFormat="1" ht="21" customHeight="1" thickBot="1">
      <c r="A1" s="134"/>
      <c r="B1" s="136"/>
      <c r="C1" s="286" t="s">
        <v>548</v>
      </c>
    </row>
    <row r="2" spans="1:3" s="287" customFormat="1" ht="25.5" customHeight="1">
      <c r="A2" s="252" t="s">
        <v>166</v>
      </c>
      <c r="B2" s="226" t="s">
        <v>456</v>
      </c>
      <c r="C2" s="237" t="s">
        <v>55</v>
      </c>
    </row>
    <row r="3" spans="1:3" s="287" customFormat="1" ht="24.75" thickBot="1">
      <c r="A3" s="280" t="s">
        <v>165</v>
      </c>
      <c r="B3" s="227" t="s">
        <v>497</v>
      </c>
      <c r="C3" s="238" t="s">
        <v>55</v>
      </c>
    </row>
    <row r="4" spans="1:3" s="288" customFormat="1" ht="15.75" customHeight="1" thickBot="1">
      <c r="A4" s="137"/>
      <c r="B4" s="137"/>
      <c r="C4" s="138" t="s">
        <v>532</v>
      </c>
    </row>
    <row r="5" spans="1:3" ht="13.5" thickBot="1">
      <c r="A5" s="253" t="s">
        <v>167</v>
      </c>
      <c r="B5" s="139" t="s">
        <v>49</v>
      </c>
      <c r="C5" s="140" t="s">
        <v>50</v>
      </c>
    </row>
    <row r="6" spans="1:3" s="289" customFormat="1" ht="12.75" customHeight="1" thickBot="1">
      <c r="A6" s="118" t="s">
        <v>431</v>
      </c>
      <c r="B6" s="119" t="s">
        <v>432</v>
      </c>
      <c r="C6" s="120" t="s">
        <v>433</v>
      </c>
    </row>
    <row r="7" spans="1:3" s="289" customFormat="1" ht="15.75" customHeight="1" thickBot="1">
      <c r="A7" s="141"/>
      <c r="B7" s="142" t="s">
        <v>51</v>
      </c>
      <c r="C7" s="143"/>
    </row>
    <row r="8" spans="1:3" s="239" customFormat="1" ht="12" customHeight="1" thickBot="1">
      <c r="A8" s="118" t="s">
        <v>13</v>
      </c>
      <c r="B8" s="144" t="s">
        <v>438</v>
      </c>
      <c r="C8" s="189">
        <f>SUM(C9:C19)</f>
        <v>635030</v>
      </c>
    </row>
    <row r="9" spans="1:3" s="239" customFormat="1" ht="12" customHeight="1">
      <c r="A9" s="281" t="s">
        <v>89</v>
      </c>
      <c r="B9" s="8" t="s">
        <v>221</v>
      </c>
      <c r="C9" s="228"/>
    </row>
    <row r="10" spans="1:3" s="239" customFormat="1" ht="12" customHeight="1">
      <c r="A10" s="282" t="s">
        <v>90</v>
      </c>
      <c r="B10" s="6" t="s">
        <v>222</v>
      </c>
      <c r="C10" s="187"/>
    </row>
    <row r="11" spans="1:3" s="239" customFormat="1" ht="12" customHeight="1">
      <c r="A11" s="282" t="s">
        <v>91</v>
      </c>
      <c r="B11" s="6" t="s">
        <v>223</v>
      </c>
      <c r="C11" s="187"/>
    </row>
    <row r="12" spans="1:3" s="239" customFormat="1" ht="12" customHeight="1">
      <c r="A12" s="282" t="s">
        <v>92</v>
      </c>
      <c r="B12" s="6" t="s">
        <v>224</v>
      </c>
      <c r="C12" s="187"/>
    </row>
    <row r="13" spans="1:3" s="239" customFormat="1" ht="12" customHeight="1">
      <c r="A13" s="282" t="s">
        <v>122</v>
      </c>
      <c r="B13" s="6" t="s">
        <v>225</v>
      </c>
      <c r="C13" s="187">
        <v>635030</v>
      </c>
    </row>
    <row r="14" spans="1:3" s="239" customFormat="1" ht="12" customHeight="1">
      <c r="A14" s="282" t="s">
        <v>93</v>
      </c>
      <c r="B14" s="6" t="s">
        <v>344</v>
      </c>
      <c r="C14" s="187"/>
    </row>
    <row r="15" spans="1:3" s="239" customFormat="1" ht="12" customHeight="1">
      <c r="A15" s="282" t="s">
        <v>94</v>
      </c>
      <c r="B15" s="5" t="s">
        <v>345</v>
      </c>
      <c r="C15" s="187"/>
    </row>
    <row r="16" spans="1:3" s="239" customFormat="1" ht="12" customHeight="1">
      <c r="A16" s="282" t="s">
        <v>103</v>
      </c>
      <c r="B16" s="6" t="s">
        <v>228</v>
      </c>
      <c r="C16" s="229"/>
    </row>
    <row r="17" spans="1:3" s="290" customFormat="1" ht="12" customHeight="1">
      <c r="A17" s="282" t="s">
        <v>104</v>
      </c>
      <c r="B17" s="6" t="s">
        <v>229</v>
      </c>
      <c r="C17" s="187"/>
    </row>
    <row r="18" spans="1:3" s="290" customFormat="1" ht="12" customHeight="1">
      <c r="A18" s="282" t="s">
        <v>105</v>
      </c>
      <c r="B18" s="6" t="s">
        <v>377</v>
      </c>
      <c r="C18" s="188"/>
    </row>
    <row r="19" spans="1:3" s="290" customFormat="1" ht="12" customHeight="1" thickBot="1">
      <c r="A19" s="282" t="s">
        <v>106</v>
      </c>
      <c r="B19" s="5" t="s">
        <v>230</v>
      </c>
      <c r="C19" s="188"/>
    </row>
    <row r="20" spans="1:3" s="239" customFormat="1" ht="12" customHeight="1" thickBot="1">
      <c r="A20" s="118" t="s">
        <v>14</v>
      </c>
      <c r="B20" s="144" t="s">
        <v>346</v>
      </c>
      <c r="C20" s="189">
        <f>SUM(C21:C23)</f>
        <v>0</v>
      </c>
    </row>
    <row r="21" spans="1:3" s="290" customFormat="1" ht="12" customHeight="1">
      <c r="A21" s="282" t="s">
        <v>95</v>
      </c>
      <c r="B21" s="7" t="s">
        <v>198</v>
      </c>
      <c r="C21" s="187"/>
    </row>
    <row r="22" spans="1:3" s="290" customFormat="1" ht="12" customHeight="1">
      <c r="A22" s="282" t="s">
        <v>96</v>
      </c>
      <c r="B22" s="6" t="s">
        <v>347</v>
      </c>
      <c r="C22" s="187"/>
    </row>
    <row r="23" spans="1:3" s="290" customFormat="1" ht="12" customHeight="1">
      <c r="A23" s="282" t="s">
        <v>97</v>
      </c>
      <c r="B23" s="6" t="s">
        <v>348</v>
      </c>
      <c r="C23" s="187"/>
    </row>
    <row r="24" spans="1:3" s="290" customFormat="1" ht="12" customHeight="1" thickBot="1">
      <c r="A24" s="282" t="s">
        <v>98</v>
      </c>
      <c r="B24" s="6" t="s">
        <v>443</v>
      </c>
      <c r="C24" s="187"/>
    </row>
    <row r="25" spans="1:3" s="290" customFormat="1" ht="12" customHeight="1" thickBot="1">
      <c r="A25" s="124" t="s">
        <v>15</v>
      </c>
      <c r="B25" s="100" t="s">
        <v>143</v>
      </c>
      <c r="C25" s="216"/>
    </row>
    <row r="26" spans="1:3" s="290" customFormat="1" ht="12" customHeight="1" thickBot="1">
      <c r="A26" s="124" t="s">
        <v>16</v>
      </c>
      <c r="B26" s="100" t="s">
        <v>349</v>
      </c>
      <c r="C26" s="189">
        <f>+C27+C28</f>
        <v>0</v>
      </c>
    </row>
    <row r="27" spans="1:3" s="290" customFormat="1" ht="12" customHeight="1">
      <c r="A27" s="283" t="s">
        <v>208</v>
      </c>
      <c r="B27" s="284" t="s">
        <v>347</v>
      </c>
      <c r="C27" s="61"/>
    </row>
    <row r="28" spans="1:3" s="290" customFormat="1" ht="12" customHeight="1">
      <c r="A28" s="283" t="s">
        <v>211</v>
      </c>
      <c r="B28" s="285" t="s">
        <v>350</v>
      </c>
      <c r="C28" s="190"/>
    </row>
    <row r="29" spans="1:3" s="290" customFormat="1" ht="12" customHeight="1" thickBot="1">
      <c r="A29" s="282" t="s">
        <v>212</v>
      </c>
      <c r="B29" s="107" t="s">
        <v>444</v>
      </c>
      <c r="C29" s="68"/>
    </row>
    <row r="30" spans="1:3" s="290" customFormat="1" ht="12" customHeight="1" thickBot="1">
      <c r="A30" s="124" t="s">
        <v>17</v>
      </c>
      <c r="B30" s="100" t="s">
        <v>351</v>
      </c>
      <c r="C30" s="189">
        <f>+C31+C32+C33</f>
        <v>0</v>
      </c>
    </row>
    <row r="31" spans="1:3" s="290" customFormat="1" ht="12" customHeight="1">
      <c r="A31" s="283" t="s">
        <v>82</v>
      </c>
      <c r="B31" s="284" t="s">
        <v>235</v>
      </c>
      <c r="C31" s="61"/>
    </row>
    <row r="32" spans="1:3" s="290" customFormat="1" ht="12" customHeight="1">
      <c r="A32" s="283" t="s">
        <v>83</v>
      </c>
      <c r="B32" s="285" t="s">
        <v>236</v>
      </c>
      <c r="C32" s="190"/>
    </row>
    <row r="33" spans="1:3" s="290" customFormat="1" ht="12" customHeight="1" thickBot="1">
      <c r="A33" s="282" t="s">
        <v>84</v>
      </c>
      <c r="B33" s="107" t="s">
        <v>237</v>
      </c>
      <c r="C33" s="68"/>
    </row>
    <row r="34" spans="1:3" s="239" customFormat="1" ht="12" customHeight="1" thickBot="1">
      <c r="A34" s="124" t="s">
        <v>18</v>
      </c>
      <c r="B34" s="100" t="s">
        <v>322</v>
      </c>
      <c r="C34" s="216"/>
    </row>
    <row r="35" spans="1:3" s="239" customFormat="1" ht="12" customHeight="1" thickBot="1">
      <c r="A35" s="124" t="s">
        <v>19</v>
      </c>
      <c r="B35" s="100" t="s">
        <v>352</v>
      </c>
      <c r="C35" s="230"/>
    </row>
    <row r="36" spans="1:3" s="239" customFormat="1" ht="12" customHeight="1" thickBot="1">
      <c r="A36" s="118" t="s">
        <v>20</v>
      </c>
      <c r="B36" s="100" t="s">
        <v>445</v>
      </c>
      <c r="C36" s="231">
        <f>+C8+C20+C25+C26+C30+C34+C35</f>
        <v>635030</v>
      </c>
    </row>
    <row r="37" spans="1:3" s="239" customFormat="1" ht="12" customHeight="1" thickBot="1">
      <c r="A37" s="145" t="s">
        <v>21</v>
      </c>
      <c r="B37" s="100" t="s">
        <v>354</v>
      </c>
      <c r="C37" s="231">
        <f>+C38+C39+C40</f>
        <v>0</v>
      </c>
    </row>
    <row r="38" spans="1:3" s="239" customFormat="1" ht="12" customHeight="1">
      <c r="A38" s="283" t="s">
        <v>355</v>
      </c>
      <c r="B38" s="284" t="s">
        <v>180</v>
      </c>
      <c r="C38" s="61"/>
    </row>
    <row r="39" spans="1:3" s="239" customFormat="1" ht="12" customHeight="1">
      <c r="A39" s="283" t="s">
        <v>356</v>
      </c>
      <c r="B39" s="285" t="s">
        <v>1</v>
      </c>
      <c r="C39" s="190"/>
    </row>
    <row r="40" spans="1:3" s="290" customFormat="1" ht="12" customHeight="1" thickBot="1">
      <c r="A40" s="282" t="s">
        <v>357</v>
      </c>
      <c r="B40" s="107" t="s">
        <v>358</v>
      </c>
      <c r="C40" s="68"/>
    </row>
    <row r="41" spans="1:3" s="290" customFormat="1" ht="15" customHeight="1" thickBot="1">
      <c r="A41" s="145" t="s">
        <v>22</v>
      </c>
      <c r="B41" s="146" t="s">
        <v>359</v>
      </c>
      <c r="C41" s="234">
        <f>+C36+C37</f>
        <v>635030</v>
      </c>
    </row>
    <row r="42" spans="1:3" s="290" customFormat="1" ht="15" customHeight="1">
      <c r="A42" s="147"/>
      <c r="B42" s="148"/>
      <c r="C42" s="232"/>
    </row>
    <row r="43" spans="1:3" ht="13.5" thickBot="1">
      <c r="A43" s="149"/>
      <c r="B43" s="150"/>
      <c r="C43" s="233"/>
    </row>
    <row r="44" spans="1:3" s="289" customFormat="1" ht="16.5" customHeight="1" thickBot="1">
      <c r="A44" s="151"/>
      <c r="B44" s="152" t="s">
        <v>52</v>
      </c>
      <c r="C44" s="234"/>
    </row>
    <row r="45" spans="1:3" s="291" customFormat="1" ht="12" customHeight="1" thickBot="1">
      <c r="A45" s="124" t="s">
        <v>13</v>
      </c>
      <c r="B45" s="100" t="s">
        <v>360</v>
      </c>
      <c r="C45" s="189">
        <f>SUM(C46:C50)</f>
        <v>978900</v>
      </c>
    </row>
    <row r="46" spans="1:3" ht="12" customHeight="1">
      <c r="A46" s="282" t="s">
        <v>89</v>
      </c>
      <c r="B46" s="7" t="s">
        <v>44</v>
      </c>
      <c r="C46" s="61"/>
    </row>
    <row r="47" spans="1:3" ht="12" customHeight="1">
      <c r="A47" s="282" t="s">
        <v>90</v>
      </c>
      <c r="B47" s="6" t="s">
        <v>152</v>
      </c>
      <c r="C47" s="64"/>
    </row>
    <row r="48" spans="1:3" ht="12" customHeight="1">
      <c r="A48" s="282" t="s">
        <v>91</v>
      </c>
      <c r="B48" s="6" t="s">
        <v>121</v>
      </c>
      <c r="C48" s="64">
        <v>978900</v>
      </c>
    </row>
    <row r="49" spans="1:3" ht="12" customHeight="1">
      <c r="A49" s="282" t="s">
        <v>92</v>
      </c>
      <c r="B49" s="6" t="s">
        <v>153</v>
      </c>
      <c r="C49" s="64"/>
    </row>
    <row r="50" spans="1:3" ht="12" customHeight="1" thickBot="1">
      <c r="A50" s="282" t="s">
        <v>122</v>
      </c>
      <c r="B50" s="6" t="s">
        <v>154</v>
      </c>
      <c r="C50" s="64"/>
    </row>
    <row r="51" spans="1:3" ht="12" customHeight="1" thickBot="1">
      <c r="A51" s="124" t="s">
        <v>14</v>
      </c>
      <c r="B51" s="100" t="s">
        <v>361</v>
      </c>
      <c r="C51" s="189">
        <f>SUM(C52:C54)</f>
        <v>0</v>
      </c>
    </row>
    <row r="52" spans="1:3" s="291" customFormat="1" ht="12" customHeight="1">
      <c r="A52" s="282" t="s">
        <v>95</v>
      </c>
      <c r="B52" s="7" t="s">
        <v>171</v>
      </c>
      <c r="C52" s="61"/>
    </row>
    <row r="53" spans="1:3" ht="12" customHeight="1">
      <c r="A53" s="282" t="s">
        <v>96</v>
      </c>
      <c r="B53" s="6" t="s">
        <v>156</v>
      </c>
      <c r="C53" s="64"/>
    </row>
    <row r="54" spans="1:3" ht="12" customHeight="1">
      <c r="A54" s="282" t="s">
        <v>97</v>
      </c>
      <c r="B54" s="6" t="s">
        <v>53</v>
      </c>
      <c r="C54" s="64"/>
    </row>
    <row r="55" spans="1:3" ht="12" customHeight="1" thickBot="1">
      <c r="A55" s="282" t="s">
        <v>98</v>
      </c>
      <c r="B55" s="6" t="s">
        <v>442</v>
      </c>
      <c r="C55" s="64"/>
    </row>
    <row r="56" spans="1:3" ht="15" customHeight="1" thickBot="1">
      <c r="A56" s="124" t="s">
        <v>15</v>
      </c>
      <c r="B56" s="100" t="s">
        <v>8</v>
      </c>
      <c r="C56" s="216"/>
    </row>
    <row r="57" spans="1:3" ht="13.5" thickBot="1">
      <c r="A57" s="124" t="s">
        <v>16</v>
      </c>
      <c r="B57" s="153" t="s">
        <v>446</v>
      </c>
      <c r="C57" s="235">
        <f>+C45+C51+C56</f>
        <v>978900</v>
      </c>
    </row>
    <row r="58" ht="15" customHeight="1" thickBot="1">
      <c r="C58" s="236"/>
    </row>
    <row r="59" spans="1:3" ht="14.25" customHeight="1" thickBot="1">
      <c r="A59" s="156" t="s">
        <v>437</v>
      </c>
      <c r="B59" s="157"/>
      <c r="C59" s="97"/>
    </row>
    <row r="60" spans="1:3" ht="13.5" thickBot="1">
      <c r="A60" s="156" t="s">
        <v>168</v>
      </c>
      <c r="B60" s="157"/>
      <c r="C60" s="9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PT</cp:lastModifiedBy>
  <cp:lastPrinted>2018-02-28T14:23:36Z</cp:lastPrinted>
  <dcterms:created xsi:type="dcterms:W3CDTF">1999-10-30T10:30:45Z</dcterms:created>
  <dcterms:modified xsi:type="dcterms:W3CDTF">2018-02-28T16:09:55Z</dcterms:modified>
  <cp:category/>
  <cp:version/>
  <cp:contentType/>
  <cp:contentStatus/>
</cp:coreProperties>
</file>