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02. Önkormányzatok\06. Magyarföld\02. Rendeletek\2013\"/>
    </mc:Choice>
  </mc:AlternateContent>
  <bookViews>
    <workbookView xWindow="120" yWindow="48" windowWidth="15228" windowHeight="9300"/>
  </bookViews>
  <sheets>
    <sheet name="01" sheetId="2" r:id="rId1"/>
    <sheet name="04" sheetId="4" r:id="rId2"/>
    <sheet name="05" sheetId="5" r:id="rId3"/>
    <sheet name="06" sheetId="6" r:id="rId4"/>
  </sheets>
  <calcPr calcId="152511"/>
</workbook>
</file>

<file path=xl/calcChain.xml><?xml version="1.0" encoding="utf-8"?>
<calcChain xmlns="http://schemas.openxmlformats.org/spreadsheetml/2006/main">
  <c r="M66" i="2" l="1"/>
  <c r="N66" i="2"/>
  <c r="O66" i="2"/>
  <c r="P66" i="2"/>
  <c r="Q66" i="2"/>
  <c r="R66" i="2"/>
  <c r="S66" i="2"/>
  <c r="T66" i="2"/>
  <c r="U66" i="2"/>
  <c r="L66" i="2"/>
  <c r="O91" i="2"/>
  <c r="O80" i="2"/>
  <c r="O85" i="2" s="1"/>
  <c r="O96" i="2" s="1"/>
  <c r="O70" i="2"/>
  <c r="O63" i="2"/>
  <c r="O54" i="2"/>
  <c r="O53" i="2"/>
  <c r="L91" i="2"/>
  <c r="L80" i="2"/>
  <c r="L85" i="2" s="1"/>
  <c r="L96" i="2" s="1"/>
  <c r="L70" i="2"/>
  <c r="L63" i="2"/>
  <c r="L54" i="2"/>
  <c r="L53" i="2" s="1"/>
  <c r="O36" i="2"/>
  <c r="O26" i="2"/>
  <c r="O25" i="2" s="1"/>
  <c r="O21" i="2"/>
  <c r="O17" i="2"/>
  <c r="O15" i="2"/>
  <c r="O11" i="2"/>
  <c r="O9" i="2"/>
  <c r="L36" i="2"/>
  <c r="L26" i="2"/>
  <c r="L25" i="2" s="1"/>
  <c r="L21" i="2"/>
  <c r="L17" i="2"/>
  <c r="L15" i="2" s="1"/>
  <c r="L9" i="2" s="1"/>
  <c r="L11" i="2"/>
  <c r="O69" i="2" l="1"/>
  <c r="O74" i="2" s="1"/>
  <c r="L69" i="2"/>
  <c r="L74" i="2" s="1"/>
  <c r="B31" i="6" l="1"/>
  <c r="C31" i="6" s="1"/>
  <c r="D31" i="6" s="1"/>
  <c r="E31" i="6" s="1"/>
  <c r="F31" i="6" s="1"/>
  <c r="G31" i="6" s="1"/>
  <c r="H31" i="6" s="1"/>
  <c r="I31" i="6" s="1"/>
  <c r="J31" i="6" s="1"/>
  <c r="K31" i="6" s="1"/>
  <c r="L31" i="6" s="1"/>
  <c r="M31" i="6" s="1"/>
  <c r="N30" i="6"/>
  <c r="N29" i="6"/>
  <c r="N28" i="6"/>
  <c r="N27" i="6"/>
  <c r="N26" i="6"/>
  <c r="N25" i="6"/>
  <c r="N24" i="6"/>
  <c r="B19" i="6"/>
  <c r="B34" i="6" s="1"/>
  <c r="N18" i="6"/>
  <c r="N17" i="6"/>
  <c r="N16" i="6"/>
  <c r="N15" i="6"/>
  <c r="N14" i="6"/>
  <c r="N13" i="6"/>
  <c r="N12" i="6"/>
  <c r="N11" i="6"/>
  <c r="N10" i="6"/>
  <c r="N9" i="6"/>
  <c r="J30" i="5"/>
  <c r="J31" i="5" s="1"/>
  <c r="I30" i="5"/>
  <c r="I31" i="5" s="1"/>
  <c r="H30" i="5"/>
  <c r="G30" i="5"/>
  <c r="F30" i="5"/>
  <c r="E30" i="5"/>
  <c r="D30" i="5"/>
  <c r="C30" i="5"/>
  <c r="G19" i="5"/>
  <c r="G31" i="5" s="1"/>
  <c r="D19" i="5"/>
  <c r="C19" i="5"/>
  <c r="J16" i="5"/>
  <c r="H16" i="5"/>
  <c r="G16" i="5"/>
  <c r="F16" i="5"/>
  <c r="E16" i="5"/>
  <c r="D16" i="5"/>
  <c r="C16" i="5"/>
  <c r="D13" i="4"/>
  <c r="D8" i="4"/>
  <c r="D31" i="5" l="1"/>
  <c r="F31" i="5"/>
  <c r="H31" i="5"/>
  <c r="E31" i="5"/>
  <c r="N31" i="6"/>
  <c r="N19" i="6"/>
  <c r="C31" i="5"/>
  <c r="D19" i="4"/>
  <c r="C19" i="6"/>
  <c r="C34" i="6" l="1"/>
  <c r="D19" i="6"/>
  <c r="T96" i="2"/>
  <c r="S96" i="2"/>
  <c r="K96" i="2"/>
  <c r="J96" i="2"/>
  <c r="I96" i="2"/>
  <c r="U91" i="2"/>
  <c r="R91" i="2"/>
  <c r="Q91" i="2"/>
  <c r="P91" i="2"/>
  <c r="N91" i="2"/>
  <c r="M91" i="2"/>
  <c r="J85" i="2"/>
  <c r="J91" i="2" s="1"/>
  <c r="I85" i="2"/>
  <c r="I91" i="2" s="1"/>
  <c r="U80" i="2"/>
  <c r="U85" i="2" s="1"/>
  <c r="U96" i="2" s="1"/>
  <c r="T80" i="2"/>
  <c r="T85" i="2" s="1"/>
  <c r="S80" i="2"/>
  <c r="S85" i="2" s="1"/>
  <c r="R80" i="2"/>
  <c r="R85" i="2" s="1"/>
  <c r="Q80" i="2"/>
  <c r="Q85" i="2" s="1"/>
  <c r="Q96" i="2" s="1"/>
  <c r="P80" i="2"/>
  <c r="P85" i="2" s="1"/>
  <c r="P96" i="2" s="1"/>
  <c r="N80" i="2"/>
  <c r="N85" i="2" s="1"/>
  <c r="N96" i="2" s="1"/>
  <c r="M80" i="2"/>
  <c r="M85" i="2" s="1"/>
  <c r="M96" i="2" s="1"/>
  <c r="K80" i="2"/>
  <c r="K85" i="2" s="1"/>
  <c r="K91" i="2" s="1"/>
  <c r="U70" i="2"/>
  <c r="R70" i="2"/>
  <c r="K70" i="2"/>
  <c r="J70" i="2"/>
  <c r="I70" i="2"/>
  <c r="K66" i="2"/>
  <c r="J66" i="2"/>
  <c r="I66" i="2"/>
  <c r="U63" i="2"/>
  <c r="R63" i="2"/>
  <c r="K63" i="2"/>
  <c r="J63" i="2"/>
  <c r="I63" i="2"/>
  <c r="J58" i="2"/>
  <c r="J53" i="2" s="1"/>
  <c r="I58" i="2"/>
  <c r="U54" i="2"/>
  <c r="R54" i="2"/>
  <c r="Q54" i="2"/>
  <c r="P54" i="2"/>
  <c r="K54" i="2"/>
  <c r="J54" i="2"/>
  <c r="U53" i="2"/>
  <c r="R53" i="2"/>
  <c r="Q53" i="2"/>
  <c r="P53" i="2"/>
  <c r="K53" i="2"/>
  <c r="I53" i="2"/>
  <c r="U36" i="2"/>
  <c r="T36" i="2"/>
  <c r="R36" i="2"/>
  <c r="Q36" i="2"/>
  <c r="P36" i="2"/>
  <c r="N36" i="2"/>
  <c r="M36" i="2"/>
  <c r="K36" i="2"/>
  <c r="J36" i="2"/>
  <c r="I36" i="2"/>
  <c r="U26" i="2"/>
  <c r="U25" i="2" s="1"/>
  <c r="T26" i="2"/>
  <c r="T25" i="2" s="1"/>
  <c r="S26" i="2"/>
  <c r="S25" i="2" s="1"/>
  <c r="R26" i="2"/>
  <c r="R25" i="2" s="1"/>
  <c r="Q26" i="2"/>
  <c r="P26" i="2"/>
  <c r="P25" i="2" s="1"/>
  <c r="N26" i="2"/>
  <c r="N25" i="2" s="1"/>
  <c r="M26" i="2"/>
  <c r="K26" i="2"/>
  <c r="K25" i="2" s="1"/>
  <c r="J26" i="2"/>
  <c r="J25" i="2" s="1"/>
  <c r="I26" i="2"/>
  <c r="Q25" i="2"/>
  <c r="M25" i="2"/>
  <c r="I25" i="2"/>
  <c r="U21" i="2"/>
  <c r="T21" i="2"/>
  <c r="T15" i="2" s="1"/>
  <c r="S21" i="2"/>
  <c r="R21" i="2"/>
  <c r="Q21" i="2"/>
  <c r="P21" i="2"/>
  <c r="P15" i="2" s="1"/>
  <c r="P9" i="2" s="1"/>
  <c r="N21" i="2"/>
  <c r="N15" i="2" s="1"/>
  <c r="M21" i="2"/>
  <c r="M15" i="2" s="1"/>
  <c r="K21" i="2"/>
  <c r="J21" i="2"/>
  <c r="I21" i="2"/>
  <c r="U17" i="2"/>
  <c r="R17" i="2"/>
  <c r="Q17" i="2"/>
  <c r="P17" i="2"/>
  <c r="N17" i="2"/>
  <c r="M17" i="2"/>
  <c r="J17" i="2"/>
  <c r="J15" i="2" s="1"/>
  <c r="J9" i="2" s="1"/>
  <c r="I17" i="2"/>
  <c r="U15" i="2"/>
  <c r="U9" i="2" s="1"/>
  <c r="S15" i="2"/>
  <c r="Q15" i="2"/>
  <c r="Q9" i="2" s="1"/>
  <c r="K15" i="2"/>
  <c r="I15" i="2"/>
  <c r="U11" i="2"/>
  <c r="T11" i="2"/>
  <c r="S11" i="2"/>
  <c r="R11" i="2"/>
  <c r="Q11" i="2"/>
  <c r="P11" i="2"/>
  <c r="N11" i="2"/>
  <c r="M11" i="2"/>
  <c r="K11" i="2"/>
  <c r="I11" i="2"/>
  <c r="I9" i="2" s="1"/>
  <c r="P69" i="2" l="1"/>
  <c r="P74" i="2" s="1"/>
  <c r="M9" i="2"/>
  <c r="M69" i="2" s="1"/>
  <c r="M74" i="2" s="1"/>
  <c r="R15" i="2"/>
  <c r="R9" i="2" s="1"/>
  <c r="R69" i="2" s="1"/>
  <c r="R74" i="2" s="1"/>
  <c r="N9" i="2"/>
  <c r="N69" i="2" s="1"/>
  <c r="N74" i="2" s="1"/>
  <c r="T9" i="2"/>
  <c r="T69" i="2" s="1"/>
  <c r="T74" i="2" s="1"/>
  <c r="Q69" i="2"/>
  <c r="Q74" i="2" s="1"/>
  <c r="K9" i="2"/>
  <c r="S9" i="2"/>
  <c r="S69" i="2" s="1"/>
  <c r="S74" i="2" s="1"/>
  <c r="R96" i="2"/>
  <c r="U69" i="2"/>
  <c r="U74" i="2" s="1"/>
  <c r="D34" i="6"/>
  <c r="E19" i="6"/>
  <c r="K69" i="2"/>
  <c r="K74" i="2" s="1"/>
  <c r="I69" i="2"/>
  <c r="I74" i="2" s="1"/>
  <c r="J69" i="2"/>
  <c r="J74" i="2" s="1"/>
  <c r="E34" i="6" l="1"/>
  <c r="F19" i="6"/>
  <c r="F34" i="6" l="1"/>
  <c r="G19" i="6"/>
  <c r="G34" i="6" l="1"/>
  <c r="H19" i="6"/>
  <c r="H34" i="6" l="1"/>
  <c r="I19" i="6"/>
  <c r="I34" i="6" l="1"/>
  <c r="J19" i="6"/>
  <c r="J34" i="6" l="1"/>
  <c r="K19" i="6"/>
  <c r="K34" i="6" l="1"/>
  <c r="L19" i="6"/>
  <c r="L34" i="6" l="1"/>
  <c r="M19" i="6"/>
  <c r="M34" i="6" s="1"/>
</calcChain>
</file>

<file path=xl/sharedStrings.xml><?xml version="1.0" encoding="utf-8"?>
<sst xmlns="http://schemas.openxmlformats.org/spreadsheetml/2006/main" count="261" uniqueCount="219">
  <si>
    <t>1. sz. melléklet</t>
  </si>
  <si>
    <t>1.sz.mell.</t>
  </si>
  <si>
    <t xml:space="preserve">Magyarföld Községi Önkormányzat </t>
  </si>
  <si>
    <t>Bevételei forrásonként kiadásai kiemelt előirányzatonként</t>
  </si>
  <si>
    <t xml:space="preserve">2013. évi költségvetés </t>
  </si>
  <si>
    <t>adatok ezer forintban</t>
  </si>
  <si>
    <t>1.melléklet</t>
  </si>
  <si>
    <t xml:space="preserve">            Megnevezés</t>
  </si>
  <si>
    <t>2005.tény</t>
  </si>
  <si>
    <t>2006.tény</t>
  </si>
  <si>
    <t>változás + -</t>
  </si>
  <si>
    <t>2007 jav.mód.</t>
  </si>
  <si>
    <t>kötelező feladat</t>
  </si>
  <si>
    <t>nem kötelező feladat</t>
  </si>
  <si>
    <t>I. Közhatalmi  bevételek összesen:</t>
  </si>
  <si>
    <t xml:space="preserve">      1. Közhatalmi bevételek</t>
  </si>
  <si>
    <t>2. Intézményi működési bevételek</t>
  </si>
  <si>
    <t>2.1. Alaptevékenység bevételei</t>
  </si>
  <si>
    <t>Egyéb saját bevétel</t>
  </si>
  <si>
    <t>2.3. Intézmények egyéb sajátos bevételei</t>
  </si>
  <si>
    <t>Egyéb sajátos bevétel</t>
  </si>
  <si>
    <t>2.4. Kamatbevételek</t>
  </si>
  <si>
    <t>3. Önkormányzatok sajátos müködési bevételei</t>
  </si>
  <si>
    <t>3.1. Illeték</t>
  </si>
  <si>
    <t>3.2. Helyi adók</t>
  </si>
  <si>
    <t>2.2.1. Magánszemélyek kommunális adójáról</t>
  </si>
  <si>
    <t>2.2.1.1.      -ebből felhalmozási célú</t>
  </si>
  <si>
    <t>2.2.2. Iparüzési adó</t>
  </si>
  <si>
    <t>3.3. Átengedett központi adók</t>
  </si>
  <si>
    <t>2.3.4. Gépjármű</t>
  </si>
  <si>
    <t>2.3.5. Termőföld bérbeadás</t>
  </si>
  <si>
    <t>3.4. Bíróságok, pótlékok és egyéb sajátos bev.</t>
  </si>
  <si>
    <t>II.</t>
  </si>
  <si>
    <t>Támogatások:</t>
  </si>
  <si>
    <t>1. Önkormányzatok költségvetési támogatása</t>
  </si>
  <si>
    <t>1.1. Normatív támogatások</t>
  </si>
  <si>
    <t>1.2. Központosított előirányzatok</t>
  </si>
  <si>
    <t>1.3. Kiegészítő tám. a helyi önkorm. bérkiad.</t>
  </si>
  <si>
    <t>1.4. Helyi önkormányzatok színházi támogatása</t>
  </si>
  <si>
    <t>1.5. Normatív kötött felhasználású támogatások</t>
  </si>
  <si>
    <t>1.6. Fejlesztési célú támogatások</t>
  </si>
  <si>
    <t>1.7. ÖNHIKI</t>
  </si>
  <si>
    <t>1.8. egyéb szoc.juttatás</t>
  </si>
  <si>
    <t>1.9. Egyéb központi támogatás</t>
  </si>
  <si>
    <t>III. Felhalmozási  és tőke jellegű bevételek:</t>
  </si>
  <si>
    <t>1. Tágyi eszközök, immaterális javak értékesítése</t>
  </si>
  <si>
    <t xml:space="preserve">2. Önkormányzatok sajátos felhalmozási és tőkebev-i </t>
  </si>
  <si>
    <t>3.</t>
  </si>
  <si>
    <t>Kommunális adó</t>
  </si>
  <si>
    <t xml:space="preserve"> felhalmozási célú a2.2.1.1. sor  </t>
  </si>
  <si>
    <t>4.</t>
  </si>
  <si>
    <t xml:space="preserve">Pénzügyi befektetések bevételei </t>
  </si>
  <si>
    <t>1.mell./2.ol.</t>
  </si>
  <si>
    <t>Megnevezés</t>
  </si>
  <si>
    <t>2004. évi teljesítés</t>
  </si>
  <si>
    <t>2006.   tény</t>
  </si>
  <si>
    <t>IV. Támogat.ért.bev.mük.és felh.p.átvét.ÁH.kiv-ről</t>
  </si>
  <si>
    <t>1.Támogatás értékű bevételek</t>
  </si>
  <si>
    <t xml:space="preserve"> -  Működési támogatás értékű bevételek </t>
  </si>
  <si>
    <t xml:space="preserve"> - Felhalmozási támogatás értékű bevételek</t>
  </si>
  <si>
    <t xml:space="preserve"> - ebből OEP-től átvett pénzeszközök</t>
  </si>
  <si>
    <t>2. Pénzeszköz átvétel Á.H. kivűlről</t>
  </si>
  <si>
    <t xml:space="preserve"> - Működési célú pénzátvétel Á.H.kivűlről</t>
  </si>
  <si>
    <t xml:space="preserve"> - Felhalmozási célú pénzátvéte ÁH. kivűlről</t>
  </si>
  <si>
    <t xml:space="preserve">V. </t>
  </si>
  <si>
    <t>Támogatási kölcsönök visszatérülése,</t>
  </si>
  <si>
    <t xml:space="preserve">értékpapírok értékesítésének, </t>
  </si>
  <si>
    <t>kibocsátásának bevétele:</t>
  </si>
  <si>
    <t>1. Működési kölcsön visszatérülése</t>
  </si>
  <si>
    <t>2. Felhalmozási kölcsön visszatérítése</t>
  </si>
  <si>
    <t xml:space="preserve">VI. </t>
  </si>
  <si>
    <t xml:space="preserve"> Pénzforgalom nélküli bevételek: </t>
  </si>
  <si>
    <t>1. Előző évi pénzmaradvány igénybevétele</t>
  </si>
  <si>
    <t>2. Előző évi vállalkozási eredmény igénybevétele</t>
  </si>
  <si>
    <t>Költségvetési bevételek</t>
  </si>
  <si>
    <t xml:space="preserve">VII. </t>
  </si>
  <si>
    <t xml:space="preserve"> Hitelek:</t>
  </si>
  <si>
    <t xml:space="preserve">1. Működési célú hitelek, kötvénykibocsátás </t>
  </si>
  <si>
    <t>Rövid lejáratú hitelek felvétele</t>
  </si>
  <si>
    <t xml:space="preserve">2. Felhalmozási célú hitel, kötvénykibocsátás </t>
  </si>
  <si>
    <t>Hosszú lejáratú hitelek felvétele</t>
  </si>
  <si>
    <t>VIII. Fűggő, átfutó kiegyenlitő bevételek</t>
  </si>
  <si>
    <t>Bevételek összesen:</t>
  </si>
  <si>
    <t xml:space="preserve">I. </t>
  </si>
  <si>
    <t>Személyi juttatások</t>
  </si>
  <si>
    <t>Munkaadókat terhelő járulékok</t>
  </si>
  <si>
    <t xml:space="preserve">III. </t>
  </si>
  <si>
    <t>Dologi és egyéb folyó kiadások</t>
  </si>
  <si>
    <t>IV.</t>
  </si>
  <si>
    <t>Ellátottak pénzbeni juttatásai</t>
  </si>
  <si>
    <t>Speciális célú támogatások</t>
  </si>
  <si>
    <t>1. Támogatás értékű működési kiadás</t>
  </si>
  <si>
    <t>2. Működési kiadás ÁH kívülre</t>
  </si>
  <si>
    <t>3. Társ. szoc.pol. és egyéb juttatás</t>
  </si>
  <si>
    <t>működési kölcsön nyujtása</t>
  </si>
  <si>
    <t xml:space="preserve">               Működési kiadások</t>
  </si>
  <si>
    <t>VI.</t>
  </si>
  <si>
    <t>Beruházási kiadások</t>
  </si>
  <si>
    <t>VII.</t>
  </si>
  <si>
    <t>Felújítási kiadások</t>
  </si>
  <si>
    <t>VIII.</t>
  </si>
  <si>
    <t>Egyéb felhalmozási kiadások</t>
  </si>
  <si>
    <t>1. Támogatás értékű felhalmozási kiadás</t>
  </si>
  <si>
    <t>2. Felhalmozási kiadás ÁH kívülre</t>
  </si>
  <si>
    <t xml:space="preserve">           Felhalmozási kiadások</t>
  </si>
  <si>
    <t>IX  Rövid lejáratú hitel visszafizetése</t>
  </si>
  <si>
    <t>IX.</t>
  </si>
  <si>
    <t>Általános tartalék</t>
  </si>
  <si>
    <t>X.</t>
  </si>
  <si>
    <t>Céltartalék</t>
  </si>
  <si>
    <t>XI.</t>
  </si>
  <si>
    <t>Fűggő, átfutó kiegyenlitő kiadások</t>
  </si>
  <si>
    <t>Kiadások összesen:</t>
  </si>
  <si>
    <t>Költségvetési létszámkeret</t>
  </si>
  <si>
    <t>I.</t>
  </si>
  <si>
    <t>III.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</si>
  <si>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</si>
  <si>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</si>
  <si>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</si>
  <si>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</si>
  <si>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</si>
  <si>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</si>
  <si>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</si>
  <si>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</si>
  <si>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</si>
  <si>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</si>
  <si>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</si>
  <si>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</si>
  <si>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</si>
  <si>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</si>
  <si>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</si>
  <si>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</si>
  <si>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</si>
  <si>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</si>
  <si>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</si>
  <si>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 xml:space="preserve">                   Magyarföld Községi  Önkormányzat</t>
  </si>
  <si>
    <t>Támogatás értékű kiadások, működési célú pénzeszköz átadások ÁH. kívülre és társ. szoc. pol. és egyéb juttatás</t>
  </si>
  <si>
    <t>2013. évi költségvetés</t>
  </si>
  <si>
    <t>adatok ezer Ft-ban</t>
  </si>
  <si>
    <t>Sor.</t>
  </si>
  <si>
    <t xml:space="preserve">                    M e g n e v e z é s</t>
  </si>
  <si>
    <t>módos.</t>
  </si>
  <si>
    <t xml:space="preserve">változás + - </t>
  </si>
  <si>
    <t>jav.mód.</t>
  </si>
  <si>
    <t>változás +,-</t>
  </si>
  <si>
    <t xml:space="preserve">2008  mód. </t>
  </si>
  <si>
    <t>vált. +, -</t>
  </si>
  <si>
    <t>2008. jav. mód.</t>
  </si>
  <si>
    <t>Közös hivatal műk.hjár.</t>
  </si>
  <si>
    <t>Központi orvosi ügyelet támogatása</t>
  </si>
  <si>
    <t>Csesztreg önk.-hoz műk.tám. Ált. iskola többletfinansz.</t>
  </si>
  <si>
    <t>Támogatás értékű kiadások</t>
  </si>
  <si>
    <t>Tűzoltó alapítvány támogatás</t>
  </si>
  <si>
    <t xml:space="preserve"> </t>
  </si>
  <si>
    <t>Államháztartáson kívülre átadott pénzeszköz</t>
  </si>
  <si>
    <t xml:space="preserve">Rend. szoc. segély  </t>
  </si>
  <si>
    <t>Foglalkoztatást helyettesítő támogatás</t>
  </si>
  <si>
    <t>Lakásfenntartási támogatás</t>
  </si>
  <si>
    <t>Rendszeres gyermekvédelmi támogatás</t>
  </si>
  <si>
    <t xml:space="preserve">Óvodáztatási támogatás </t>
  </si>
  <si>
    <t xml:space="preserve">Pénzbeli átmeneti segély </t>
  </si>
  <si>
    <t xml:space="preserve">Természetbeli átmeneti segély </t>
  </si>
  <si>
    <t>Temetési segély</t>
  </si>
  <si>
    <t>Mozgáskorl. Közlekedési támogatása</t>
  </si>
  <si>
    <t>Egyéb önkormányzati eseti pézbeli ellátások</t>
  </si>
  <si>
    <t>Önkormányzat. ált. folyósított. ellátások</t>
  </si>
  <si>
    <t>MINDÖSSZESEN</t>
  </si>
  <si>
    <t>Magyarföld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</si>
  <si>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</si>
  <si>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</si>
  <si>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</si>
  <si>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 xml:space="preserve">2013. évi  költségvetés 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</si>
  <si>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</si>
  <si>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</si>
  <si>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</si>
  <si>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</si>
  <si>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</si>
  <si>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</si>
  <si>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</si>
  <si>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</si>
  <si>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</si>
  <si>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</si>
  <si>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</si>
  <si>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</si>
  <si>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</si>
  <si>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</si>
  <si>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</si>
  <si>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</si>
  <si>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</si>
  <si>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</si>
  <si>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</si>
  <si>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</si>
  <si>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</si>
  <si>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</si>
  <si>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</si>
  <si>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</si>
  <si>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</si>
  <si>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</si>
  <si>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</si>
  <si>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</si>
  <si>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</si>
  <si>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</si>
  <si>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</si>
  <si>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</si>
  <si>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</si>
  <si>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</si>
  <si>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5. sz. melléklet</t>
  </si>
  <si>
    <t xml:space="preserve"> Egyes jövedelempótló támogatás kiegészítése</t>
  </si>
  <si>
    <t xml:space="preserve">  Központosított felhalmozási célú előirányzatok</t>
  </si>
  <si>
    <t xml:space="preserve">  Szerkezetátalakítási támogatás</t>
  </si>
  <si>
    <t>Falugondnoki szolgálat mük. hozzájárulás</t>
  </si>
  <si>
    <t>2013.évi eredeti előirányzat</t>
  </si>
  <si>
    <t>Módosítás 06.30-ig</t>
  </si>
  <si>
    <t xml:space="preserve">2013. évi mód. előirányzat </t>
  </si>
  <si>
    <t>előirányzat összesen 09.30.</t>
  </si>
  <si>
    <t>hm</t>
  </si>
  <si>
    <t xml:space="preserve"> Települési önkormányzatok működési támogatása</t>
  </si>
  <si>
    <t>2013. évi módosított előirányzat</t>
  </si>
  <si>
    <t>2013. évi                                                                                                            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</si>
</sst>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4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8" fillId="0" borderId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/>
    <xf numFmtId="0" fontId="35" fillId="0" borderId="0"/>
    <xf numFmtId="0" fontId="24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</cellStyleXfs>
  <cellXfs count="301">
    <xf numFmtId="0" fontId="0" fillId="0" borderId="0" xfId="0"/>
    <xf numFmtId="0" fontId="25" fillId="0" borderId="0" xfId="44" applyFont="1"/>
    <xf numFmtId="0" fontId="26" fillId="0" borderId="0" xfId="44" applyFont="1" applyAlignment="1">
      <alignment horizontal="left"/>
    </xf>
    <xf numFmtId="0" fontId="25" fillId="0" borderId="0" xfId="44" applyFont="1" applyAlignment="1">
      <alignment horizontal="center"/>
    </xf>
    <xf numFmtId="0" fontId="28" fillId="0" borderId="0" xfId="44" applyFont="1"/>
    <xf numFmtId="0" fontId="27" fillId="0" borderId="0" xfId="44" applyFont="1"/>
    <xf numFmtId="3" fontId="28" fillId="0" borderId="0" xfId="44" applyNumberFormat="1" applyFont="1" applyAlignment="1">
      <alignment horizontal="right"/>
    </xf>
    <xf numFmtId="0" fontId="28" fillId="0" borderId="0" xfId="44" applyFont="1" applyAlignment="1">
      <alignment horizontal="center"/>
    </xf>
    <xf numFmtId="0" fontId="25" fillId="0" borderId="0" xfId="44" applyFont="1" applyBorder="1"/>
    <xf numFmtId="0" fontId="26" fillId="0" borderId="0" xfId="44" applyFont="1" applyAlignment="1">
      <alignment horizontal="center"/>
    </xf>
    <xf numFmtId="0" fontId="30" fillId="0" borderId="13" xfId="44" applyFont="1" applyBorder="1"/>
    <xf numFmtId="0" fontId="30" fillId="0" borderId="14" xfId="44" applyFont="1" applyBorder="1" applyAlignment="1">
      <alignment horizontal="justify" vertical="center"/>
    </xf>
    <xf numFmtId="0" fontId="32" fillId="0" borderId="0" xfId="44" applyFont="1"/>
    <xf numFmtId="0" fontId="30" fillId="0" borderId="0" xfId="44" applyFont="1" applyBorder="1"/>
    <xf numFmtId="3" fontId="30" fillId="0" borderId="21" xfId="44" applyNumberFormat="1" applyFont="1" applyBorder="1" applyAlignment="1">
      <alignment horizontal="right"/>
    </xf>
    <xf numFmtId="3" fontId="30" fillId="0" borderId="22" xfId="44" applyNumberFormat="1" applyFont="1" applyBorder="1" applyAlignment="1"/>
    <xf numFmtId="3" fontId="30" fillId="0" borderId="23" xfId="44" applyNumberFormat="1" applyFont="1" applyBorder="1" applyAlignment="1">
      <alignment horizontal="right"/>
    </xf>
    <xf numFmtId="3" fontId="34" fillId="0" borderId="22" xfId="44" applyNumberFormat="1" applyFont="1" applyBorder="1" applyAlignment="1">
      <alignment horizontal="right"/>
    </xf>
    <xf numFmtId="3" fontId="34" fillId="0" borderId="23" xfId="44" applyNumberFormat="1" applyFont="1" applyBorder="1" applyAlignment="1">
      <alignment horizontal="right"/>
    </xf>
    <xf numFmtId="0" fontId="29" fillId="0" borderId="14" xfId="44" applyFont="1" applyBorder="1"/>
    <xf numFmtId="0" fontId="29" fillId="0" borderId="0" xfId="44" applyFont="1"/>
    <xf numFmtId="0" fontId="3" fillId="0" borderId="0" xfId="44" applyFont="1" applyBorder="1"/>
    <xf numFmtId="3" fontId="3" fillId="0" borderId="24" xfId="44" applyNumberFormat="1" applyFont="1" applyBorder="1" applyAlignment="1">
      <alignment horizontal="right"/>
    </xf>
    <xf numFmtId="3" fontId="3" fillId="0" borderId="14" xfId="44" applyNumberFormat="1" applyFont="1" applyBorder="1" applyAlignment="1"/>
    <xf numFmtId="3" fontId="3" fillId="0" borderId="15" xfId="44" applyNumberFormat="1" applyFont="1" applyBorder="1" applyAlignment="1"/>
    <xf numFmtId="0" fontId="1" fillId="0" borderId="14" xfId="44" applyFont="1" applyBorder="1"/>
    <xf numFmtId="3" fontId="1" fillId="0" borderId="14" xfId="44" applyNumberFormat="1" applyFont="1" applyBorder="1" applyAlignment="1"/>
    <xf numFmtId="0" fontId="1" fillId="0" borderId="20" xfId="44" applyFont="1" applyBorder="1"/>
    <xf numFmtId="0" fontId="1" fillId="0" borderId="0" xfId="44" applyFont="1" applyBorder="1"/>
    <xf numFmtId="3" fontId="1" fillId="0" borderId="15" xfId="44" applyNumberFormat="1" applyFont="1" applyBorder="1" applyAlignment="1"/>
    <xf numFmtId="0" fontId="25" fillId="0" borderId="14" xfId="44" applyFont="1" applyBorder="1"/>
    <xf numFmtId="0" fontId="1" fillId="0" borderId="15" xfId="44" applyFont="1" applyBorder="1"/>
    <xf numFmtId="3" fontId="3" fillId="0" borderId="14" xfId="44" applyNumberFormat="1" applyFont="1" applyBorder="1" applyAlignment="1">
      <alignment horizontal="right"/>
    </xf>
    <xf numFmtId="0" fontId="3" fillId="0" borderId="0" xfId="44" applyFont="1" applyFill="1" applyBorder="1"/>
    <xf numFmtId="0" fontId="1" fillId="0" borderId="25" xfId="44" applyFont="1" applyBorder="1"/>
    <xf numFmtId="0" fontId="1" fillId="0" borderId="26" xfId="44" applyFont="1" applyBorder="1"/>
    <xf numFmtId="0" fontId="3" fillId="0" borderId="26" xfId="44" applyFont="1" applyBorder="1"/>
    <xf numFmtId="0" fontId="34" fillId="0" borderId="27" xfId="44" applyFont="1" applyBorder="1"/>
    <xf numFmtId="0" fontId="34" fillId="0" borderId="28" xfId="44" applyFont="1" applyBorder="1"/>
    <xf numFmtId="0" fontId="30" fillId="0" borderId="28" xfId="44" applyFont="1" applyBorder="1"/>
    <xf numFmtId="3" fontId="30" fillId="0" borderId="24" xfId="44" applyNumberFormat="1" applyFont="1" applyBorder="1" applyAlignment="1">
      <alignment horizontal="right"/>
    </xf>
    <xf numFmtId="3" fontId="30" fillId="0" borderId="14" xfId="44" applyNumberFormat="1" applyFont="1" applyBorder="1" applyAlignment="1">
      <alignment horizontal="right"/>
    </xf>
    <xf numFmtId="3" fontId="30" fillId="0" borderId="15" xfId="44" applyNumberFormat="1" applyFont="1" applyBorder="1" applyAlignment="1"/>
    <xf numFmtId="3" fontId="34" fillId="0" borderId="14" xfId="44" applyNumberFormat="1" applyFont="1" applyBorder="1" applyAlignment="1"/>
    <xf numFmtId="3" fontId="34" fillId="0" borderId="15" xfId="44" applyNumberFormat="1" applyFont="1" applyBorder="1" applyAlignment="1"/>
    <xf numFmtId="3" fontId="34" fillId="0" borderId="16" xfId="44" applyNumberFormat="1" applyFont="1" applyBorder="1" applyAlignment="1"/>
    <xf numFmtId="3" fontId="3" fillId="0" borderId="29" xfId="44" applyNumberFormat="1" applyFont="1" applyBorder="1" applyAlignment="1">
      <alignment horizontal="right"/>
    </xf>
    <xf numFmtId="3" fontId="1" fillId="0" borderId="24" xfId="44" applyNumberFormat="1" applyFont="1" applyBorder="1" applyAlignment="1">
      <alignment horizontal="right"/>
    </xf>
    <xf numFmtId="3" fontId="1" fillId="0" borderId="29" xfId="44" applyNumberFormat="1" applyFont="1" applyBorder="1" applyAlignment="1">
      <alignment horizontal="right"/>
    </xf>
    <xf numFmtId="3" fontId="3" fillId="0" borderId="16" xfId="44" applyNumberFormat="1" applyFont="1" applyBorder="1" applyAlignment="1">
      <alignment horizontal="right"/>
    </xf>
    <xf numFmtId="16" fontId="3" fillId="0" borderId="0" xfId="44" applyNumberFormat="1" applyFont="1" applyBorder="1"/>
    <xf numFmtId="3" fontId="3" fillId="0" borderId="30" xfId="44" applyNumberFormat="1" applyFont="1" applyBorder="1" applyAlignment="1">
      <alignment horizontal="right"/>
    </xf>
    <xf numFmtId="3" fontId="3" fillId="0" borderId="31" xfId="44" applyNumberFormat="1" applyFont="1" applyBorder="1" applyAlignment="1">
      <alignment horizontal="right"/>
    </xf>
    <xf numFmtId="3" fontId="3" fillId="0" borderId="32" xfId="44" applyNumberFormat="1" applyFont="1" applyBorder="1" applyAlignment="1"/>
    <xf numFmtId="3" fontId="1" fillId="0" borderId="31" xfId="44" applyNumberFormat="1" applyFont="1" applyBorder="1" applyAlignment="1"/>
    <xf numFmtId="0" fontId="1" fillId="0" borderId="17" xfId="44" applyFont="1" applyBorder="1"/>
    <xf numFmtId="0" fontId="1" fillId="0" borderId="18" xfId="44" applyFont="1" applyBorder="1"/>
    <xf numFmtId="0" fontId="3" fillId="0" borderId="18" xfId="44" applyFont="1" applyBorder="1"/>
    <xf numFmtId="3" fontId="3" fillId="0" borderId="33" xfId="44" applyNumberFormat="1" applyFont="1" applyBorder="1" applyAlignment="1">
      <alignment horizontal="right"/>
    </xf>
    <xf numFmtId="3" fontId="3" fillId="0" borderId="34" xfId="44" applyNumberFormat="1" applyFont="1" applyBorder="1" applyAlignment="1">
      <alignment horizontal="right"/>
    </xf>
    <xf numFmtId="3" fontId="3" fillId="0" borderId="35" xfId="44" applyNumberFormat="1" applyFont="1" applyBorder="1" applyAlignment="1"/>
    <xf numFmtId="3" fontId="1" fillId="0" borderId="34" xfId="44" applyNumberFormat="1" applyFont="1" applyBorder="1" applyAlignment="1"/>
    <xf numFmtId="3" fontId="25" fillId="0" borderId="0" xfId="44" applyNumberFormat="1" applyFont="1" applyAlignment="1">
      <alignment horizontal="center"/>
    </xf>
    <xf numFmtId="3" fontId="25" fillId="0" borderId="0" xfId="44" applyNumberFormat="1" applyFont="1" applyAlignment="1"/>
    <xf numFmtId="0" fontId="34" fillId="0" borderId="0" xfId="44" applyFont="1" applyBorder="1" applyAlignment="1">
      <alignment horizontal="justify" vertical="justify" wrapText="1"/>
    </xf>
    <xf numFmtId="3" fontId="34" fillId="0" borderId="0" xfId="44" applyNumberFormat="1" applyFont="1" applyBorder="1" applyAlignment="1"/>
    <xf numFmtId="3" fontId="1" fillId="0" borderId="0" xfId="44" applyNumberFormat="1" applyFont="1" applyBorder="1" applyAlignment="1"/>
    <xf numFmtId="0" fontId="34" fillId="0" borderId="36" xfId="44" applyFont="1" applyBorder="1"/>
    <xf numFmtId="3" fontId="34" fillId="0" borderId="36" xfId="44" applyNumberFormat="1" applyFont="1" applyBorder="1" applyAlignment="1">
      <alignment horizontal="justify" vertical="center"/>
    </xf>
    <xf numFmtId="3" fontId="34" fillId="0" borderId="36" xfId="44" applyNumberFormat="1" applyFont="1" applyBorder="1" applyAlignment="1">
      <alignment horizontal="justify" vertical="justify" wrapText="1"/>
    </xf>
    <xf numFmtId="0" fontId="32" fillId="0" borderId="36" xfId="44" applyFont="1" applyBorder="1" applyAlignment="1">
      <alignment horizontal="center" vertical="center"/>
    </xf>
    <xf numFmtId="0" fontId="34" fillId="0" borderId="20" xfId="44" applyFont="1" applyBorder="1"/>
    <xf numFmtId="0" fontId="34" fillId="0" borderId="0" xfId="44" applyFont="1" applyBorder="1"/>
    <xf numFmtId="3" fontId="34" fillId="0" borderId="21" xfId="44" applyNumberFormat="1" applyFont="1" applyBorder="1" applyAlignment="1"/>
    <xf numFmtId="3" fontId="34" fillId="0" borderId="22" xfId="44" applyNumberFormat="1" applyFont="1" applyBorder="1" applyAlignment="1"/>
    <xf numFmtId="3" fontId="34" fillId="0" borderId="23" xfId="44" applyNumberFormat="1" applyFont="1" applyBorder="1" applyAlignment="1"/>
    <xf numFmtId="3" fontId="34" fillId="0" borderId="22" xfId="44" applyNumberFormat="1" applyFont="1" applyBorder="1"/>
    <xf numFmtId="3" fontId="34" fillId="0" borderId="23" xfId="44" applyNumberFormat="1" applyFont="1" applyBorder="1"/>
    <xf numFmtId="0" fontId="34" fillId="0" borderId="22" xfId="44" applyFont="1" applyBorder="1"/>
    <xf numFmtId="0" fontId="34" fillId="0" borderId="23" xfId="44" applyFont="1" applyBorder="1"/>
    <xf numFmtId="0" fontId="29" fillId="0" borderId="22" xfId="44" applyFont="1" applyBorder="1"/>
    <xf numFmtId="3" fontId="1" fillId="0" borderId="37" xfId="44" applyNumberFormat="1" applyFont="1" applyBorder="1" applyAlignment="1"/>
    <xf numFmtId="3" fontId="1" fillId="0" borderId="14" xfId="44" applyNumberFormat="1" applyFont="1" applyBorder="1"/>
    <xf numFmtId="3" fontId="1" fillId="0" borderId="15" xfId="44" applyNumberFormat="1" applyFont="1" applyBorder="1"/>
    <xf numFmtId="3" fontId="1" fillId="0" borderId="24" xfId="44" applyNumberFormat="1" applyFont="1" applyBorder="1" applyAlignment="1"/>
    <xf numFmtId="3" fontId="34" fillId="0" borderId="14" xfId="44" applyNumberFormat="1" applyFont="1" applyBorder="1"/>
    <xf numFmtId="0" fontId="34" fillId="0" borderId="27" xfId="44" applyFont="1" applyBorder="1" applyAlignment="1">
      <alignment horizontal="left" vertical="top"/>
    </xf>
    <xf numFmtId="0" fontId="34" fillId="0" borderId="32" xfId="44" applyFont="1" applyBorder="1" applyAlignment="1">
      <alignment horizontal="left" vertical="top"/>
    </xf>
    <xf numFmtId="0" fontId="34" fillId="0" borderId="28" xfId="44" applyFont="1" applyBorder="1" applyAlignment="1">
      <alignment horizontal="left" vertical="top"/>
    </xf>
    <xf numFmtId="3" fontId="34" fillId="0" borderId="24" xfId="44" applyNumberFormat="1" applyFont="1" applyBorder="1" applyAlignment="1">
      <alignment vertical="top"/>
    </xf>
    <xf numFmtId="3" fontId="34" fillId="0" borderId="14" xfId="44" applyNumberFormat="1" applyFont="1" applyBorder="1" applyAlignment="1">
      <alignment vertical="top"/>
    </xf>
    <xf numFmtId="3" fontId="34" fillId="0" borderId="15" xfId="44" applyNumberFormat="1" applyFont="1" applyBorder="1" applyAlignment="1">
      <alignment vertical="top"/>
    </xf>
    <xf numFmtId="3" fontId="34" fillId="0" borderId="14" xfId="44" applyNumberFormat="1" applyFont="1" applyBorder="1" applyAlignment="1">
      <alignment horizontal="left" vertical="top"/>
    </xf>
    <xf numFmtId="3" fontId="34" fillId="0" borderId="15" xfId="44" applyNumberFormat="1" applyFont="1" applyBorder="1" applyAlignment="1">
      <alignment horizontal="left" vertical="top"/>
    </xf>
    <xf numFmtId="0" fontId="34" fillId="0" borderId="14" xfId="44" applyFont="1" applyBorder="1" applyAlignment="1">
      <alignment horizontal="left" vertical="top"/>
    </xf>
    <xf numFmtId="0" fontId="34" fillId="0" borderId="15" xfId="44" applyFont="1" applyBorder="1" applyAlignment="1">
      <alignment horizontal="left" vertical="top"/>
    </xf>
    <xf numFmtId="0" fontId="29" fillId="0" borderId="14" xfId="44" applyFont="1" applyBorder="1" applyAlignment="1">
      <alignment horizontal="left" vertical="top"/>
    </xf>
    <xf numFmtId="0" fontId="29" fillId="0" borderId="0" xfId="44" applyFont="1" applyAlignment="1">
      <alignment horizontal="left" vertical="top"/>
    </xf>
    <xf numFmtId="3" fontId="34" fillId="0" borderId="24" xfId="44" applyNumberFormat="1" applyFont="1" applyBorder="1" applyAlignment="1"/>
    <xf numFmtId="3" fontId="34" fillId="0" borderId="15" xfId="44" applyNumberFormat="1" applyFont="1" applyBorder="1"/>
    <xf numFmtId="0" fontId="34" fillId="0" borderId="14" xfId="44" applyFont="1" applyBorder="1"/>
    <xf numFmtId="0" fontId="34" fillId="0" borderId="15" xfId="44" applyFont="1" applyBorder="1"/>
    <xf numFmtId="0" fontId="34" fillId="0" borderId="32" xfId="44" applyFont="1" applyBorder="1"/>
    <xf numFmtId="3" fontId="25" fillId="0" borderId="14" xfId="44" applyNumberFormat="1" applyFont="1" applyBorder="1"/>
    <xf numFmtId="3" fontId="25" fillId="0" borderId="15" xfId="44" applyNumberFormat="1" applyFont="1" applyBorder="1"/>
    <xf numFmtId="0" fontId="25" fillId="0" borderId="15" xfId="44" applyFont="1" applyBorder="1"/>
    <xf numFmtId="3" fontId="34" fillId="0" borderId="29" xfId="44" applyNumberFormat="1" applyFont="1" applyBorder="1" applyAlignment="1"/>
    <xf numFmtId="3" fontId="1" fillId="0" borderId="30" xfId="44" applyNumberFormat="1" applyFont="1" applyBorder="1" applyAlignment="1"/>
    <xf numFmtId="3" fontId="1" fillId="0" borderId="38" xfId="44" applyNumberFormat="1" applyFont="1" applyBorder="1" applyAlignment="1"/>
    <xf numFmtId="3" fontId="1" fillId="0" borderId="28" xfId="44" applyNumberFormat="1" applyFont="1" applyBorder="1" applyAlignment="1"/>
    <xf numFmtId="3" fontId="1" fillId="0" borderId="31" xfId="44" applyNumberFormat="1" applyFont="1" applyBorder="1"/>
    <xf numFmtId="3" fontId="1" fillId="0" borderId="28" xfId="44" applyNumberFormat="1" applyFont="1" applyBorder="1"/>
    <xf numFmtId="3" fontId="25" fillId="0" borderId="28" xfId="44" applyNumberFormat="1" applyFont="1" applyBorder="1"/>
    <xf numFmtId="0" fontId="25" fillId="0" borderId="31" xfId="44" applyFont="1" applyBorder="1"/>
    <xf numFmtId="3" fontId="34" fillId="0" borderId="30" xfId="44" applyNumberFormat="1" applyFont="1" applyBorder="1" applyAlignment="1"/>
    <xf numFmtId="3" fontId="34" fillId="0" borderId="27" xfId="44" applyNumberFormat="1" applyFont="1" applyBorder="1" applyAlignment="1"/>
    <xf numFmtId="3" fontId="34" fillId="0" borderId="36" xfId="44" applyNumberFormat="1" applyFont="1" applyBorder="1" applyAlignment="1"/>
    <xf numFmtId="3" fontId="34" fillId="0" borderId="39" xfId="44" applyNumberFormat="1" applyFont="1" applyBorder="1" applyAlignment="1"/>
    <xf numFmtId="3" fontId="34" fillId="0" borderId="28" xfId="44" applyNumberFormat="1" applyFont="1" applyBorder="1" applyAlignment="1"/>
    <xf numFmtId="0" fontId="27" fillId="0" borderId="36" xfId="44" applyFont="1" applyBorder="1"/>
    <xf numFmtId="0" fontId="1" fillId="0" borderId="29" xfId="44" applyFont="1" applyBorder="1"/>
    <xf numFmtId="0" fontId="1" fillId="0" borderId="16" xfId="44" applyFont="1" applyBorder="1"/>
    <xf numFmtId="3" fontId="1" fillId="0" borderId="16" xfId="44" applyNumberFormat="1" applyFont="1" applyBorder="1" applyAlignment="1"/>
    <xf numFmtId="3" fontId="25" fillId="0" borderId="22" xfId="44" applyNumberFormat="1" applyFont="1" applyBorder="1"/>
    <xf numFmtId="3" fontId="1" fillId="0" borderId="23" xfId="44" applyNumberFormat="1" applyFont="1" applyBorder="1"/>
    <xf numFmtId="3" fontId="25" fillId="0" borderId="23" xfId="44" applyNumberFormat="1" applyFont="1" applyBorder="1"/>
    <xf numFmtId="3" fontId="1" fillId="0" borderId="22" xfId="44" applyNumberFormat="1" applyFont="1" applyBorder="1"/>
    <xf numFmtId="0" fontId="25" fillId="0" borderId="22" xfId="44" applyFont="1" applyBorder="1"/>
    <xf numFmtId="0" fontId="1" fillId="0" borderId="20" xfId="44" applyFont="1" applyBorder="1" applyAlignment="1">
      <alignment horizontal="center"/>
    </xf>
    <xf numFmtId="3" fontId="1" fillId="0" borderId="21" xfId="44" applyNumberFormat="1" applyFont="1" applyBorder="1" applyAlignment="1"/>
    <xf numFmtId="3" fontId="1" fillId="0" borderId="22" xfId="44" applyNumberFormat="1" applyFont="1" applyBorder="1" applyAlignment="1"/>
    <xf numFmtId="3" fontId="1" fillId="0" borderId="23" xfId="44" applyNumberFormat="1" applyFont="1" applyBorder="1" applyAlignment="1"/>
    <xf numFmtId="0" fontId="1" fillId="0" borderId="0" xfId="44" applyFont="1"/>
    <xf numFmtId="3" fontId="1" fillId="0" borderId="13" xfId="44" applyNumberFormat="1" applyFont="1" applyBorder="1" applyAlignment="1"/>
    <xf numFmtId="3" fontId="1" fillId="0" borderId="32" xfId="44" applyNumberFormat="1" applyFont="1" applyBorder="1"/>
    <xf numFmtId="3" fontId="34" fillId="0" borderId="31" xfId="44" applyNumberFormat="1" applyFont="1" applyBorder="1" applyAlignment="1"/>
    <xf numFmtId="0" fontId="34" fillId="0" borderId="29" xfId="44" applyFont="1" applyBorder="1" applyAlignment="1">
      <alignment horizontal="center"/>
    </xf>
    <xf numFmtId="0" fontId="34" fillId="0" borderId="16" xfId="44" applyFont="1" applyBorder="1"/>
    <xf numFmtId="0" fontId="29" fillId="0" borderId="36" xfId="44" applyFont="1" applyBorder="1"/>
    <xf numFmtId="0" fontId="1" fillId="0" borderId="27" xfId="44" applyFont="1" applyBorder="1" applyAlignment="1">
      <alignment horizontal="center"/>
    </xf>
    <xf numFmtId="0" fontId="1" fillId="0" borderId="28" xfId="44" applyFont="1" applyBorder="1"/>
    <xf numFmtId="0" fontId="1" fillId="0" borderId="40" xfId="44" applyFont="1" applyBorder="1"/>
    <xf numFmtId="0" fontId="1" fillId="0" borderId="25" xfId="44" applyFont="1" applyBorder="1" applyAlignment="1">
      <alignment horizontal="center"/>
    </xf>
    <xf numFmtId="0" fontId="1" fillId="0" borderId="41" xfId="44" applyFont="1" applyBorder="1"/>
    <xf numFmtId="0" fontId="27" fillId="0" borderId="42" xfId="44" applyFont="1" applyBorder="1"/>
    <xf numFmtId="0" fontId="1" fillId="0" borderId="43" xfId="44" applyFont="1" applyBorder="1" applyAlignment="1">
      <alignment horizontal="center"/>
    </xf>
    <xf numFmtId="0" fontId="1" fillId="0" borderId="44" xfId="44" applyFont="1" applyBorder="1"/>
    <xf numFmtId="3" fontId="1" fillId="0" borderId="33" xfId="44" applyNumberFormat="1" applyFont="1" applyBorder="1" applyAlignment="1"/>
    <xf numFmtId="3" fontId="1" fillId="0" borderId="35" xfId="44" applyNumberFormat="1" applyFont="1" applyBorder="1" applyAlignment="1"/>
    <xf numFmtId="3" fontId="1" fillId="0" borderId="0" xfId="44" applyNumberFormat="1" applyFont="1" applyAlignment="1"/>
    <xf numFmtId="0" fontId="25" fillId="0" borderId="0" xfId="44" applyFont="1" applyAlignment="1"/>
    <xf numFmtId="0" fontId="1" fillId="0" borderId="0" xfId="45" applyFont="1"/>
    <xf numFmtId="3" fontId="36" fillId="25" borderId="45" xfId="46" applyNumberFormat="1" applyFont="1" applyFill="1" applyBorder="1" applyAlignment="1">
      <alignment horizontal="center" vertical="center" wrapText="1"/>
    </xf>
    <xf numFmtId="3" fontId="23" fillId="25" borderId="46" xfId="46" applyNumberFormat="1" applyFont="1" applyFill="1" applyBorder="1" applyAlignment="1">
      <alignment vertical="center" wrapText="1"/>
    </xf>
    <xf numFmtId="3" fontId="37" fillId="0" borderId="0" xfId="46" applyNumberFormat="1" applyFont="1" applyAlignment="1">
      <alignment vertical="center"/>
    </xf>
    <xf numFmtId="3" fontId="36" fillId="0" borderId="14" xfId="46" applyNumberFormat="1" applyFont="1" applyFill="1" applyBorder="1" applyAlignment="1">
      <alignment horizontal="center" vertical="center" wrapText="1"/>
    </xf>
    <xf numFmtId="3" fontId="23" fillId="0" borderId="14" xfId="46" applyNumberFormat="1" applyFont="1" applyFill="1" applyBorder="1" applyAlignment="1">
      <alignment vertical="center" wrapText="1"/>
    </xf>
    <xf numFmtId="3" fontId="37" fillId="0" borderId="0" xfId="46" applyNumberFormat="1" applyFont="1" applyFill="1" applyAlignment="1">
      <alignment vertical="center"/>
    </xf>
    <xf numFmtId="3" fontId="1" fillId="0" borderId="14" xfId="46" applyNumberFormat="1" applyFont="1" applyFill="1" applyBorder="1" applyAlignment="1">
      <alignment horizontal="center" vertical="center" wrapText="1"/>
    </xf>
    <xf numFmtId="3" fontId="2" fillId="0" borderId="14" xfId="46" applyNumberFormat="1" applyFont="1" applyFill="1" applyBorder="1" applyAlignment="1">
      <alignment vertical="center" wrapText="1"/>
    </xf>
    <xf numFmtId="3" fontId="1" fillId="0" borderId="0" xfId="46" applyNumberFormat="1" applyFont="1" applyFill="1" applyAlignment="1">
      <alignment vertical="center"/>
    </xf>
    <xf numFmtId="3" fontId="1" fillId="0" borderId="14" xfId="46" applyNumberFormat="1" applyFont="1" applyBorder="1" applyAlignment="1">
      <alignment horizontal="center" vertical="center"/>
    </xf>
    <xf numFmtId="3" fontId="2" fillId="0" borderId="14" xfId="46" applyNumberFormat="1" applyFont="1" applyBorder="1" applyAlignment="1">
      <alignment vertical="center" wrapText="1"/>
    </xf>
    <xf numFmtId="3" fontId="2" fillId="0" borderId="14" xfId="46" applyNumberFormat="1" applyFont="1" applyBorder="1" applyAlignment="1">
      <alignment vertical="center"/>
    </xf>
    <xf numFmtId="3" fontId="1" fillId="0" borderId="0" xfId="46" applyNumberFormat="1" applyFont="1" applyAlignment="1">
      <alignment vertical="center"/>
    </xf>
    <xf numFmtId="3" fontId="2" fillId="0" borderId="14" xfId="46" applyNumberFormat="1" applyFont="1" applyFill="1" applyBorder="1" applyAlignment="1">
      <alignment vertical="center"/>
    </xf>
    <xf numFmtId="3" fontId="23" fillId="0" borderId="14" xfId="46" applyNumberFormat="1" applyFont="1" applyBorder="1" applyAlignment="1">
      <alignment vertical="center"/>
    </xf>
    <xf numFmtId="3" fontId="23" fillId="0" borderId="14" xfId="46" applyNumberFormat="1" applyFont="1" applyBorder="1" applyAlignment="1">
      <alignment vertical="center" wrapText="1"/>
    </xf>
    <xf numFmtId="3" fontId="23" fillId="0" borderId="14" xfId="46" applyNumberFormat="1" applyFont="1" applyFill="1" applyBorder="1" applyAlignment="1">
      <alignment vertical="center"/>
    </xf>
    <xf numFmtId="3" fontId="1" fillId="24" borderId="14" xfId="46" applyNumberFormat="1" applyFont="1" applyFill="1" applyBorder="1" applyAlignment="1">
      <alignment horizontal="center" vertical="center"/>
    </xf>
    <xf numFmtId="3" fontId="2" fillId="24" borderId="14" xfId="46" applyNumberFormat="1" applyFont="1" applyFill="1" applyBorder="1" applyAlignment="1">
      <alignment vertical="center"/>
    </xf>
    <xf numFmtId="3" fontId="23" fillId="24" borderId="14" xfId="46" applyNumberFormat="1" applyFont="1" applyFill="1" applyBorder="1" applyAlignment="1">
      <alignment vertical="center" wrapText="1"/>
    </xf>
    <xf numFmtId="3" fontId="23" fillId="24" borderId="14" xfId="46" applyNumberFormat="1" applyFont="1" applyFill="1" applyBorder="1" applyAlignment="1">
      <alignment vertical="center"/>
    </xf>
    <xf numFmtId="3" fontId="1" fillId="0" borderId="0" xfId="46" applyNumberFormat="1" applyFont="1" applyFill="1" applyBorder="1" applyAlignment="1">
      <alignment vertical="center"/>
    </xf>
    <xf numFmtId="3" fontId="1" fillId="0" borderId="0" xfId="45" applyNumberFormat="1" applyFont="1" applyFill="1" applyAlignment="1">
      <alignment vertical="center"/>
    </xf>
    <xf numFmtId="3" fontId="2" fillId="0" borderId="0" xfId="45" applyNumberFormat="1" applyFont="1" applyAlignment="1">
      <alignment vertical="center"/>
    </xf>
    <xf numFmtId="3" fontId="2" fillId="0" borderId="0" xfId="45" applyNumberFormat="1" applyFont="1" applyFill="1" applyAlignment="1">
      <alignment vertical="center"/>
    </xf>
    <xf numFmtId="3" fontId="1" fillId="0" borderId="0" xfId="45" applyNumberFormat="1" applyFont="1" applyAlignment="1">
      <alignment vertical="center"/>
    </xf>
    <xf numFmtId="0" fontId="2" fillId="0" borderId="0" xfId="45" applyFont="1"/>
    <xf numFmtId="0" fontId="26" fillId="0" borderId="0" xfId="44" applyFont="1"/>
    <xf numFmtId="0" fontId="26" fillId="0" borderId="0" xfId="44" applyFont="1" applyAlignment="1">
      <alignment horizontal="right"/>
    </xf>
    <xf numFmtId="0" fontId="38" fillId="0" borderId="0" xfId="44" applyFont="1" applyAlignment="1">
      <alignment horizontal="centerContinuous"/>
    </xf>
    <xf numFmtId="0" fontId="27" fillId="0" borderId="0" xfId="44" applyFont="1" applyAlignment="1">
      <alignment horizontal="left"/>
    </xf>
    <xf numFmtId="0" fontId="26" fillId="0" borderId="0" xfId="44" applyFont="1" applyAlignment="1">
      <alignment horizontal="centerContinuous"/>
    </xf>
    <xf numFmtId="0" fontId="28" fillId="0" borderId="0" xfId="44" applyFont="1" applyAlignment="1">
      <alignment horizontal="centerContinuous"/>
    </xf>
    <xf numFmtId="0" fontId="28" fillId="0" borderId="0" xfId="44" applyFont="1" applyAlignment="1">
      <alignment horizontal="center" vertical="justify"/>
    </xf>
    <xf numFmtId="0" fontId="27" fillId="0" borderId="0" xfId="44" applyFont="1" applyAlignment="1">
      <alignment horizontal="centerContinuous"/>
    </xf>
    <xf numFmtId="0" fontId="34" fillId="0" borderId="45" xfId="44" applyFont="1" applyBorder="1"/>
    <xf numFmtId="0" fontId="34" fillId="0" borderId="47" xfId="44" applyFont="1" applyBorder="1"/>
    <xf numFmtId="11" fontId="34" fillId="0" borderId="14" xfId="44" applyNumberFormat="1" applyFont="1" applyBorder="1" applyAlignment="1">
      <alignment horizontal="center"/>
    </xf>
    <xf numFmtId="0" fontId="34" fillId="0" borderId="15" xfId="44" applyFont="1" applyBorder="1" applyAlignment="1">
      <alignment horizontal="justify" vertical="justify" wrapText="1"/>
    </xf>
    <xf numFmtId="0" fontId="39" fillId="0" borderId="15" xfId="44" applyFont="1" applyBorder="1"/>
    <xf numFmtId="0" fontId="39" fillId="0" borderId="45" xfId="44" applyFont="1" applyBorder="1" applyAlignment="1">
      <alignment horizontal="justify" vertical="justify" wrapText="1"/>
    </xf>
    <xf numFmtId="0" fontId="39" fillId="0" borderId="47" xfId="44" applyFont="1" applyBorder="1" applyAlignment="1">
      <alignment horizontal="justify" vertical="distributed" wrapText="1"/>
    </xf>
    <xf numFmtId="0" fontId="39" fillId="0" borderId="14" xfId="44" applyFont="1" applyBorder="1"/>
    <xf numFmtId="0" fontId="39" fillId="0" borderId="14" xfId="44" applyFont="1" applyBorder="1" applyAlignment="1">
      <alignment horizontal="justify" vertical="distributed" wrapText="1"/>
    </xf>
    <xf numFmtId="0" fontId="1" fillId="0" borderId="24" xfId="44" applyFont="1" applyBorder="1" applyAlignment="1">
      <alignment horizontal="center"/>
    </xf>
    <xf numFmtId="0" fontId="26" fillId="0" borderId="14" xfId="44" applyFont="1" applyBorder="1"/>
    <xf numFmtId="3" fontId="26" fillId="0" borderId="14" xfId="44" applyNumberFormat="1" applyFont="1" applyBorder="1"/>
    <xf numFmtId="0" fontId="26" fillId="0" borderId="15" xfId="44" applyFont="1" applyBorder="1"/>
    <xf numFmtId="0" fontId="1" fillId="0" borderId="14" xfId="44" applyFont="1" applyBorder="1" applyAlignment="1">
      <alignment horizontal="center"/>
    </xf>
    <xf numFmtId="0" fontId="26" fillId="0" borderId="48" xfId="44" applyFont="1" applyBorder="1"/>
    <xf numFmtId="0" fontId="34" fillId="0" borderId="49" xfId="44" applyFont="1" applyBorder="1" applyAlignment="1">
      <alignment horizontal="center"/>
    </xf>
    <xf numFmtId="0" fontId="32" fillId="0" borderId="50" xfId="44" applyFont="1" applyBorder="1"/>
    <xf numFmtId="3" fontId="32" fillId="0" borderId="50" xfId="44" applyNumberFormat="1" applyFont="1" applyBorder="1"/>
    <xf numFmtId="3" fontId="34" fillId="0" borderId="50" xfId="44" applyNumberFormat="1" applyFont="1" applyBorder="1"/>
    <xf numFmtId="0" fontId="32" fillId="0" borderId="14" xfId="44" applyFont="1" applyBorder="1"/>
    <xf numFmtId="0" fontId="1" fillId="0" borderId="21" xfId="44" applyFont="1" applyBorder="1" applyAlignment="1">
      <alignment horizontal="center"/>
    </xf>
    <xf numFmtId="0" fontId="26" fillId="0" borderId="22" xfId="44" applyFont="1" applyBorder="1"/>
    <xf numFmtId="3" fontId="26" fillId="0" borderId="22" xfId="44" applyNumberFormat="1" applyFont="1" applyBorder="1"/>
    <xf numFmtId="0" fontId="26" fillId="0" borderId="23" xfId="44" applyFont="1" applyBorder="1"/>
    <xf numFmtId="3" fontId="26" fillId="0" borderId="14" xfId="44" applyNumberFormat="1" applyFont="1" applyBorder="1" applyAlignment="1">
      <alignment horizontal="right"/>
    </xf>
    <xf numFmtId="3" fontId="1" fillId="0" borderId="15" xfId="44" applyNumberFormat="1" applyFont="1" applyBorder="1" applyAlignment="1">
      <alignment horizontal="right"/>
    </xf>
    <xf numFmtId="3" fontId="1" fillId="0" borderId="14" xfId="44" applyNumberFormat="1" applyFont="1" applyBorder="1" applyAlignment="1">
      <alignment horizontal="right"/>
    </xf>
    <xf numFmtId="0" fontId="1" fillId="0" borderId="45" xfId="44" applyFont="1" applyBorder="1" applyAlignment="1">
      <alignment horizontal="center"/>
    </xf>
    <xf numFmtId="0" fontId="40" fillId="0" borderId="46" xfId="44" applyFont="1" applyBorder="1"/>
    <xf numFmtId="3" fontId="40" fillId="0" borderId="46" xfId="44" applyNumberFormat="1" applyFont="1" applyBorder="1"/>
    <xf numFmtId="3" fontId="36" fillId="0" borderId="47" xfId="44" applyNumberFormat="1" applyFont="1" applyBorder="1"/>
    <xf numFmtId="3" fontId="36" fillId="0" borderId="46" xfId="44" applyNumberFormat="1" applyFont="1" applyBorder="1"/>
    <xf numFmtId="0" fontId="26" fillId="0" borderId="14" xfId="44" applyFont="1" applyBorder="1" applyAlignment="1">
      <alignment horizontal="left"/>
    </xf>
    <xf numFmtId="0" fontId="26" fillId="0" borderId="23" xfId="44" applyFont="1" applyBorder="1" applyAlignment="1">
      <alignment horizontal="left"/>
    </xf>
    <xf numFmtId="0" fontId="26" fillId="0" borderId="15" xfId="44" applyFont="1" applyBorder="1" applyAlignment="1">
      <alignment horizontal="left"/>
    </xf>
    <xf numFmtId="0" fontId="27" fillId="0" borderId="45" xfId="44" applyFont="1" applyBorder="1" applyAlignment="1">
      <alignment horizontal="center"/>
    </xf>
    <xf numFmtId="0" fontId="40" fillId="0" borderId="50" xfId="44" applyFont="1" applyBorder="1"/>
    <xf numFmtId="3" fontId="40" fillId="0" borderId="50" xfId="44" applyNumberFormat="1" applyFont="1" applyBorder="1"/>
    <xf numFmtId="3" fontId="36" fillId="0" borderId="51" xfId="44" applyNumberFormat="1" applyFont="1" applyBorder="1"/>
    <xf numFmtId="3" fontId="36" fillId="0" borderId="50" xfId="44" applyNumberFormat="1" applyFont="1" applyBorder="1"/>
    <xf numFmtId="0" fontId="28" fillId="0" borderId="36" xfId="44" applyFont="1" applyBorder="1" applyAlignment="1">
      <alignment horizontal="center"/>
    </xf>
    <xf numFmtId="0" fontId="40" fillId="0" borderId="45" xfId="44" applyFont="1" applyBorder="1" applyAlignment="1">
      <alignment horizontal="center"/>
    </xf>
    <xf numFmtId="0" fontId="24" fillId="0" borderId="0" xfId="44"/>
    <xf numFmtId="0" fontId="41" fillId="0" borderId="0" xfId="44" applyFont="1"/>
    <xf numFmtId="0" fontId="32" fillId="0" borderId="45" xfId="44" applyFont="1" applyBorder="1" applyAlignment="1">
      <alignment horizontal="center" vertical="center"/>
    </xf>
    <xf numFmtId="0" fontId="32" fillId="0" borderId="46" xfId="44" applyFont="1" applyBorder="1" applyAlignment="1">
      <alignment horizontal="center" vertical="center"/>
    </xf>
    <xf numFmtId="3" fontId="24" fillId="0" borderId="14" xfId="44" applyNumberFormat="1" applyBorder="1" applyAlignment="1">
      <alignment vertical="center"/>
    </xf>
    <xf numFmtId="3" fontId="24" fillId="0" borderId="14" xfId="44" applyNumberFormat="1" applyFont="1" applyBorder="1" applyAlignment="1">
      <alignment vertical="center"/>
    </xf>
    <xf numFmtId="3" fontId="32" fillId="0" borderId="52" xfId="44" applyNumberFormat="1" applyFont="1" applyBorder="1" applyAlignment="1">
      <alignment vertical="center"/>
    </xf>
    <xf numFmtId="3" fontId="24" fillId="0" borderId="0" xfId="44" applyNumberFormat="1"/>
    <xf numFmtId="3" fontId="24" fillId="0" borderId="14" xfId="44" applyNumberFormat="1" applyBorder="1"/>
    <xf numFmtId="3" fontId="24" fillId="0" borderId="14" xfId="44" applyNumberFormat="1" applyBorder="1" applyAlignment="1">
      <alignment horizontal="justify" vertical="justify" wrapText="1"/>
    </xf>
    <xf numFmtId="3" fontId="24" fillId="0" borderId="14" xfId="44" applyNumberFormat="1" applyBorder="1" applyAlignment="1">
      <alignment horizontal="left" vertical="justify" wrapText="1"/>
    </xf>
    <xf numFmtId="3" fontId="24" fillId="0" borderId="14" xfId="44" applyNumberFormat="1" applyBorder="1" applyAlignment="1">
      <alignment horizontal="justify" vertical="center" wrapText="1"/>
    </xf>
    <xf numFmtId="3" fontId="39" fillId="0" borderId="14" xfId="44" applyNumberFormat="1" applyFont="1" applyBorder="1"/>
    <xf numFmtId="3" fontId="42" fillId="0" borderId="14" xfId="44" applyNumberFormat="1" applyFont="1" applyBorder="1"/>
    <xf numFmtId="3" fontId="40" fillId="0" borderId="0" xfId="44" applyNumberFormat="1" applyFont="1"/>
    <xf numFmtId="0" fontId="40" fillId="0" borderId="0" xfId="44" applyFont="1"/>
    <xf numFmtId="3" fontId="24" fillId="0" borderId="14" xfId="44" applyNumberFormat="1" applyBorder="1" applyAlignment="1">
      <alignment horizontal="justify" vertical="distributed" wrapText="1"/>
    </xf>
    <xf numFmtId="3" fontId="40" fillId="0" borderId="14" xfId="44" applyNumberFormat="1" applyFont="1" applyBorder="1"/>
    <xf numFmtId="3" fontId="24" fillId="0" borderId="14" xfId="44" applyNumberFormat="1" applyFont="1" applyBorder="1"/>
    <xf numFmtId="3" fontId="1" fillId="0" borderId="14" xfId="44" applyNumberFormat="1" applyFont="1" applyBorder="1" applyAlignment="1">
      <alignment horizontal="left"/>
    </xf>
    <xf numFmtId="3" fontId="40" fillId="0" borderId="45" xfId="44" applyNumberFormat="1" applyFont="1" applyBorder="1" applyAlignment="1">
      <alignment horizontal="center"/>
    </xf>
    <xf numFmtId="3" fontId="40" fillId="0" borderId="36" xfId="44" applyNumberFormat="1" applyFont="1" applyBorder="1"/>
    <xf numFmtId="3" fontId="26" fillId="0" borderId="0" xfId="44" applyNumberFormat="1" applyFont="1"/>
    <xf numFmtId="3" fontId="32" fillId="0" borderId="45" xfId="44" applyNumberFormat="1" applyFont="1" applyBorder="1" applyAlignment="1">
      <alignment horizontal="center" vertical="center"/>
    </xf>
    <xf numFmtId="3" fontId="32" fillId="0" borderId="46" xfId="44" applyNumberFormat="1" applyFont="1" applyBorder="1" applyAlignment="1">
      <alignment horizontal="center" vertical="center"/>
    </xf>
    <xf numFmtId="3" fontId="32" fillId="0" borderId="36" xfId="44" applyNumberFormat="1" applyFont="1" applyBorder="1" applyAlignment="1">
      <alignment horizontal="center" vertical="center"/>
    </xf>
    <xf numFmtId="3" fontId="1" fillId="0" borderId="14" xfId="44" applyNumberFormat="1" applyFont="1" applyBorder="1" applyAlignment="1">
      <alignment vertical="center" wrapText="1"/>
    </xf>
    <xf numFmtId="3" fontId="24" fillId="0" borderId="14" xfId="44" applyNumberFormat="1" applyBorder="1" applyAlignment="1">
      <alignment vertical="center" wrapText="1"/>
    </xf>
    <xf numFmtId="3" fontId="29" fillId="0" borderId="45" xfId="44" applyNumberFormat="1" applyFont="1" applyBorder="1"/>
    <xf numFmtId="3" fontId="29" fillId="0" borderId="46" xfId="44" applyNumberFormat="1" applyFont="1" applyBorder="1"/>
    <xf numFmtId="3" fontId="25" fillId="0" borderId="0" xfId="44" applyNumberFormat="1" applyFont="1"/>
    <xf numFmtId="11" fontId="34" fillId="0" borderId="45" xfId="44" applyNumberFormat="1" applyFont="1" applyBorder="1" applyAlignment="1">
      <alignment horizontal="center" vertical="center" wrapText="1"/>
    </xf>
    <xf numFmtId="0" fontId="30" fillId="0" borderId="15" xfId="44" applyFont="1" applyBorder="1" applyAlignment="1">
      <alignment horizontal="justify" vertical="center"/>
    </xf>
    <xf numFmtId="0" fontId="32" fillId="0" borderId="56" xfId="44" applyFont="1" applyBorder="1" applyAlignment="1">
      <alignment horizontal="justify" vertical="center" wrapText="1"/>
    </xf>
    <xf numFmtId="0" fontId="31" fillId="0" borderId="56" xfId="44" applyFont="1" applyBorder="1" applyAlignment="1">
      <alignment horizontal="justify" vertical="center" wrapText="1"/>
    </xf>
    <xf numFmtId="0" fontId="32" fillId="0" borderId="34" xfId="44" applyFont="1" applyBorder="1" applyAlignment="1">
      <alignment horizontal="justify" vertical="center" wrapText="1"/>
    </xf>
    <xf numFmtId="0" fontId="31" fillId="0" borderId="34" xfId="44" applyFont="1" applyBorder="1" applyAlignment="1">
      <alignment horizontal="justify" vertical="center" wrapText="1"/>
    </xf>
    <xf numFmtId="0" fontId="33" fillId="0" borderId="34" xfId="44" applyFont="1" applyBorder="1" applyAlignment="1">
      <alignment horizontal="center" vertical="center" wrapText="1"/>
    </xf>
    <xf numFmtId="0" fontId="33" fillId="0" borderId="59" xfId="44" applyFont="1" applyBorder="1" applyAlignment="1">
      <alignment horizontal="center" vertical="center" wrapText="1"/>
    </xf>
    <xf numFmtId="0" fontId="1" fillId="0" borderId="0" xfId="44" applyFont="1" applyAlignment="1">
      <alignment horizontal="right"/>
    </xf>
    <xf numFmtId="0" fontId="1" fillId="0" borderId="0" xfId="44" applyFont="1" applyAlignment="1"/>
    <xf numFmtId="0" fontId="27" fillId="0" borderId="0" xfId="44" applyFont="1" applyAlignment="1">
      <alignment horizontal="center"/>
    </xf>
    <xf numFmtId="0" fontId="24" fillId="0" borderId="0" xfId="44" applyAlignment="1">
      <alignment horizontal="center"/>
    </xf>
    <xf numFmtId="0" fontId="24" fillId="0" borderId="0" xfId="44" applyAlignment="1"/>
    <xf numFmtId="0" fontId="29" fillId="0" borderId="10" xfId="44" applyFont="1" applyBorder="1" applyAlignment="1">
      <alignment horizontal="center" vertical="center"/>
    </xf>
    <xf numFmtId="0" fontId="25" fillId="0" borderId="11" xfId="44" applyFont="1" applyBorder="1" applyAlignment="1">
      <alignment horizontal="center" vertical="center"/>
    </xf>
    <xf numFmtId="0" fontId="25" fillId="0" borderId="12" xfId="44" applyFont="1" applyBorder="1" applyAlignment="1">
      <alignment horizontal="center" vertical="center"/>
    </xf>
    <xf numFmtId="0" fontId="25" fillId="0" borderId="17" xfId="44" applyFont="1" applyBorder="1" applyAlignment="1">
      <alignment horizontal="center" vertical="center"/>
    </xf>
    <xf numFmtId="0" fontId="25" fillId="0" borderId="18" xfId="44" applyFont="1" applyBorder="1" applyAlignment="1">
      <alignment horizontal="center" vertical="center"/>
    </xf>
    <xf numFmtId="0" fontId="25" fillId="0" borderId="19" xfId="44" applyFont="1" applyBorder="1" applyAlignment="1">
      <alignment horizontal="center" vertical="center"/>
    </xf>
    <xf numFmtId="0" fontId="31" fillId="0" borderId="55" xfId="44" applyFont="1" applyBorder="1" applyAlignment="1">
      <alignment horizontal="justify" vertical="center" wrapText="1"/>
    </xf>
    <xf numFmtId="0" fontId="24" fillId="0" borderId="33" xfId="44" applyBorder="1" applyAlignment="1">
      <alignment horizontal="justify" vertical="center"/>
    </xf>
    <xf numFmtId="0" fontId="32" fillId="0" borderId="54" xfId="44" applyFont="1" applyBorder="1" applyAlignment="1">
      <alignment horizontal="justify" vertical="center"/>
    </xf>
    <xf numFmtId="0" fontId="24" fillId="0" borderId="50" xfId="44" applyBorder="1"/>
    <xf numFmtId="0" fontId="32" fillId="0" borderId="58" xfId="44" applyFont="1" applyBorder="1" applyAlignment="1">
      <alignment horizontal="center" vertical="center"/>
    </xf>
    <xf numFmtId="0" fontId="32" fillId="0" borderId="57" xfId="44" applyFont="1" applyBorder="1" applyAlignment="1">
      <alignment horizontal="center" vertical="center"/>
    </xf>
    <xf numFmtId="0" fontId="32" fillId="0" borderId="53" xfId="44" applyFont="1" applyBorder="1" applyAlignment="1">
      <alignment horizontal="center" vertical="center"/>
    </xf>
    <xf numFmtId="0" fontId="1" fillId="0" borderId="29" xfId="44" applyFont="1" applyBorder="1" applyAlignment="1"/>
    <xf numFmtId="0" fontId="24" fillId="0" borderId="16" xfId="44" applyBorder="1" applyAlignment="1"/>
    <xf numFmtId="0" fontId="34" fillId="0" borderId="20" xfId="44" applyFont="1" applyBorder="1" applyAlignment="1"/>
    <xf numFmtId="0" fontId="24" fillId="0" borderId="0" xfId="44" applyBorder="1" applyAlignment="1"/>
    <xf numFmtId="0" fontId="1" fillId="0" borderId="20" xfId="44" applyFont="1" applyBorder="1" applyAlignment="1"/>
    <xf numFmtId="0" fontId="3" fillId="0" borderId="0" xfId="44" applyFont="1" applyBorder="1" applyAlignment="1"/>
    <xf numFmtId="16" fontId="3" fillId="0" borderId="26" xfId="44" applyNumberFormat="1" applyFont="1" applyBorder="1" applyAlignment="1"/>
    <xf numFmtId="0" fontId="24" fillId="0" borderId="26" xfId="44" applyBorder="1" applyAlignment="1"/>
    <xf numFmtId="0" fontId="34" fillId="0" borderId="36" xfId="44" applyFont="1" applyBorder="1" applyAlignment="1">
      <alignment horizontal="center" vertical="center"/>
    </xf>
    <xf numFmtId="0" fontId="24" fillId="0" borderId="36" xfId="44" applyBorder="1" applyAlignment="1">
      <alignment horizontal="center" vertical="center"/>
    </xf>
    <xf numFmtId="0" fontId="1" fillId="0" borderId="0" xfId="44" applyFont="1" applyBorder="1" applyAlignment="1"/>
    <xf numFmtId="0" fontId="27" fillId="0" borderId="0" xfId="44" applyFont="1" applyAlignment="1">
      <alignment horizontal="center" vertical="justify"/>
    </xf>
    <xf numFmtId="0" fontId="28" fillId="0" borderId="0" xfId="44" applyFont="1" applyAlignment="1">
      <alignment horizontal="center" vertical="justify"/>
    </xf>
    <xf numFmtId="0" fontId="41" fillId="0" borderId="0" xfId="44" applyFont="1" applyAlignment="1">
      <alignment horizontal="center"/>
    </xf>
    <xf numFmtId="0" fontId="24" fillId="0" borderId="0" xfId="44" applyAlignment="1">
      <alignment horizontal="right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9"/>
    <cellStyle name="Good" xfId="29"/>
    <cellStyle name="Heading 1" xfId="30"/>
    <cellStyle name="Heading 2" xfId="31"/>
    <cellStyle name="Heading 3" xfId="32"/>
    <cellStyle name="Heading 4" xfId="33"/>
    <cellStyle name="Hiperhivatkozás" xfId="47"/>
    <cellStyle name="Input" xfId="34"/>
    <cellStyle name="Linked Cell" xfId="35"/>
    <cellStyle name="Már látott hiperhivatkozás" xfId="48"/>
    <cellStyle name="Neutral" xfId="36"/>
    <cellStyle name="Normál" xfId="0" builtinId="0"/>
    <cellStyle name="Normál 2" xfId="37"/>
    <cellStyle name="Normál 3" xfId="44"/>
    <cellStyle name="Normál 4" xfId="45"/>
    <cellStyle name="Normál_ÖKIADELÖ" xfId="46"/>
    <cellStyle name="Normal_tanusitv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5"/>
  <sheetViews>
    <sheetView tabSelected="1" workbookViewId="0">
      <selection activeCell="U82" sqref="U82"/>
    </sheetView>
  </sheetViews>
  <sheetFormatPr defaultRowHeight="13.8" x14ac:dyDescent="0.25"/>
  <cols>
    <col min="1" max="1" width="2.33203125" style="1" customWidth="1"/>
    <col min="2" max="2" width="2.109375" style="1" customWidth="1"/>
    <col min="3" max="3" width="2.44140625" style="1" customWidth="1"/>
    <col min="4" max="6" width="9.109375" style="1"/>
    <col min="7" max="7" width="6.21875" style="1" customWidth="1"/>
    <col min="8" max="8" width="8" style="1" hidden="1" customWidth="1"/>
    <col min="9" max="9" width="8.109375" style="3" hidden="1" customWidth="1"/>
    <col min="10" max="10" width="0.109375" style="3" hidden="1" customWidth="1"/>
    <col min="11" max="11" width="8.33203125" style="3" hidden="1" customWidth="1"/>
    <col min="12" max="12" width="10.33203125" style="1" customWidth="1"/>
    <col min="13" max="13" width="8" style="1" hidden="1" customWidth="1"/>
    <col min="14" max="14" width="8.44140625" style="1" hidden="1" customWidth="1"/>
    <col min="15" max="15" width="10.109375" style="1" customWidth="1"/>
    <col min="16" max="16" width="6.109375" style="1" hidden="1" customWidth="1"/>
    <col min="17" max="17" width="7.44140625" style="1" hidden="1" customWidth="1"/>
    <col min="18" max="18" width="9.44140625" style="1" customWidth="1"/>
    <col min="19" max="19" width="8" style="1" hidden="1" customWidth="1"/>
    <col min="20" max="20" width="9" style="1" hidden="1" customWidth="1"/>
    <col min="21" max="21" width="9.109375" style="1"/>
    <col min="22" max="22" width="8.5546875" style="1" customWidth="1"/>
    <col min="23" max="256" width="9.109375" style="1"/>
    <col min="257" max="257" width="2.33203125" style="1" customWidth="1"/>
    <col min="258" max="258" width="2.109375" style="1" customWidth="1"/>
    <col min="259" max="259" width="2.44140625" style="1" customWidth="1"/>
    <col min="260" max="262" width="9.109375" style="1"/>
    <col min="263" max="263" width="11.33203125" style="1" customWidth="1"/>
    <col min="264" max="267" width="0" style="1" hidden="1" customWidth="1"/>
    <col min="268" max="268" width="12" style="1" customWidth="1"/>
    <col min="269" max="270" width="0" style="1" hidden="1" customWidth="1"/>
    <col min="271" max="271" width="10.5546875" style="1" customWidth="1"/>
    <col min="272" max="273" width="0" style="1" hidden="1" customWidth="1"/>
    <col min="274" max="274" width="9.44140625" style="1" customWidth="1"/>
    <col min="275" max="276" width="0" style="1" hidden="1" customWidth="1"/>
    <col min="277" max="512" width="9.109375" style="1"/>
    <col min="513" max="513" width="2.33203125" style="1" customWidth="1"/>
    <col min="514" max="514" width="2.109375" style="1" customWidth="1"/>
    <col min="515" max="515" width="2.44140625" style="1" customWidth="1"/>
    <col min="516" max="518" width="9.109375" style="1"/>
    <col min="519" max="519" width="11.33203125" style="1" customWidth="1"/>
    <col min="520" max="523" width="0" style="1" hidden="1" customWidth="1"/>
    <col min="524" max="524" width="12" style="1" customWidth="1"/>
    <col min="525" max="526" width="0" style="1" hidden="1" customWidth="1"/>
    <col min="527" max="527" width="10.5546875" style="1" customWidth="1"/>
    <col min="528" max="529" width="0" style="1" hidden="1" customWidth="1"/>
    <col min="530" max="530" width="9.44140625" style="1" customWidth="1"/>
    <col min="531" max="532" width="0" style="1" hidden="1" customWidth="1"/>
    <col min="533" max="768" width="9.109375" style="1"/>
    <col min="769" max="769" width="2.33203125" style="1" customWidth="1"/>
    <col min="770" max="770" width="2.109375" style="1" customWidth="1"/>
    <col min="771" max="771" width="2.44140625" style="1" customWidth="1"/>
    <col min="772" max="774" width="9.109375" style="1"/>
    <col min="775" max="775" width="11.33203125" style="1" customWidth="1"/>
    <col min="776" max="779" width="0" style="1" hidden="1" customWidth="1"/>
    <col min="780" max="780" width="12" style="1" customWidth="1"/>
    <col min="781" max="782" width="0" style="1" hidden="1" customWidth="1"/>
    <col min="783" max="783" width="10.5546875" style="1" customWidth="1"/>
    <col min="784" max="785" width="0" style="1" hidden="1" customWidth="1"/>
    <col min="786" max="786" width="9.44140625" style="1" customWidth="1"/>
    <col min="787" max="788" width="0" style="1" hidden="1" customWidth="1"/>
    <col min="789" max="1024" width="9.109375" style="1"/>
    <col min="1025" max="1025" width="2.33203125" style="1" customWidth="1"/>
    <col min="1026" max="1026" width="2.109375" style="1" customWidth="1"/>
    <col min="1027" max="1027" width="2.44140625" style="1" customWidth="1"/>
    <col min="1028" max="1030" width="9.109375" style="1"/>
    <col min="1031" max="1031" width="11.33203125" style="1" customWidth="1"/>
    <col min="1032" max="1035" width="0" style="1" hidden="1" customWidth="1"/>
    <col min="1036" max="1036" width="12" style="1" customWidth="1"/>
    <col min="1037" max="1038" width="0" style="1" hidden="1" customWidth="1"/>
    <col min="1039" max="1039" width="10.5546875" style="1" customWidth="1"/>
    <col min="1040" max="1041" width="0" style="1" hidden="1" customWidth="1"/>
    <col min="1042" max="1042" width="9.44140625" style="1" customWidth="1"/>
    <col min="1043" max="1044" width="0" style="1" hidden="1" customWidth="1"/>
    <col min="1045" max="1280" width="9.109375" style="1"/>
    <col min="1281" max="1281" width="2.33203125" style="1" customWidth="1"/>
    <col min="1282" max="1282" width="2.109375" style="1" customWidth="1"/>
    <col min="1283" max="1283" width="2.44140625" style="1" customWidth="1"/>
    <col min="1284" max="1286" width="9.109375" style="1"/>
    <col min="1287" max="1287" width="11.33203125" style="1" customWidth="1"/>
    <col min="1288" max="1291" width="0" style="1" hidden="1" customWidth="1"/>
    <col min="1292" max="1292" width="12" style="1" customWidth="1"/>
    <col min="1293" max="1294" width="0" style="1" hidden="1" customWidth="1"/>
    <col min="1295" max="1295" width="10.5546875" style="1" customWidth="1"/>
    <col min="1296" max="1297" width="0" style="1" hidden="1" customWidth="1"/>
    <col min="1298" max="1298" width="9.44140625" style="1" customWidth="1"/>
    <col min="1299" max="1300" width="0" style="1" hidden="1" customWidth="1"/>
    <col min="1301" max="1536" width="9.109375" style="1"/>
    <col min="1537" max="1537" width="2.33203125" style="1" customWidth="1"/>
    <col min="1538" max="1538" width="2.109375" style="1" customWidth="1"/>
    <col min="1539" max="1539" width="2.44140625" style="1" customWidth="1"/>
    <col min="1540" max="1542" width="9.109375" style="1"/>
    <col min="1543" max="1543" width="11.33203125" style="1" customWidth="1"/>
    <col min="1544" max="1547" width="0" style="1" hidden="1" customWidth="1"/>
    <col min="1548" max="1548" width="12" style="1" customWidth="1"/>
    <col min="1549" max="1550" width="0" style="1" hidden="1" customWidth="1"/>
    <col min="1551" max="1551" width="10.5546875" style="1" customWidth="1"/>
    <col min="1552" max="1553" width="0" style="1" hidden="1" customWidth="1"/>
    <col min="1554" max="1554" width="9.44140625" style="1" customWidth="1"/>
    <col min="1555" max="1556" width="0" style="1" hidden="1" customWidth="1"/>
    <col min="1557" max="1792" width="9.109375" style="1"/>
    <col min="1793" max="1793" width="2.33203125" style="1" customWidth="1"/>
    <col min="1794" max="1794" width="2.109375" style="1" customWidth="1"/>
    <col min="1795" max="1795" width="2.44140625" style="1" customWidth="1"/>
    <col min="1796" max="1798" width="9.109375" style="1"/>
    <col min="1799" max="1799" width="11.33203125" style="1" customWidth="1"/>
    <col min="1800" max="1803" width="0" style="1" hidden="1" customWidth="1"/>
    <col min="1804" max="1804" width="12" style="1" customWidth="1"/>
    <col min="1805" max="1806" width="0" style="1" hidden="1" customWidth="1"/>
    <col min="1807" max="1807" width="10.5546875" style="1" customWidth="1"/>
    <col min="1808" max="1809" width="0" style="1" hidden="1" customWidth="1"/>
    <col min="1810" max="1810" width="9.44140625" style="1" customWidth="1"/>
    <col min="1811" max="1812" width="0" style="1" hidden="1" customWidth="1"/>
    <col min="1813" max="2048" width="9.109375" style="1"/>
    <col min="2049" max="2049" width="2.33203125" style="1" customWidth="1"/>
    <col min="2050" max="2050" width="2.109375" style="1" customWidth="1"/>
    <col min="2051" max="2051" width="2.44140625" style="1" customWidth="1"/>
    <col min="2052" max="2054" width="9.109375" style="1"/>
    <col min="2055" max="2055" width="11.33203125" style="1" customWidth="1"/>
    <col min="2056" max="2059" width="0" style="1" hidden="1" customWidth="1"/>
    <col min="2060" max="2060" width="12" style="1" customWidth="1"/>
    <col min="2061" max="2062" width="0" style="1" hidden="1" customWidth="1"/>
    <col min="2063" max="2063" width="10.5546875" style="1" customWidth="1"/>
    <col min="2064" max="2065" width="0" style="1" hidden="1" customWidth="1"/>
    <col min="2066" max="2066" width="9.44140625" style="1" customWidth="1"/>
    <col min="2067" max="2068" width="0" style="1" hidden="1" customWidth="1"/>
    <col min="2069" max="2304" width="9.109375" style="1"/>
    <col min="2305" max="2305" width="2.33203125" style="1" customWidth="1"/>
    <col min="2306" max="2306" width="2.109375" style="1" customWidth="1"/>
    <col min="2307" max="2307" width="2.44140625" style="1" customWidth="1"/>
    <col min="2308" max="2310" width="9.109375" style="1"/>
    <col min="2311" max="2311" width="11.33203125" style="1" customWidth="1"/>
    <col min="2312" max="2315" width="0" style="1" hidden="1" customWidth="1"/>
    <col min="2316" max="2316" width="12" style="1" customWidth="1"/>
    <col min="2317" max="2318" width="0" style="1" hidden="1" customWidth="1"/>
    <col min="2319" max="2319" width="10.5546875" style="1" customWidth="1"/>
    <col min="2320" max="2321" width="0" style="1" hidden="1" customWidth="1"/>
    <col min="2322" max="2322" width="9.44140625" style="1" customWidth="1"/>
    <col min="2323" max="2324" width="0" style="1" hidden="1" customWidth="1"/>
    <col min="2325" max="2560" width="9.109375" style="1"/>
    <col min="2561" max="2561" width="2.33203125" style="1" customWidth="1"/>
    <col min="2562" max="2562" width="2.109375" style="1" customWidth="1"/>
    <col min="2563" max="2563" width="2.44140625" style="1" customWidth="1"/>
    <col min="2564" max="2566" width="9.109375" style="1"/>
    <col min="2567" max="2567" width="11.33203125" style="1" customWidth="1"/>
    <col min="2568" max="2571" width="0" style="1" hidden="1" customWidth="1"/>
    <col min="2572" max="2572" width="12" style="1" customWidth="1"/>
    <col min="2573" max="2574" width="0" style="1" hidden="1" customWidth="1"/>
    <col min="2575" max="2575" width="10.5546875" style="1" customWidth="1"/>
    <col min="2576" max="2577" width="0" style="1" hidden="1" customWidth="1"/>
    <col min="2578" max="2578" width="9.44140625" style="1" customWidth="1"/>
    <col min="2579" max="2580" width="0" style="1" hidden="1" customWidth="1"/>
    <col min="2581" max="2816" width="9.109375" style="1"/>
    <col min="2817" max="2817" width="2.33203125" style="1" customWidth="1"/>
    <col min="2818" max="2818" width="2.109375" style="1" customWidth="1"/>
    <col min="2819" max="2819" width="2.44140625" style="1" customWidth="1"/>
    <col min="2820" max="2822" width="9.109375" style="1"/>
    <col min="2823" max="2823" width="11.33203125" style="1" customWidth="1"/>
    <col min="2824" max="2827" width="0" style="1" hidden="1" customWidth="1"/>
    <col min="2828" max="2828" width="12" style="1" customWidth="1"/>
    <col min="2829" max="2830" width="0" style="1" hidden="1" customWidth="1"/>
    <col min="2831" max="2831" width="10.5546875" style="1" customWidth="1"/>
    <col min="2832" max="2833" width="0" style="1" hidden="1" customWidth="1"/>
    <col min="2834" max="2834" width="9.44140625" style="1" customWidth="1"/>
    <col min="2835" max="2836" width="0" style="1" hidden="1" customWidth="1"/>
    <col min="2837" max="3072" width="9.109375" style="1"/>
    <col min="3073" max="3073" width="2.33203125" style="1" customWidth="1"/>
    <col min="3074" max="3074" width="2.109375" style="1" customWidth="1"/>
    <col min="3075" max="3075" width="2.44140625" style="1" customWidth="1"/>
    <col min="3076" max="3078" width="9.109375" style="1"/>
    <col min="3079" max="3079" width="11.33203125" style="1" customWidth="1"/>
    <col min="3080" max="3083" width="0" style="1" hidden="1" customWidth="1"/>
    <col min="3084" max="3084" width="12" style="1" customWidth="1"/>
    <col min="3085" max="3086" width="0" style="1" hidden="1" customWidth="1"/>
    <col min="3087" max="3087" width="10.5546875" style="1" customWidth="1"/>
    <col min="3088" max="3089" width="0" style="1" hidden="1" customWidth="1"/>
    <col min="3090" max="3090" width="9.44140625" style="1" customWidth="1"/>
    <col min="3091" max="3092" width="0" style="1" hidden="1" customWidth="1"/>
    <col min="3093" max="3328" width="9.109375" style="1"/>
    <col min="3329" max="3329" width="2.33203125" style="1" customWidth="1"/>
    <col min="3330" max="3330" width="2.109375" style="1" customWidth="1"/>
    <col min="3331" max="3331" width="2.44140625" style="1" customWidth="1"/>
    <col min="3332" max="3334" width="9.109375" style="1"/>
    <col min="3335" max="3335" width="11.33203125" style="1" customWidth="1"/>
    <col min="3336" max="3339" width="0" style="1" hidden="1" customWidth="1"/>
    <col min="3340" max="3340" width="12" style="1" customWidth="1"/>
    <col min="3341" max="3342" width="0" style="1" hidden="1" customWidth="1"/>
    <col min="3343" max="3343" width="10.5546875" style="1" customWidth="1"/>
    <col min="3344" max="3345" width="0" style="1" hidden="1" customWidth="1"/>
    <col min="3346" max="3346" width="9.44140625" style="1" customWidth="1"/>
    <col min="3347" max="3348" width="0" style="1" hidden="1" customWidth="1"/>
    <col min="3349" max="3584" width="9.109375" style="1"/>
    <col min="3585" max="3585" width="2.33203125" style="1" customWidth="1"/>
    <col min="3586" max="3586" width="2.109375" style="1" customWidth="1"/>
    <col min="3587" max="3587" width="2.44140625" style="1" customWidth="1"/>
    <col min="3588" max="3590" width="9.109375" style="1"/>
    <col min="3591" max="3591" width="11.33203125" style="1" customWidth="1"/>
    <col min="3592" max="3595" width="0" style="1" hidden="1" customWidth="1"/>
    <col min="3596" max="3596" width="12" style="1" customWidth="1"/>
    <col min="3597" max="3598" width="0" style="1" hidden="1" customWidth="1"/>
    <col min="3599" max="3599" width="10.5546875" style="1" customWidth="1"/>
    <col min="3600" max="3601" width="0" style="1" hidden="1" customWidth="1"/>
    <col min="3602" max="3602" width="9.44140625" style="1" customWidth="1"/>
    <col min="3603" max="3604" width="0" style="1" hidden="1" customWidth="1"/>
    <col min="3605" max="3840" width="9.109375" style="1"/>
    <col min="3841" max="3841" width="2.33203125" style="1" customWidth="1"/>
    <col min="3842" max="3842" width="2.109375" style="1" customWidth="1"/>
    <col min="3843" max="3843" width="2.44140625" style="1" customWidth="1"/>
    <col min="3844" max="3846" width="9.109375" style="1"/>
    <col min="3847" max="3847" width="11.33203125" style="1" customWidth="1"/>
    <col min="3848" max="3851" width="0" style="1" hidden="1" customWidth="1"/>
    <col min="3852" max="3852" width="12" style="1" customWidth="1"/>
    <col min="3853" max="3854" width="0" style="1" hidden="1" customWidth="1"/>
    <col min="3855" max="3855" width="10.5546875" style="1" customWidth="1"/>
    <col min="3856" max="3857" width="0" style="1" hidden="1" customWidth="1"/>
    <col min="3858" max="3858" width="9.44140625" style="1" customWidth="1"/>
    <col min="3859" max="3860" width="0" style="1" hidden="1" customWidth="1"/>
    <col min="3861" max="4096" width="9.109375" style="1"/>
    <col min="4097" max="4097" width="2.33203125" style="1" customWidth="1"/>
    <col min="4098" max="4098" width="2.109375" style="1" customWidth="1"/>
    <col min="4099" max="4099" width="2.44140625" style="1" customWidth="1"/>
    <col min="4100" max="4102" width="9.109375" style="1"/>
    <col min="4103" max="4103" width="11.33203125" style="1" customWidth="1"/>
    <col min="4104" max="4107" width="0" style="1" hidden="1" customWidth="1"/>
    <col min="4108" max="4108" width="12" style="1" customWidth="1"/>
    <col min="4109" max="4110" width="0" style="1" hidden="1" customWidth="1"/>
    <col min="4111" max="4111" width="10.5546875" style="1" customWidth="1"/>
    <col min="4112" max="4113" width="0" style="1" hidden="1" customWidth="1"/>
    <col min="4114" max="4114" width="9.44140625" style="1" customWidth="1"/>
    <col min="4115" max="4116" width="0" style="1" hidden="1" customWidth="1"/>
    <col min="4117" max="4352" width="9.109375" style="1"/>
    <col min="4353" max="4353" width="2.33203125" style="1" customWidth="1"/>
    <col min="4354" max="4354" width="2.109375" style="1" customWidth="1"/>
    <col min="4355" max="4355" width="2.44140625" style="1" customWidth="1"/>
    <col min="4356" max="4358" width="9.109375" style="1"/>
    <col min="4359" max="4359" width="11.33203125" style="1" customWidth="1"/>
    <col min="4360" max="4363" width="0" style="1" hidden="1" customWidth="1"/>
    <col min="4364" max="4364" width="12" style="1" customWidth="1"/>
    <col min="4365" max="4366" width="0" style="1" hidden="1" customWidth="1"/>
    <col min="4367" max="4367" width="10.5546875" style="1" customWidth="1"/>
    <col min="4368" max="4369" width="0" style="1" hidden="1" customWidth="1"/>
    <col min="4370" max="4370" width="9.44140625" style="1" customWidth="1"/>
    <col min="4371" max="4372" width="0" style="1" hidden="1" customWidth="1"/>
    <col min="4373" max="4608" width="9.109375" style="1"/>
    <col min="4609" max="4609" width="2.33203125" style="1" customWidth="1"/>
    <col min="4610" max="4610" width="2.109375" style="1" customWidth="1"/>
    <col min="4611" max="4611" width="2.44140625" style="1" customWidth="1"/>
    <col min="4612" max="4614" width="9.109375" style="1"/>
    <col min="4615" max="4615" width="11.33203125" style="1" customWidth="1"/>
    <col min="4616" max="4619" width="0" style="1" hidden="1" customWidth="1"/>
    <col min="4620" max="4620" width="12" style="1" customWidth="1"/>
    <col min="4621" max="4622" width="0" style="1" hidden="1" customWidth="1"/>
    <col min="4623" max="4623" width="10.5546875" style="1" customWidth="1"/>
    <col min="4624" max="4625" width="0" style="1" hidden="1" customWidth="1"/>
    <col min="4626" max="4626" width="9.44140625" style="1" customWidth="1"/>
    <col min="4627" max="4628" width="0" style="1" hidden="1" customWidth="1"/>
    <col min="4629" max="4864" width="9.109375" style="1"/>
    <col min="4865" max="4865" width="2.33203125" style="1" customWidth="1"/>
    <col min="4866" max="4866" width="2.109375" style="1" customWidth="1"/>
    <col min="4867" max="4867" width="2.44140625" style="1" customWidth="1"/>
    <col min="4868" max="4870" width="9.109375" style="1"/>
    <col min="4871" max="4871" width="11.33203125" style="1" customWidth="1"/>
    <col min="4872" max="4875" width="0" style="1" hidden="1" customWidth="1"/>
    <col min="4876" max="4876" width="12" style="1" customWidth="1"/>
    <col min="4877" max="4878" width="0" style="1" hidden="1" customWidth="1"/>
    <col min="4879" max="4879" width="10.5546875" style="1" customWidth="1"/>
    <col min="4880" max="4881" width="0" style="1" hidden="1" customWidth="1"/>
    <col min="4882" max="4882" width="9.44140625" style="1" customWidth="1"/>
    <col min="4883" max="4884" width="0" style="1" hidden="1" customWidth="1"/>
    <col min="4885" max="5120" width="9.109375" style="1"/>
    <col min="5121" max="5121" width="2.33203125" style="1" customWidth="1"/>
    <col min="5122" max="5122" width="2.109375" style="1" customWidth="1"/>
    <col min="5123" max="5123" width="2.44140625" style="1" customWidth="1"/>
    <col min="5124" max="5126" width="9.109375" style="1"/>
    <col min="5127" max="5127" width="11.33203125" style="1" customWidth="1"/>
    <col min="5128" max="5131" width="0" style="1" hidden="1" customWidth="1"/>
    <col min="5132" max="5132" width="12" style="1" customWidth="1"/>
    <col min="5133" max="5134" width="0" style="1" hidden="1" customWidth="1"/>
    <col min="5135" max="5135" width="10.5546875" style="1" customWidth="1"/>
    <col min="5136" max="5137" width="0" style="1" hidden="1" customWidth="1"/>
    <col min="5138" max="5138" width="9.44140625" style="1" customWidth="1"/>
    <col min="5139" max="5140" width="0" style="1" hidden="1" customWidth="1"/>
    <col min="5141" max="5376" width="9.109375" style="1"/>
    <col min="5377" max="5377" width="2.33203125" style="1" customWidth="1"/>
    <col min="5378" max="5378" width="2.109375" style="1" customWidth="1"/>
    <col min="5379" max="5379" width="2.44140625" style="1" customWidth="1"/>
    <col min="5380" max="5382" width="9.109375" style="1"/>
    <col min="5383" max="5383" width="11.33203125" style="1" customWidth="1"/>
    <col min="5384" max="5387" width="0" style="1" hidden="1" customWidth="1"/>
    <col min="5388" max="5388" width="12" style="1" customWidth="1"/>
    <col min="5389" max="5390" width="0" style="1" hidden="1" customWidth="1"/>
    <col min="5391" max="5391" width="10.5546875" style="1" customWidth="1"/>
    <col min="5392" max="5393" width="0" style="1" hidden="1" customWidth="1"/>
    <col min="5394" max="5394" width="9.44140625" style="1" customWidth="1"/>
    <col min="5395" max="5396" width="0" style="1" hidden="1" customWidth="1"/>
    <col min="5397" max="5632" width="9.109375" style="1"/>
    <col min="5633" max="5633" width="2.33203125" style="1" customWidth="1"/>
    <col min="5634" max="5634" width="2.109375" style="1" customWidth="1"/>
    <col min="5635" max="5635" width="2.44140625" style="1" customWidth="1"/>
    <col min="5636" max="5638" width="9.109375" style="1"/>
    <col min="5639" max="5639" width="11.33203125" style="1" customWidth="1"/>
    <col min="5640" max="5643" width="0" style="1" hidden="1" customWidth="1"/>
    <col min="5644" max="5644" width="12" style="1" customWidth="1"/>
    <col min="5645" max="5646" width="0" style="1" hidden="1" customWidth="1"/>
    <col min="5647" max="5647" width="10.5546875" style="1" customWidth="1"/>
    <col min="5648" max="5649" width="0" style="1" hidden="1" customWidth="1"/>
    <col min="5650" max="5650" width="9.44140625" style="1" customWidth="1"/>
    <col min="5651" max="5652" width="0" style="1" hidden="1" customWidth="1"/>
    <col min="5653" max="5888" width="9.109375" style="1"/>
    <col min="5889" max="5889" width="2.33203125" style="1" customWidth="1"/>
    <col min="5890" max="5890" width="2.109375" style="1" customWidth="1"/>
    <col min="5891" max="5891" width="2.44140625" style="1" customWidth="1"/>
    <col min="5892" max="5894" width="9.109375" style="1"/>
    <col min="5895" max="5895" width="11.33203125" style="1" customWidth="1"/>
    <col min="5896" max="5899" width="0" style="1" hidden="1" customWidth="1"/>
    <col min="5900" max="5900" width="12" style="1" customWidth="1"/>
    <col min="5901" max="5902" width="0" style="1" hidden="1" customWidth="1"/>
    <col min="5903" max="5903" width="10.5546875" style="1" customWidth="1"/>
    <col min="5904" max="5905" width="0" style="1" hidden="1" customWidth="1"/>
    <col min="5906" max="5906" width="9.44140625" style="1" customWidth="1"/>
    <col min="5907" max="5908" width="0" style="1" hidden="1" customWidth="1"/>
    <col min="5909" max="6144" width="9.109375" style="1"/>
    <col min="6145" max="6145" width="2.33203125" style="1" customWidth="1"/>
    <col min="6146" max="6146" width="2.109375" style="1" customWidth="1"/>
    <col min="6147" max="6147" width="2.44140625" style="1" customWidth="1"/>
    <col min="6148" max="6150" width="9.109375" style="1"/>
    <col min="6151" max="6151" width="11.33203125" style="1" customWidth="1"/>
    <col min="6152" max="6155" width="0" style="1" hidden="1" customWidth="1"/>
    <col min="6156" max="6156" width="12" style="1" customWidth="1"/>
    <col min="6157" max="6158" width="0" style="1" hidden="1" customWidth="1"/>
    <col min="6159" max="6159" width="10.5546875" style="1" customWidth="1"/>
    <col min="6160" max="6161" width="0" style="1" hidden="1" customWidth="1"/>
    <col min="6162" max="6162" width="9.44140625" style="1" customWidth="1"/>
    <col min="6163" max="6164" width="0" style="1" hidden="1" customWidth="1"/>
    <col min="6165" max="6400" width="9.109375" style="1"/>
    <col min="6401" max="6401" width="2.33203125" style="1" customWidth="1"/>
    <col min="6402" max="6402" width="2.109375" style="1" customWidth="1"/>
    <col min="6403" max="6403" width="2.44140625" style="1" customWidth="1"/>
    <col min="6404" max="6406" width="9.109375" style="1"/>
    <col min="6407" max="6407" width="11.33203125" style="1" customWidth="1"/>
    <col min="6408" max="6411" width="0" style="1" hidden="1" customWidth="1"/>
    <col min="6412" max="6412" width="12" style="1" customWidth="1"/>
    <col min="6413" max="6414" width="0" style="1" hidden="1" customWidth="1"/>
    <col min="6415" max="6415" width="10.5546875" style="1" customWidth="1"/>
    <col min="6416" max="6417" width="0" style="1" hidden="1" customWidth="1"/>
    <col min="6418" max="6418" width="9.44140625" style="1" customWidth="1"/>
    <col min="6419" max="6420" width="0" style="1" hidden="1" customWidth="1"/>
    <col min="6421" max="6656" width="9.109375" style="1"/>
    <col min="6657" max="6657" width="2.33203125" style="1" customWidth="1"/>
    <col min="6658" max="6658" width="2.109375" style="1" customWidth="1"/>
    <col min="6659" max="6659" width="2.44140625" style="1" customWidth="1"/>
    <col min="6660" max="6662" width="9.109375" style="1"/>
    <col min="6663" max="6663" width="11.33203125" style="1" customWidth="1"/>
    <col min="6664" max="6667" width="0" style="1" hidden="1" customWidth="1"/>
    <col min="6668" max="6668" width="12" style="1" customWidth="1"/>
    <col min="6669" max="6670" width="0" style="1" hidden="1" customWidth="1"/>
    <col min="6671" max="6671" width="10.5546875" style="1" customWidth="1"/>
    <col min="6672" max="6673" width="0" style="1" hidden="1" customWidth="1"/>
    <col min="6674" max="6674" width="9.44140625" style="1" customWidth="1"/>
    <col min="6675" max="6676" width="0" style="1" hidden="1" customWidth="1"/>
    <col min="6677" max="6912" width="9.109375" style="1"/>
    <col min="6913" max="6913" width="2.33203125" style="1" customWidth="1"/>
    <col min="6914" max="6914" width="2.109375" style="1" customWidth="1"/>
    <col min="6915" max="6915" width="2.44140625" style="1" customWidth="1"/>
    <col min="6916" max="6918" width="9.109375" style="1"/>
    <col min="6919" max="6919" width="11.33203125" style="1" customWidth="1"/>
    <col min="6920" max="6923" width="0" style="1" hidden="1" customWidth="1"/>
    <col min="6924" max="6924" width="12" style="1" customWidth="1"/>
    <col min="6925" max="6926" width="0" style="1" hidden="1" customWidth="1"/>
    <col min="6927" max="6927" width="10.5546875" style="1" customWidth="1"/>
    <col min="6928" max="6929" width="0" style="1" hidden="1" customWidth="1"/>
    <col min="6930" max="6930" width="9.44140625" style="1" customWidth="1"/>
    <col min="6931" max="6932" width="0" style="1" hidden="1" customWidth="1"/>
    <col min="6933" max="7168" width="9.109375" style="1"/>
    <col min="7169" max="7169" width="2.33203125" style="1" customWidth="1"/>
    <col min="7170" max="7170" width="2.109375" style="1" customWidth="1"/>
    <col min="7171" max="7171" width="2.44140625" style="1" customWidth="1"/>
    <col min="7172" max="7174" width="9.109375" style="1"/>
    <col min="7175" max="7175" width="11.33203125" style="1" customWidth="1"/>
    <col min="7176" max="7179" width="0" style="1" hidden="1" customWidth="1"/>
    <col min="7180" max="7180" width="12" style="1" customWidth="1"/>
    <col min="7181" max="7182" width="0" style="1" hidden="1" customWidth="1"/>
    <col min="7183" max="7183" width="10.5546875" style="1" customWidth="1"/>
    <col min="7184" max="7185" width="0" style="1" hidden="1" customWidth="1"/>
    <col min="7186" max="7186" width="9.44140625" style="1" customWidth="1"/>
    <col min="7187" max="7188" width="0" style="1" hidden="1" customWidth="1"/>
    <col min="7189" max="7424" width="9.109375" style="1"/>
    <col min="7425" max="7425" width="2.33203125" style="1" customWidth="1"/>
    <col min="7426" max="7426" width="2.109375" style="1" customWidth="1"/>
    <col min="7427" max="7427" width="2.44140625" style="1" customWidth="1"/>
    <col min="7428" max="7430" width="9.109375" style="1"/>
    <col min="7431" max="7431" width="11.33203125" style="1" customWidth="1"/>
    <col min="7432" max="7435" width="0" style="1" hidden="1" customWidth="1"/>
    <col min="7436" max="7436" width="12" style="1" customWidth="1"/>
    <col min="7437" max="7438" width="0" style="1" hidden="1" customWidth="1"/>
    <col min="7439" max="7439" width="10.5546875" style="1" customWidth="1"/>
    <col min="7440" max="7441" width="0" style="1" hidden="1" customWidth="1"/>
    <col min="7442" max="7442" width="9.44140625" style="1" customWidth="1"/>
    <col min="7443" max="7444" width="0" style="1" hidden="1" customWidth="1"/>
    <col min="7445" max="7680" width="9.109375" style="1"/>
    <col min="7681" max="7681" width="2.33203125" style="1" customWidth="1"/>
    <col min="7682" max="7682" width="2.109375" style="1" customWidth="1"/>
    <col min="7683" max="7683" width="2.44140625" style="1" customWidth="1"/>
    <col min="7684" max="7686" width="9.109375" style="1"/>
    <col min="7687" max="7687" width="11.33203125" style="1" customWidth="1"/>
    <col min="7688" max="7691" width="0" style="1" hidden="1" customWidth="1"/>
    <col min="7692" max="7692" width="12" style="1" customWidth="1"/>
    <col min="7693" max="7694" width="0" style="1" hidden="1" customWidth="1"/>
    <col min="7695" max="7695" width="10.5546875" style="1" customWidth="1"/>
    <col min="7696" max="7697" width="0" style="1" hidden="1" customWidth="1"/>
    <col min="7698" max="7698" width="9.44140625" style="1" customWidth="1"/>
    <col min="7699" max="7700" width="0" style="1" hidden="1" customWidth="1"/>
    <col min="7701" max="7936" width="9.109375" style="1"/>
    <col min="7937" max="7937" width="2.33203125" style="1" customWidth="1"/>
    <col min="7938" max="7938" width="2.109375" style="1" customWidth="1"/>
    <col min="7939" max="7939" width="2.44140625" style="1" customWidth="1"/>
    <col min="7940" max="7942" width="9.109375" style="1"/>
    <col min="7943" max="7943" width="11.33203125" style="1" customWidth="1"/>
    <col min="7944" max="7947" width="0" style="1" hidden="1" customWidth="1"/>
    <col min="7948" max="7948" width="12" style="1" customWidth="1"/>
    <col min="7949" max="7950" width="0" style="1" hidden="1" customWidth="1"/>
    <col min="7951" max="7951" width="10.5546875" style="1" customWidth="1"/>
    <col min="7952" max="7953" width="0" style="1" hidden="1" customWidth="1"/>
    <col min="7954" max="7954" width="9.44140625" style="1" customWidth="1"/>
    <col min="7955" max="7956" width="0" style="1" hidden="1" customWidth="1"/>
    <col min="7957" max="8192" width="9.109375" style="1"/>
    <col min="8193" max="8193" width="2.33203125" style="1" customWidth="1"/>
    <col min="8194" max="8194" width="2.109375" style="1" customWidth="1"/>
    <col min="8195" max="8195" width="2.44140625" style="1" customWidth="1"/>
    <col min="8196" max="8198" width="9.109375" style="1"/>
    <col min="8199" max="8199" width="11.33203125" style="1" customWidth="1"/>
    <col min="8200" max="8203" width="0" style="1" hidden="1" customWidth="1"/>
    <col min="8204" max="8204" width="12" style="1" customWidth="1"/>
    <col min="8205" max="8206" width="0" style="1" hidden="1" customWidth="1"/>
    <col min="8207" max="8207" width="10.5546875" style="1" customWidth="1"/>
    <col min="8208" max="8209" width="0" style="1" hidden="1" customWidth="1"/>
    <col min="8210" max="8210" width="9.44140625" style="1" customWidth="1"/>
    <col min="8211" max="8212" width="0" style="1" hidden="1" customWidth="1"/>
    <col min="8213" max="8448" width="9.109375" style="1"/>
    <col min="8449" max="8449" width="2.33203125" style="1" customWidth="1"/>
    <col min="8450" max="8450" width="2.109375" style="1" customWidth="1"/>
    <col min="8451" max="8451" width="2.44140625" style="1" customWidth="1"/>
    <col min="8452" max="8454" width="9.109375" style="1"/>
    <col min="8455" max="8455" width="11.33203125" style="1" customWidth="1"/>
    <col min="8456" max="8459" width="0" style="1" hidden="1" customWidth="1"/>
    <col min="8460" max="8460" width="12" style="1" customWidth="1"/>
    <col min="8461" max="8462" width="0" style="1" hidden="1" customWidth="1"/>
    <col min="8463" max="8463" width="10.5546875" style="1" customWidth="1"/>
    <col min="8464" max="8465" width="0" style="1" hidden="1" customWidth="1"/>
    <col min="8466" max="8466" width="9.44140625" style="1" customWidth="1"/>
    <col min="8467" max="8468" width="0" style="1" hidden="1" customWidth="1"/>
    <col min="8469" max="8704" width="9.109375" style="1"/>
    <col min="8705" max="8705" width="2.33203125" style="1" customWidth="1"/>
    <col min="8706" max="8706" width="2.109375" style="1" customWidth="1"/>
    <col min="8707" max="8707" width="2.44140625" style="1" customWidth="1"/>
    <col min="8708" max="8710" width="9.109375" style="1"/>
    <col min="8711" max="8711" width="11.33203125" style="1" customWidth="1"/>
    <col min="8712" max="8715" width="0" style="1" hidden="1" customWidth="1"/>
    <col min="8716" max="8716" width="12" style="1" customWidth="1"/>
    <col min="8717" max="8718" width="0" style="1" hidden="1" customWidth="1"/>
    <col min="8719" max="8719" width="10.5546875" style="1" customWidth="1"/>
    <col min="8720" max="8721" width="0" style="1" hidden="1" customWidth="1"/>
    <col min="8722" max="8722" width="9.44140625" style="1" customWidth="1"/>
    <col min="8723" max="8724" width="0" style="1" hidden="1" customWidth="1"/>
    <col min="8725" max="8960" width="9.109375" style="1"/>
    <col min="8961" max="8961" width="2.33203125" style="1" customWidth="1"/>
    <col min="8962" max="8962" width="2.109375" style="1" customWidth="1"/>
    <col min="8963" max="8963" width="2.44140625" style="1" customWidth="1"/>
    <col min="8964" max="8966" width="9.109375" style="1"/>
    <col min="8967" max="8967" width="11.33203125" style="1" customWidth="1"/>
    <col min="8968" max="8971" width="0" style="1" hidden="1" customWidth="1"/>
    <col min="8972" max="8972" width="12" style="1" customWidth="1"/>
    <col min="8973" max="8974" width="0" style="1" hidden="1" customWidth="1"/>
    <col min="8975" max="8975" width="10.5546875" style="1" customWidth="1"/>
    <col min="8976" max="8977" width="0" style="1" hidden="1" customWidth="1"/>
    <col min="8978" max="8978" width="9.44140625" style="1" customWidth="1"/>
    <col min="8979" max="8980" width="0" style="1" hidden="1" customWidth="1"/>
    <col min="8981" max="9216" width="9.109375" style="1"/>
    <col min="9217" max="9217" width="2.33203125" style="1" customWidth="1"/>
    <col min="9218" max="9218" width="2.109375" style="1" customWidth="1"/>
    <col min="9219" max="9219" width="2.44140625" style="1" customWidth="1"/>
    <col min="9220" max="9222" width="9.109375" style="1"/>
    <col min="9223" max="9223" width="11.33203125" style="1" customWidth="1"/>
    <col min="9224" max="9227" width="0" style="1" hidden="1" customWidth="1"/>
    <col min="9228" max="9228" width="12" style="1" customWidth="1"/>
    <col min="9229" max="9230" width="0" style="1" hidden="1" customWidth="1"/>
    <col min="9231" max="9231" width="10.5546875" style="1" customWidth="1"/>
    <col min="9232" max="9233" width="0" style="1" hidden="1" customWidth="1"/>
    <col min="9234" max="9234" width="9.44140625" style="1" customWidth="1"/>
    <col min="9235" max="9236" width="0" style="1" hidden="1" customWidth="1"/>
    <col min="9237" max="9472" width="9.109375" style="1"/>
    <col min="9473" max="9473" width="2.33203125" style="1" customWidth="1"/>
    <col min="9474" max="9474" width="2.109375" style="1" customWidth="1"/>
    <col min="9475" max="9475" width="2.44140625" style="1" customWidth="1"/>
    <col min="9476" max="9478" width="9.109375" style="1"/>
    <col min="9479" max="9479" width="11.33203125" style="1" customWidth="1"/>
    <col min="9480" max="9483" width="0" style="1" hidden="1" customWidth="1"/>
    <col min="9484" max="9484" width="12" style="1" customWidth="1"/>
    <col min="9485" max="9486" width="0" style="1" hidden="1" customWidth="1"/>
    <col min="9487" max="9487" width="10.5546875" style="1" customWidth="1"/>
    <col min="9488" max="9489" width="0" style="1" hidden="1" customWidth="1"/>
    <col min="9490" max="9490" width="9.44140625" style="1" customWidth="1"/>
    <col min="9491" max="9492" width="0" style="1" hidden="1" customWidth="1"/>
    <col min="9493" max="9728" width="9.109375" style="1"/>
    <col min="9729" max="9729" width="2.33203125" style="1" customWidth="1"/>
    <col min="9730" max="9730" width="2.109375" style="1" customWidth="1"/>
    <col min="9731" max="9731" width="2.44140625" style="1" customWidth="1"/>
    <col min="9732" max="9734" width="9.109375" style="1"/>
    <col min="9735" max="9735" width="11.33203125" style="1" customWidth="1"/>
    <col min="9736" max="9739" width="0" style="1" hidden="1" customWidth="1"/>
    <col min="9740" max="9740" width="12" style="1" customWidth="1"/>
    <col min="9741" max="9742" width="0" style="1" hidden="1" customWidth="1"/>
    <col min="9743" max="9743" width="10.5546875" style="1" customWidth="1"/>
    <col min="9744" max="9745" width="0" style="1" hidden="1" customWidth="1"/>
    <col min="9746" max="9746" width="9.44140625" style="1" customWidth="1"/>
    <col min="9747" max="9748" width="0" style="1" hidden="1" customWidth="1"/>
    <col min="9749" max="9984" width="9.109375" style="1"/>
    <col min="9985" max="9985" width="2.33203125" style="1" customWidth="1"/>
    <col min="9986" max="9986" width="2.109375" style="1" customWidth="1"/>
    <col min="9987" max="9987" width="2.44140625" style="1" customWidth="1"/>
    <col min="9988" max="9990" width="9.109375" style="1"/>
    <col min="9991" max="9991" width="11.33203125" style="1" customWidth="1"/>
    <col min="9992" max="9995" width="0" style="1" hidden="1" customWidth="1"/>
    <col min="9996" max="9996" width="12" style="1" customWidth="1"/>
    <col min="9997" max="9998" width="0" style="1" hidden="1" customWidth="1"/>
    <col min="9999" max="9999" width="10.5546875" style="1" customWidth="1"/>
    <col min="10000" max="10001" width="0" style="1" hidden="1" customWidth="1"/>
    <col min="10002" max="10002" width="9.44140625" style="1" customWidth="1"/>
    <col min="10003" max="10004" width="0" style="1" hidden="1" customWidth="1"/>
    <col min="10005" max="10240" width="9.109375" style="1"/>
    <col min="10241" max="10241" width="2.33203125" style="1" customWidth="1"/>
    <col min="10242" max="10242" width="2.109375" style="1" customWidth="1"/>
    <col min="10243" max="10243" width="2.44140625" style="1" customWidth="1"/>
    <col min="10244" max="10246" width="9.109375" style="1"/>
    <col min="10247" max="10247" width="11.33203125" style="1" customWidth="1"/>
    <col min="10248" max="10251" width="0" style="1" hidden="1" customWidth="1"/>
    <col min="10252" max="10252" width="12" style="1" customWidth="1"/>
    <col min="10253" max="10254" width="0" style="1" hidden="1" customWidth="1"/>
    <col min="10255" max="10255" width="10.5546875" style="1" customWidth="1"/>
    <col min="10256" max="10257" width="0" style="1" hidden="1" customWidth="1"/>
    <col min="10258" max="10258" width="9.44140625" style="1" customWidth="1"/>
    <col min="10259" max="10260" width="0" style="1" hidden="1" customWidth="1"/>
    <col min="10261" max="10496" width="9.109375" style="1"/>
    <col min="10497" max="10497" width="2.33203125" style="1" customWidth="1"/>
    <col min="10498" max="10498" width="2.109375" style="1" customWidth="1"/>
    <col min="10499" max="10499" width="2.44140625" style="1" customWidth="1"/>
    <col min="10500" max="10502" width="9.109375" style="1"/>
    <col min="10503" max="10503" width="11.33203125" style="1" customWidth="1"/>
    <col min="10504" max="10507" width="0" style="1" hidden="1" customWidth="1"/>
    <col min="10508" max="10508" width="12" style="1" customWidth="1"/>
    <col min="10509" max="10510" width="0" style="1" hidden="1" customWidth="1"/>
    <col min="10511" max="10511" width="10.5546875" style="1" customWidth="1"/>
    <col min="10512" max="10513" width="0" style="1" hidden="1" customWidth="1"/>
    <col min="10514" max="10514" width="9.44140625" style="1" customWidth="1"/>
    <col min="10515" max="10516" width="0" style="1" hidden="1" customWidth="1"/>
    <col min="10517" max="10752" width="9.109375" style="1"/>
    <col min="10753" max="10753" width="2.33203125" style="1" customWidth="1"/>
    <col min="10754" max="10754" width="2.109375" style="1" customWidth="1"/>
    <col min="10755" max="10755" width="2.44140625" style="1" customWidth="1"/>
    <col min="10756" max="10758" width="9.109375" style="1"/>
    <col min="10759" max="10759" width="11.33203125" style="1" customWidth="1"/>
    <col min="10760" max="10763" width="0" style="1" hidden="1" customWidth="1"/>
    <col min="10764" max="10764" width="12" style="1" customWidth="1"/>
    <col min="10765" max="10766" width="0" style="1" hidden="1" customWidth="1"/>
    <col min="10767" max="10767" width="10.5546875" style="1" customWidth="1"/>
    <col min="10768" max="10769" width="0" style="1" hidden="1" customWidth="1"/>
    <col min="10770" max="10770" width="9.44140625" style="1" customWidth="1"/>
    <col min="10771" max="10772" width="0" style="1" hidden="1" customWidth="1"/>
    <col min="10773" max="11008" width="9.109375" style="1"/>
    <col min="11009" max="11009" width="2.33203125" style="1" customWidth="1"/>
    <col min="11010" max="11010" width="2.109375" style="1" customWidth="1"/>
    <col min="11011" max="11011" width="2.44140625" style="1" customWidth="1"/>
    <col min="11012" max="11014" width="9.109375" style="1"/>
    <col min="11015" max="11015" width="11.33203125" style="1" customWidth="1"/>
    <col min="11016" max="11019" width="0" style="1" hidden="1" customWidth="1"/>
    <col min="11020" max="11020" width="12" style="1" customWidth="1"/>
    <col min="11021" max="11022" width="0" style="1" hidden="1" customWidth="1"/>
    <col min="11023" max="11023" width="10.5546875" style="1" customWidth="1"/>
    <col min="11024" max="11025" width="0" style="1" hidden="1" customWidth="1"/>
    <col min="11026" max="11026" width="9.44140625" style="1" customWidth="1"/>
    <col min="11027" max="11028" width="0" style="1" hidden="1" customWidth="1"/>
    <col min="11029" max="11264" width="9.109375" style="1"/>
    <col min="11265" max="11265" width="2.33203125" style="1" customWidth="1"/>
    <col min="11266" max="11266" width="2.109375" style="1" customWidth="1"/>
    <col min="11267" max="11267" width="2.44140625" style="1" customWidth="1"/>
    <col min="11268" max="11270" width="9.109375" style="1"/>
    <col min="11271" max="11271" width="11.33203125" style="1" customWidth="1"/>
    <col min="11272" max="11275" width="0" style="1" hidden="1" customWidth="1"/>
    <col min="11276" max="11276" width="12" style="1" customWidth="1"/>
    <col min="11277" max="11278" width="0" style="1" hidden="1" customWidth="1"/>
    <col min="11279" max="11279" width="10.5546875" style="1" customWidth="1"/>
    <col min="11280" max="11281" width="0" style="1" hidden="1" customWidth="1"/>
    <col min="11282" max="11282" width="9.44140625" style="1" customWidth="1"/>
    <col min="11283" max="11284" width="0" style="1" hidden="1" customWidth="1"/>
    <col min="11285" max="11520" width="9.109375" style="1"/>
    <col min="11521" max="11521" width="2.33203125" style="1" customWidth="1"/>
    <col min="11522" max="11522" width="2.109375" style="1" customWidth="1"/>
    <col min="11523" max="11523" width="2.44140625" style="1" customWidth="1"/>
    <col min="11524" max="11526" width="9.109375" style="1"/>
    <col min="11527" max="11527" width="11.33203125" style="1" customWidth="1"/>
    <col min="11528" max="11531" width="0" style="1" hidden="1" customWidth="1"/>
    <col min="11532" max="11532" width="12" style="1" customWidth="1"/>
    <col min="11533" max="11534" width="0" style="1" hidden="1" customWidth="1"/>
    <col min="11535" max="11535" width="10.5546875" style="1" customWidth="1"/>
    <col min="11536" max="11537" width="0" style="1" hidden="1" customWidth="1"/>
    <col min="11538" max="11538" width="9.44140625" style="1" customWidth="1"/>
    <col min="11539" max="11540" width="0" style="1" hidden="1" customWidth="1"/>
    <col min="11541" max="11776" width="9.109375" style="1"/>
    <col min="11777" max="11777" width="2.33203125" style="1" customWidth="1"/>
    <col min="11778" max="11778" width="2.109375" style="1" customWidth="1"/>
    <col min="11779" max="11779" width="2.44140625" style="1" customWidth="1"/>
    <col min="11780" max="11782" width="9.109375" style="1"/>
    <col min="11783" max="11783" width="11.33203125" style="1" customWidth="1"/>
    <col min="11784" max="11787" width="0" style="1" hidden="1" customWidth="1"/>
    <col min="11788" max="11788" width="12" style="1" customWidth="1"/>
    <col min="11789" max="11790" width="0" style="1" hidden="1" customWidth="1"/>
    <col min="11791" max="11791" width="10.5546875" style="1" customWidth="1"/>
    <col min="11792" max="11793" width="0" style="1" hidden="1" customWidth="1"/>
    <col min="11794" max="11794" width="9.44140625" style="1" customWidth="1"/>
    <col min="11795" max="11796" width="0" style="1" hidden="1" customWidth="1"/>
    <col min="11797" max="12032" width="9.109375" style="1"/>
    <col min="12033" max="12033" width="2.33203125" style="1" customWidth="1"/>
    <col min="12034" max="12034" width="2.109375" style="1" customWidth="1"/>
    <col min="12035" max="12035" width="2.44140625" style="1" customWidth="1"/>
    <col min="12036" max="12038" width="9.109375" style="1"/>
    <col min="12039" max="12039" width="11.33203125" style="1" customWidth="1"/>
    <col min="12040" max="12043" width="0" style="1" hidden="1" customWidth="1"/>
    <col min="12044" max="12044" width="12" style="1" customWidth="1"/>
    <col min="12045" max="12046" width="0" style="1" hidden="1" customWidth="1"/>
    <col min="12047" max="12047" width="10.5546875" style="1" customWidth="1"/>
    <col min="12048" max="12049" width="0" style="1" hidden="1" customWidth="1"/>
    <col min="12050" max="12050" width="9.44140625" style="1" customWidth="1"/>
    <col min="12051" max="12052" width="0" style="1" hidden="1" customWidth="1"/>
    <col min="12053" max="12288" width="9.109375" style="1"/>
    <col min="12289" max="12289" width="2.33203125" style="1" customWidth="1"/>
    <col min="12290" max="12290" width="2.109375" style="1" customWidth="1"/>
    <col min="12291" max="12291" width="2.44140625" style="1" customWidth="1"/>
    <col min="12292" max="12294" width="9.109375" style="1"/>
    <col min="12295" max="12295" width="11.33203125" style="1" customWidth="1"/>
    <col min="12296" max="12299" width="0" style="1" hidden="1" customWidth="1"/>
    <col min="12300" max="12300" width="12" style="1" customWidth="1"/>
    <col min="12301" max="12302" width="0" style="1" hidden="1" customWidth="1"/>
    <col min="12303" max="12303" width="10.5546875" style="1" customWidth="1"/>
    <col min="12304" max="12305" width="0" style="1" hidden="1" customWidth="1"/>
    <col min="12306" max="12306" width="9.44140625" style="1" customWidth="1"/>
    <col min="12307" max="12308" width="0" style="1" hidden="1" customWidth="1"/>
    <col min="12309" max="12544" width="9.109375" style="1"/>
    <col min="12545" max="12545" width="2.33203125" style="1" customWidth="1"/>
    <col min="12546" max="12546" width="2.109375" style="1" customWidth="1"/>
    <col min="12547" max="12547" width="2.44140625" style="1" customWidth="1"/>
    <col min="12548" max="12550" width="9.109375" style="1"/>
    <col min="12551" max="12551" width="11.33203125" style="1" customWidth="1"/>
    <col min="12552" max="12555" width="0" style="1" hidden="1" customWidth="1"/>
    <col min="12556" max="12556" width="12" style="1" customWidth="1"/>
    <col min="12557" max="12558" width="0" style="1" hidden="1" customWidth="1"/>
    <col min="12559" max="12559" width="10.5546875" style="1" customWidth="1"/>
    <col min="12560" max="12561" width="0" style="1" hidden="1" customWidth="1"/>
    <col min="12562" max="12562" width="9.44140625" style="1" customWidth="1"/>
    <col min="12563" max="12564" width="0" style="1" hidden="1" customWidth="1"/>
    <col min="12565" max="12800" width="9.109375" style="1"/>
    <col min="12801" max="12801" width="2.33203125" style="1" customWidth="1"/>
    <col min="12802" max="12802" width="2.109375" style="1" customWidth="1"/>
    <col min="12803" max="12803" width="2.44140625" style="1" customWidth="1"/>
    <col min="12804" max="12806" width="9.109375" style="1"/>
    <col min="12807" max="12807" width="11.33203125" style="1" customWidth="1"/>
    <col min="12808" max="12811" width="0" style="1" hidden="1" customWidth="1"/>
    <col min="12812" max="12812" width="12" style="1" customWidth="1"/>
    <col min="12813" max="12814" width="0" style="1" hidden="1" customWidth="1"/>
    <col min="12815" max="12815" width="10.5546875" style="1" customWidth="1"/>
    <col min="12816" max="12817" width="0" style="1" hidden="1" customWidth="1"/>
    <col min="12818" max="12818" width="9.44140625" style="1" customWidth="1"/>
    <col min="12819" max="12820" width="0" style="1" hidden="1" customWidth="1"/>
    <col min="12821" max="13056" width="9.109375" style="1"/>
    <col min="13057" max="13057" width="2.33203125" style="1" customWidth="1"/>
    <col min="13058" max="13058" width="2.109375" style="1" customWidth="1"/>
    <col min="13059" max="13059" width="2.44140625" style="1" customWidth="1"/>
    <col min="13060" max="13062" width="9.109375" style="1"/>
    <col min="13063" max="13063" width="11.33203125" style="1" customWidth="1"/>
    <col min="13064" max="13067" width="0" style="1" hidden="1" customWidth="1"/>
    <col min="13068" max="13068" width="12" style="1" customWidth="1"/>
    <col min="13069" max="13070" width="0" style="1" hidden="1" customWidth="1"/>
    <col min="13071" max="13071" width="10.5546875" style="1" customWidth="1"/>
    <col min="13072" max="13073" width="0" style="1" hidden="1" customWidth="1"/>
    <col min="13074" max="13074" width="9.44140625" style="1" customWidth="1"/>
    <col min="13075" max="13076" width="0" style="1" hidden="1" customWidth="1"/>
    <col min="13077" max="13312" width="9.109375" style="1"/>
    <col min="13313" max="13313" width="2.33203125" style="1" customWidth="1"/>
    <col min="13314" max="13314" width="2.109375" style="1" customWidth="1"/>
    <col min="13315" max="13315" width="2.44140625" style="1" customWidth="1"/>
    <col min="13316" max="13318" width="9.109375" style="1"/>
    <col min="13319" max="13319" width="11.33203125" style="1" customWidth="1"/>
    <col min="13320" max="13323" width="0" style="1" hidden="1" customWidth="1"/>
    <col min="13324" max="13324" width="12" style="1" customWidth="1"/>
    <col min="13325" max="13326" width="0" style="1" hidden="1" customWidth="1"/>
    <col min="13327" max="13327" width="10.5546875" style="1" customWidth="1"/>
    <col min="13328" max="13329" width="0" style="1" hidden="1" customWidth="1"/>
    <col min="13330" max="13330" width="9.44140625" style="1" customWidth="1"/>
    <col min="13331" max="13332" width="0" style="1" hidden="1" customWidth="1"/>
    <col min="13333" max="13568" width="9.109375" style="1"/>
    <col min="13569" max="13569" width="2.33203125" style="1" customWidth="1"/>
    <col min="13570" max="13570" width="2.109375" style="1" customWidth="1"/>
    <col min="13571" max="13571" width="2.44140625" style="1" customWidth="1"/>
    <col min="13572" max="13574" width="9.109375" style="1"/>
    <col min="13575" max="13575" width="11.33203125" style="1" customWidth="1"/>
    <col min="13576" max="13579" width="0" style="1" hidden="1" customWidth="1"/>
    <col min="13580" max="13580" width="12" style="1" customWidth="1"/>
    <col min="13581" max="13582" width="0" style="1" hidden="1" customWidth="1"/>
    <col min="13583" max="13583" width="10.5546875" style="1" customWidth="1"/>
    <col min="13584" max="13585" width="0" style="1" hidden="1" customWidth="1"/>
    <col min="13586" max="13586" width="9.44140625" style="1" customWidth="1"/>
    <col min="13587" max="13588" width="0" style="1" hidden="1" customWidth="1"/>
    <col min="13589" max="13824" width="9.109375" style="1"/>
    <col min="13825" max="13825" width="2.33203125" style="1" customWidth="1"/>
    <col min="13826" max="13826" width="2.109375" style="1" customWidth="1"/>
    <col min="13827" max="13827" width="2.44140625" style="1" customWidth="1"/>
    <col min="13828" max="13830" width="9.109375" style="1"/>
    <col min="13831" max="13831" width="11.33203125" style="1" customWidth="1"/>
    <col min="13832" max="13835" width="0" style="1" hidden="1" customWidth="1"/>
    <col min="13836" max="13836" width="12" style="1" customWidth="1"/>
    <col min="13837" max="13838" width="0" style="1" hidden="1" customWidth="1"/>
    <col min="13839" max="13839" width="10.5546875" style="1" customWidth="1"/>
    <col min="13840" max="13841" width="0" style="1" hidden="1" customWidth="1"/>
    <col min="13842" max="13842" width="9.44140625" style="1" customWidth="1"/>
    <col min="13843" max="13844" width="0" style="1" hidden="1" customWidth="1"/>
    <col min="13845" max="14080" width="9.109375" style="1"/>
    <col min="14081" max="14081" width="2.33203125" style="1" customWidth="1"/>
    <col min="14082" max="14082" width="2.109375" style="1" customWidth="1"/>
    <col min="14083" max="14083" width="2.44140625" style="1" customWidth="1"/>
    <col min="14084" max="14086" width="9.109375" style="1"/>
    <col min="14087" max="14087" width="11.33203125" style="1" customWidth="1"/>
    <col min="14088" max="14091" width="0" style="1" hidden="1" customWidth="1"/>
    <col min="14092" max="14092" width="12" style="1" customWidth="1"/>
    <col min="14093" max="14094" width="0" style="1" hidden="1" customWidth="1"/>
    <col min="14095" max="14095" width="10.5546875" style="1" customWidth="1"/>
    <col min="14096" max="14097" width="0" style="1" hidden="1" customWidth="1"/>
    <col min="14098" max="14098" width="9.44140625" style="1" customWidth="1"/>
    <col min="14099" max="14100" width="0" style="1" hidden="1" customWidth="1"/>
    <col min="14101" max="14336" width="9.109375" style="1"/>
    <col min="14337" max="14337" width="2.33203125" style="1" customWidth="1"/>
    <col min="14338" max="14338" width="2.109375" style="1" customWidth="1"/>
    <col min="14339" max="14339" width="2.44140625" style="1" customWidth="1"/>
    <col min="14340" max="14342" width="9.109375" style="1"/>
    <col min="14343" max="14343" width="11.33203125" style="1" customWidth="1"/>
    <col min="14344" max="14347" width="0" style="1" hidden="1" customWidth="1"/>
    <col min="14348" max="14348" width="12" style="1" customWidth="1"/>
    <col min="14349" max="14350" width="0" style="1" hidden="1" customWidth="1"/>
    <col min="14351" max="14351" width="10.5546875" style="1" customWidth="1"/>
    <col min="14352" max="14353" width="0" style="1" hidden="1" customWidth="1"/>
    <col min="14354" max="14354" width="9.44140625" style="1" customWidth="1"/>
    <col min="14355" max="14356" width="0" style="1" hidden="1" customWidth="1"/>
    <col min="14357" max="14592" width="9.109375" style="1"/>
    <col min="14593" max="14593" width="2.33203125" style="1" customWidth="1"/>
    <col min="14594" max="14594" width="2.109375" style="1" customWidth="1"/>
    <col min="14595" max="14595" width="2.44140625" style="1" customWidth="1"/>
    <col min="14596" max="14598" width="9.109375" style="1"/>
    <col min="14599" max="14599" width="11.33203125" style="1" customWidth="1"/>
    <col min="14600" max="14603" width="0" style="1" hidden="1" customWidth="1"/>
    <col min="14604" max="14604" width="12" style="1" customWidth="1"/>
    <col min="14605" max="14606" width="0" style="1" hidden="1" customWidth="1"/>
    <col min="14607" max="14607" width="10.5546875" style="1" customWidth="1"/>
    <col min="14608" max="14609" width="0" style="1" hidden="1" customWidth="1"/>
    <col min="14610" max="14610" width="9.44140625" style="1" customWidth="1"/>
    <col min="14611" max="14612" width="0" style="1" hidden="1" customWidth="1"/>
    <col min="14613" max="14848" width="9.109375" style="1"/>
    <col min="14849" max="14849" width="2.33203125" style="1" customWidth="1"/>
    <col min="14850" max="14850" width="2.109375" style="1" customWidth="1"/>
    <col min="14851" max="14851" width="2.44140625" style="1" customWidth="1"/>
    <col min="14852" max="14854" width="9.109375" style="1"/>
    <col min="14855" max="14855" width="11.33203125" style="1" customWidth="1"/>
    <col min="14856" max="14859" width="0" style="1" hidden="1" customWidth="1"/>
    <col min="14860" max="14860" width="12" style="1" customWidth="1"/>
    <col min="14861" max="14862" width="0" style="1" hidden="1" customWidth="1"/>
    <col min="14863" max="14863" width="10.5546875" style="1" customWidth="1"/>
    <col min="14864" max="14865" width="0" style="1" hidden="1" customWidth="1"/>
    <col min="14866" max="14866" width="9.44140625" style="1" customWidth="1"/>
    <col min="14867" max="14868" width="0" style="1" hidden="1" customWidth="1"/>
    <col min="14869" max="15104" width="9.109375" style="1"/>
    <col min="15105" max="15105" width="2.33203125" style="1" customWidth="1"/>
    <col min="15106" max="15106" width="2.109375" style="1" customWidth="1"/>
    <col min="15107" max="15107" width="2.44140625" style="1" customWidth="1"/>
    <col min="15108" max="15110" width="9.109375" style="1"/>
    <col min="15111" max="15111" width="11.33203125" style="1" customWidth="1"/>
    <col min="15112" max="15115" width="0" style="1" hidden="1" customWidth="1"/>
    <col min="15116" max="15116" width="12" style="1" customWidth="1"/>
    <col min="15117" max="15118" width="0" style="1" hidden="1" customWidth="1"/>
    <col min="15119" max="15119" width="10.5546875" style="1" customWidth="1"/>
    <col min="15120" max="15121" width="0" style="1" hidden="1" customWidth="1"/>
    <col min="15122" max="15122" width="9.44140625" style="1" customWidth="1"/>
    <col min="15123" max="15124" width="0" style="1" hidden="1" customWidth="1"/>
    <col min="15125" max="15360" width="9.109375" style="1"/>
    <col min="15361" max="15361" width="2.33203125" style="1" customWidth="1"/>
    <col min="15362" max="15362" width="2.109375" style="1" customWidth="1"/>
    <col min="15363" max="15363" width="2.44140625" style="1" customWidth="1"/>
    <col min="15364" max="15366" width="9.109375" style="1"/>
    <col min="15367" max="15367" width="11.33203125" style="1" customWidth="1"/>
    <col min="15368" max="15371" width="0" style="1" hidden="1" customWidth="1"/>
    <col min="15372" max="15372" width="12" style="1" customWidth="1"/>
    <col min="15373" max="15374" width="0" style="1" hidden="1" customWidth="1"/>
    <col min="15375" max="15375" width="10.5546875" style="1" customWidth="1"/>
    <col min="15376" max="15377" width="0" style="1" hidden="1" customWidth="1"/>
    <col min="15378" max="15378" width="9.44140625" style="1" customWidth="1"/>
    <col min="15379" max="15380" width="0" style="1" hidden="1" customWidth="1"/>
    <col min="15381" max="15616" width="9.109375" style="1"/>
    <col min="15617" max="15617" width="2.33203125" style="1" customWidth="1"/>
    <col min="15618" max="15618" width="2.109375" style="1" customWidth="1"/>
    <col min="15619" max="15619" width="2.44140625" style="1" customWidth="1"/>
    <col min="15620" max="15622" width="9.109375" style="1"/>
    <col min="15623" max="15623" width="11.33203125" style="1" customWidth="1"/>
    <col min="15624" max="15627" width="0" style="1" hidden="1" customWidth="1"/>
    <col min="15628" max="15628" width="12" style="1" customWidth="1"/>
    <col min="15629" max="15630" width="0" style="1" hidden="1" customWidth="1"/>
    <col min="15631" max="15631" width="10.5546875" style="1" customWidth="1"/>
    <col min="15632" max="15633" width="0" style="1" hidden="1" customWidth="1"/>
    <col min="15634" max="15634" width="9.44140625" style="1" customWidth="1"/>
    <col min="15635" max="15636" width="0" style="1" hidden="1" customWidth="1"/>
    <col min="15637" max="15872" width="9.109375" style="1"/>
    <col min="15873" max="15873" width="2.33203125" style="1" customWidth="1"/>
    <col min="15874" max="15874" width="2.109375" style="1" customWidth="1"/>
    <col min="15875" max="15875" width="2.44140625" style="1" customWidth="1"/>
    <col min="15876" max="15878" width="9.109375" style="1"/>
    <col min="15879" max="15879" width="11.33203125" style="1" customWidth="1"/>
    <col min="15880" max="15883" width="0" style="1" hidden="1" customWidth="1"/>
    <col min="15884" max="15884" width="12" style="1" customWidth="1"/>
    <col min="15885" max="15886" width="0" style="1" hidden="1" customWidth="1"/>
    <col min="15887" max="15887" width="10.5546875" style="1" customWidth="1"/>
    <col min="15888" max="15889" width="0" style="1" hidden="1" customWidth="1"/>
    <col min="15890" max="15890" width="9.44140625" style="1" customWidth="1"/>
    <col min="15891" max="15892" width="0" style="1" hidden="1" customWidth="1"/>
    <col min="15893" max="16128" width="9.109375" style="1"/>
    <col min="16129" max="16129" width="2.33203125" style="1" customWidth="1"/>
    <col min="16130" max="16130" width="2.109375" style="1" customWidth="1"/>
    <col min="16131" max="16131" width="2.44140625" style="1" customWidth="1"/>
    <col min="16132" max="16134" width="9.109375" style="1"/>
    <col min="16135" max="16135" width="11.33203125" style="1" customWidth="1"/>
    <col min="16136" max="16139" width="0" style="1" hidden="1" customWidth="1"/>
    <col min="16140" max="16140" width="12" style="1" customWidth="1"/>
    <col min="16141" max="16142" width="0" style="1" hidden="1" customWidth="1"/>
    <col min="16143" max="16143" width="10.5546875" style="1" customWidth="1"/>
    <col min="16144" max="16145" width="0" style="1" hidden="1" customWidth="1"/>
    <col min="16146" max="16146" width="9.44140625" style="1" customWidth="1"/>
    <col min="16147" max="16148" width="0" style="1" hidden="1" customWidth="1"/>
    <col min="16149" max="16384" width="9.109375" style="1"/>
  </cols>
  <sheetData>
    <row r="1" spans="1:22" x14ac:dyDescent="0.25">
      <c r="I1" s="2" t="s">
        <v>0</v>
      </c>
      <c r="R1" s="268" t="s">
        <v>1</v>
      </c>
      <c r="S1" s="269"/>
      <c r="T1" s="269"/>
      <c r="U1" s="269"/>
      <c r="V1" s="269"/>
    </row>
    <row r="2" spans="1:22" s="4" customFormat="1" ht="15.6" x14ac:dyDescent="0.3">
      <c r="A2" s="270" t="s">
        <v>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72"/>
      <c r="U2" s="272"/>
      <c r="V2" s="272"/>
    </row>
    <row r="3" spans="1:22" s="4" customFormat="1" ht="15.6" x14ac:dyDescent="0.3">
      <c r="E3" s="5"/>
      <c r="F3" s="5"/>
      <c r="I3" s="6"/>
      <c r="J3" s="7"/>
      <c r="K3" s="7"/>
    </row>
    <row r="4" spans="1:22" s="4" customFormat="1" ht="15" customHeight="1" x14ac:dyDescent="0.3">
      <c r="A4" s="270" t="s">
        <v>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1:22" s="4" customFormat="1" ht="15" customHeight="1" x14ac:dyDescent="0.3">
      <c r="C5" s="5"/>
      <c r="F5" s="270" t="s">
        <v>4</v>
      </c>
      <c r="G5" s="271"/>
      <c r="H5" s="271"/>
      <c r="I5" s="271"/>
      <c r="J5" s="271"/>
      <c r="K5" s="271"/>
      <c r="L5" s="271"/>
      <c r="M5" s="271"/>
      <c r="N5" s="271"/>
      <c r="O5" s="271"/>
      <c r="Q5" s="8"/>
    </row>
    <row r="6" spans="1:22" ht="39" customHeight="1" thickBot="1" x14ac:dyDescent="0.3">
      <c r="I6" s="9" t="s">
        <v>5</v>
      </c>
      <c r="K6" s="3" t="s">
        <v>6</v>
      </c>
      <c r="Q6" s="8"/>
    </row>
    <row r="7" spans="1:22" s="12" customFormat="1" ht="32.25" customHeight="1" x14ac:dyDescent="0.25">
      <c r="A7" s="273" t="s">
        <v>7</v>
      </c>
      <c r="B7" s="274"/>
      <c r="C7" s="274"/>
      <c r="D7" s="274"/>
      <c r="E7" s="274"/>
      <c r="F7" s="274"/>
      <c r="G7" s="275"/>
      <c r="H7" s="10"/>
      <c r="I7" s="11"/>
      <c r="J7" s="11" t="s">
        <v>8</v>
      </c>
      <c r="K7" s="261" t="s">
        <v>9</v>
      </c>
      <c r="L7" s="279" t="s">
        <v>211</v>
      </c>
      <c r="M7" s="262"/>
      <c r="N7" s="262"/>
      <c r="O7" s="281" t="s">
        <v>212</v>
      </c>
      <c r="P7" s="263" t="s">
        <v>10</v>
      </c>
      <c r="Q7" s="263" t="s">
        <v>11</v>
      </c>
      <c r="R7" s="283" t="s">
        <v>213</v>
      </c>
      <c r="S7" s="284"/>
      <c r="T7" s="284"/>
      <c r="U7" s="284"/>
      <c r="V7" s="285"/>
    </row>
    <row r="8" spans="1:22" s="12" customFormat="1" ht="35.4" customHeight="1" thickBot="1" x14ac:dyDescent="0.3">
      <c r="A8" s="276"/>
      <c r="B8" s="277"/>
      <c r="C8" s="277"/>
      <c r="D8" s="277"/>
      <c r="E8" s="277"/>
      <c r="F8" s="277"/>
      <c r="G8" s="278"/>
      <c r="H8" s="10"/>
      <c r="I8" s="11"/>
      <c r="J8" s="11"/>
      <c r="K8" s="261"/>
      <c r="L8" s="280"/>
      <c r="M8" s="264"/>
      <c r="N8" s="264"/>
      <c r="O8" s="282"/>
      <c r="P8" s="265"/>
      <c r="Q8" s="265"/>
      <c r="R8" s="266" t="s">
        <v>214</v>
      </c>
      <c r="S8" s="266"/>
      <c r="T8" s="266"/>
      <c r="U8" s="266" t="s">
        <v>12</v>
      </c>
      <c r="V8" s="267" t="s">
        <v>13</v>
      </c>
    </row>
    <row r="9" spans="1:22" s="20" customFormat="1" x14ac:dyDescent="0.25">
      <c r="A9" s="288" t="s">
        <v>14</v>
      </c>
      <c r="B9" s="289"/>
      <c r="C9" s="289"/>
      <c r="D9" s="289"/>
      <c r="E9" s="289"/>
      <c r="F9" s="289"/>
      <c r="G9" s="289"/>
      <c r="H9" s="13"/>
      <c r="I9" s="14">
        <f t="shared" ref="I9:N9" si="0">SUM(I11,I15,)</f>
        <v>0</v>
      </c>
      <c r="J9" s="15">
        <f t="shared" si="0"/>
        <v>0</v>
      </c>
      <c r="K9" s="16">
        <f t="shared" si="0"/>
        <v>1881</v>
      </c>
      <c r="L9" s="17">
        <f>SUM(L10,L15)</f>
        <v>608</v>
      </c>
      <c r="M9" s="17">
        <f t="shared" si="0"/>
        <v>0</v>
      </c>
      <c r="N9" s="17">
        <f t="shared" si="0"/>
        <v>0</v>
      </c>
      <c r="O9" s="17">
        <f>SUM(O10,O15)</f>
        <v>608</v>
      </c>
      <c r="P9" s="17">
        <f>SUM(P10,P15)</f>
        <v>0</v>
      </c>
      <c r="Q9" s="17">
        <f>SUM(Q10,Q15)</f>
        <v>0</v>
      </c>
      <c r="R9" s="17">
        <f>SUM(R10,R15)</f>
        <v>608</v>
      </c>
      <c r="S9" s="17">
        <f>SUM(S11,S15,)</f>
        <v>180</v>
      </c>
      <c r="T9" s="18">
        <f>SUM(T11,T15,)</f>
        <v>2230</v>
      </c>
      <c r="U9" s="17">
        <f>SUM(U10,U15)</f>
        <v>608</v>
      </c>
      <c r="V9" s="80"/>
    </row>
    <row r="10" spans="1:22" s="20" customFormat="1" x14ac:dyDescent="0.25">
      <c r="A10" s="290" t="s">
        <v>15</v>
      </c>
      <c r="B10" s="269"/>
      <c r="C10" s="269"/>
      <c r="D10" s="269"/>
      <c r="E10" s="269"/>
      <c r="F10" s="269"/>
      <c r="G10" s="269"/>
      <c r="H10" s="21"/>
      <c r="I10" s="22"/>
      <c r="J10" s="23"/>
      <c r="K10" s="24">
        <v>0</v>
      </c>
      <c r="L10" s="25">
        <v>8</v>
      </c>
      <c r="M10" s="25">
        <v>0</v>
      </c>
      <c r="N10" s="25">
        <v>0</v>
      </c>
      <c r="O10" s="25">
        <v>8</v>
      </c>
      <c r="P10" s="26"/>
      <c r="Q10" s="26"/>
      <c r="R10" s="25">
        <v>8</v>
      </c>
      <c r="S10" s="17"/>
      <c r="T10" s="18"/>
      <c r="U10" s="25">
        <v>8</v>
      </c>
      <c r="V10" s="19"/>
    </row>
    <row r="11" spans="1:22" x14ac:dyDescent="0.25">
      <c r="A11" s="27"/>
      <c r="B11" s="28" t="s">
        <v>16</v>
      </c>
      <c r="C11" s="21"/>
      <c r="D11" s="21"/>
      <c r="E11" s="21"/>
      <c r="F11" s="21"/>
      <c r="G11" s="21"/>
      <c r="H11" s="21"/>
      <c r="I11" s="22">
        <f t="shared" ref="I11:U11" si="1">SUM(I12:I14)</f>
        <v>0</v>
      </c>
      <c r="J11" s="23"/>
      <c r="K11" s="24">
        <f t="shared" si="1"/>
        <v>536</v>
      </c>
      <c r="L11" s="26">
        <f t="shared" ref="L11" si="2">SUM(L12:L14)</f>
        <v>328</v>
      </c>
      <c r="M11" s="26">
        <f t="shared" si="1"/>
        <v>0</v>
      </c>
      <c r="N11" s="26">
        <f t="shared" si="1"/>
        <v>0</v>
      </c>
      <c r="O11" s="26">
        <f t="shared" ref="O11" si="3">SUM(O12:O14)</f>
        <v>328</v>
      </c>
      <c r="P11" s="26">
        <f t="shared" si="1"/>
        <v>0</v>
      </c>
      <c r="Q11" s="26">
        <f t="shared" si="1"/>
        <v>0</v>
      </c>
      <c r="R11" s="26">
        <f t="shared" si="1"/>
        <v>328</v>
      </c>
      <c r="S11" s="26">
        <f t="shared" si="1"/>
        <v>0</v>
      </c>
      <c r="T11" s="29">
        <f t="shared" si="1"/>
        <v>436</v>
      </c>
      <c r="U11" s="26">
        <f t="shared" si="1"/>
        <v>328</v>
      </c>
      <c r="V11" s="30"/>
    </row>
    <row r="12" spans="1:22" x14ac:dyDescent="0.25">
      <c r="A12" s="27"/>
      <c r="B12" s="28"/>
      <c r="C12" s="21" t="s">
        <v>17</v>
      </c>
      <c r="D12" s="21" t="s">
        <v>18</v>
      </c>
      <c r="E12" s="21"/>
      <c r="F12" s="21"/>
      <c r="G12" s="21"/>
      <c r="H12" s="21"/>
      <c r="I12" s="22"/>
      <c r="J12" s="23"/>
      <c r="K12" s="24">
        <v>531</v>
      </c>
      <c r="L12" s="25">
        <v>254</v>
      </c>
      <c r="M12" s="26"/>
      <c r="N12" s="26"/>
      <c r="O12" s="25">
        <v>254</v>
      </c>
      <c r="P12" s="26"/>
      <c r="Q12" s="26"/>
      <c r="R12" s="25">
        <v>254</v>
      </c>
      <c r="S12" s="25"/>
      <c r="T12" s="31">
        <v>428</v>
      </c>
      <c r="U12" s="25">
        <v>254</v>
      </c>
      <c r="V12" s="30"/>
    </row>
    <row r="13" spans="1:22" x14ac:dyDescent="0.25">
      <c r="A13" s="27"/>
      <c r="B13" s="28"/>
      <c r="C13" s="21" t="s">
        <v>19</v>
      </c>
      <c r="D13" s="291" t="s">
        <v>20</v>
      </c>
      <c r="E13" s="291"/>
      <c r="F13" s="291"/>
      <c r="G13" s="21"/>
      <c r="H13" s="21"/>
      <c r="I13" s="22"/>
      <c r="J13" s="23"/>
      <c r="K13" s="24">
        <v>0</v>
      </c>
      <c r="L13" s="25">
        <v>0</v>
      </c>
      <c r="M13" s="25">
        <v>0</v>
      </c>
      <c r="N13" s="25">
        <v>0</v>
      </c>
      <c r="O13" s="25">
        <v>0</v>
      </c>
      <c r="P13" s="26"/>
      <c r="Q13" s="26"/>
      <c r="R13" s="25">
        <v>0</v>
      </c>
      <c r="S13" s="25"/>
      <c r="T13" s="31">
        <v>0</v>
      </c>
      <c r="U13" s="25">
        <v>0</v>
      </c>
      <c r="V13" s="30"/>
    </row>
    <row r="14" spans="1:22" x14ac:dyDescent="0.25">
      <c r="A14" s="27"/>
      <c r="B14" s="28"/>
      <c r="C14" s="21" t="s">
        <v>21</v>
      </c>
      <c r="D14" s="21"/>
      <c r="E14" s="21"/>
      <c r="F14" s="21"/>
      <c r="G14" s="21"/>
      <c r="H14" s="21"/>
      <c r="I14" s="22"/>
      <c r="J14" s="23"/>
      <c r="K14" s="24">
        <v>5</v>
      </c>
      <c r="L14" s="25">
        <v>74</v>
      </c>
      <c r="M14" s="25"/>
      <c r="N14" s="25"/>
      <c r="O14" s="25">
        <v>74</v>
      </c>
      <c r="P14" s="26"/>
      <c r="Q14" s="26"/>
      <c r="R14" s="25">
        <v>74</v>
      </c>
      <c r="S14" s="25"/>
      <c r="T14" s="31">
        <v>8</v>
      </c>
      <c r="U14" s="25">
        <v>74</v>
      </c>
      <c r="V14" s="30"/>
    </row>
    <row r="15" spans="1:22" x14ac:dyDescent="0.25">
      <c r="A15" s="27"/>
      <c r="B15" s="28" t="s">
        <v>22</v>
      </c>
      <c r="C15" s="21"/>
      <c r="D15" s="21"/>
      <c r="E15" s="21"/>
      <c r="F15" s="21"/>
      <c r="G15" s="21"/>
      <c r="H15" s="21"/>
      <c r="I15" s="22">
        <f>SUM(I16,I17,I21,I24)</f>
        <v>0</v>
      </c>
      <c r="J15" s="23">
        <f>SUM(J16,J17,J21,J24)</f>
        <v>0</v>
      </c>
      <c r="K15" s="24">
        <f>SUM(K16,K17,K21,K24)</f>
        <v>1345</v>
      </c>
      <c r="L15" s="26">
        <f>SUM(L16,L17,L21,L24)</f>
        <v>600</v>
      </c>
      <c r="M15" s="26">
        <f>SUM(M16,M20,M21,M24)</f>
        <v>0</v>
      </c>
      <c r="N15" s="26">
        <f>SUM(N16,N20,N21,N24)</f>
        <v>0</v>
      </c>
      <c r="O15" s="26">
        <f t="shared" ref="O15:U15" si="4">SUM(O16,O17,O21,O24)</f>
        <v>600</v>
      </c>
      <c r="P15" s="26">
        <f t="shared" si="4"/>
        <v>0</v>
      </c>
      <c r="Q15" s="26">
        <f t="shared" si="4"/>
        <v>0</v>
      </c>
      <c r="R15" s="26">
        <f t="shared" si="4"/>
        <v>600</v>
      </c>
      <c r="S15" s="26">
        <f t="shared" si="4"/>
        <v>180</v>
      </c>
      <c r="T15" s="29">
        <f t="shared" si="4"/>
        <v>1794</v>
      </c>
      <c r="U15" s="26">
        <f t="shared" si="4"/>
        <v>600</v>
      </c>
      <c r="V15" s="30"/>
    </row>
    <row r="16" spans="1:22" x14ac:dyDescent="0.25">
      <c r="A16" s="27"/>
      <c r="B16" s="28"/>
      <c r="C16" s="291" t="s">
        <v>23</v>
      </c>
      <c r="D16" s="291"/>
      <c r="E16" s="291"/>
      <c r="F16" s="21"/>
      <c r="G16" s="21"/>
      <c r="H16" s="21"/>
      <c r="I16" s="22">
        <v>0</v>
      </c>
      <c r="J16" s="23">
        <v>0</v>
      </c>
      <c r="K16" s="24">
        <v>0</v>
      </c>
      <c r="L16" s="25">
        <v>0</v>
      </c>
      <c r="M16" s="25">
        <v>0</v>
      </c>
      <c r="N16" s="25">
        <v>0</v>
      </c>
      <c r="O16" s="25">
        <v>0</v>
      </c>
      <c r="P16" s="26"/>
      <c r="Q16" s="26">
        <v>0</v>
      </c>
      <c r="R16" s="25">
        <v>0</v>
      </c>
      <c r="S16" s="25"/>
      <c r="T16" s="31">
        <v>0</v>
      </c>
      <c r="U16" s="25">
        <v>0</v>
      </c>
      <c r="V16" s="30"/>
    </row>
    <row r="17" spans="1:22" x14ac:dyDescent="0.25">
      <c r="A17" s="27"/>
      <c r="B17" s="28"/>
      <c r="C17" s="21" t="s">
        <v>24</v>
      </c>
      <c r="D17" s="21"/>
      <c r="E17" s="21"/>
      <c r="F17" s="21"/>
      <c r="G17" s="21"/>
      <c r="H17" s="21"/>
      <c r="I17" s="22">
        <f t="shared" ref="I17:N17" si="5">SUM(I18,I20)</f>
        <v>0</v>
      </c>
      <c r="J17" s="23">
        <f t="shared" si="5"/>
        <v>0</v>
      </c>
      <c r="K17" s="24">
        <v>895</v>
      </c>
      <c r="L17" s="25">
        <f>L18+L20</f>
        <v>450</v>
      </c>
      <c r="M17" s="26">
        <f t="shared" si="5"/>
        <v>0</v>
      </c>
      <c r="N17" s="26">
        <f t="shared" si="5"/>
        <v>0</v>
      </c>
      <c r="O17" s="25">
        <f>O18+O20</f>
        <v>450</v>
      </c>
      <c r="P17" s="25">
        <f>P18+P20</f>
        <v>0</v>
      </c>
      <c r="Q17" s="25">
        <f>Q18+Q20</f>
        <v>0</v>
      </c>
      <c r="R17" s="25">
        <f>R18+R20</f>
        <v>450</v>
      </c>
      <c r="S17" s="25"/>
      <c r="T17" s="31">
        <v>1207</v>
      </c>
      <c r="U17" s="25">
        <f>U18+U20</f>
        <v>450</v>
      </c>
      <c r="V17" s="30"/>
    </row>
    <row r="18" spans="1:22" x14ac:dyDescent="0.25">
      <c r="A18" s="27"/>
      <c r="B18" s="28"/>
      <c r="C18" s="21"/>
      <c r="D18" s="21" t="s">
        <v>25</v>
      </c>
      <c r="E18" s="21"/>
      <c r="F18" s="21"/>
      <c r="G18" s="21"/>
      <c r="H18" s="21"/>
      <c r="I18" s="22"/>
      <c r="J18" s="23"/>
      <c r="K18" s="24">
        <v>615</v>
      </c>
      <c r="L18" s="25">
        <v>450</v>
      </c>
      <c r="M18" s="25"/>
      <c r="N18" s="25"/>
      <c r="O18" s="25">
        <v>450</v>
      </c>
      <c r="P18" s="26"/>
      <c r="Q18" s="26"/>
      <c r="R18" s="25">
        <v>450</v>
      </c>
      <c r="S18" s="25">
        <v>260</v>
      </c>
      <c r="T18" s="31">
        <v>1000</v>
      </c>
      <c r="U18" s="25">
        <v>450</v>
      </c>
      <c r="V18" s="30"/>
    </row>
    <row r="19" spans="1:22" x14ac:dyDescent="0.25">
      <c r="A19" s="27"/>
      <c r="B19" s="28"/>
      <c r="C19" s="21"/>
      <c r="D19" s="21" t="s">
        <v>26</v>
      </c>
      <c r="E19" s="21"/>
      <c r="F19" s="21"/>
      <c r="G19" s="21"/>
      <c r="H19" s="21"/>
      <c r="I19" s="22"/>
      <c r="J19" s="23"/>
      <c r="K19" s="24"/>
      <c r="L19" s="25">
        <v>0</v>
      </c>
      <c r="M19" s="25"/>
      <c r="N19" s="25"/>
      <c r="O19" s="25">
        <v>0</v>
      </c>
      <c r="P19" s="26"/>
      <c r="Q19" s="26"/>
      <c r="R19" s="25">
        <v>0</v>
      </c>
      <c r="S19" s="25">
        <v>260</v>
      </c>
      <c r="T19" s="31">
        <v>1000</v>
      </c>
      <c r="U19" s="25">
        <v>0</v>
      </c>
      <c r="V19" s="30"/>
    </row>
    <row r="20" spans="1:22" x14ac:dyDescent="0.25">
      <c r="A20" s="27"/>
      <c r="B20" s="28"/>
      <c r="C20" s="21"/>
      <c r="D20" s="21" t="s">
        <v>27</v>
      </c>
      <c r="E20" s="21"/>
      <c r="F20" s="21"/>
      <c r="G20" s="21"/>
      <c r="H20" s="21"/>
      <c r="I20" s="22"/>
      <c r="J20" s="23"/>
      <c r="K20" s="24">
        <v>280</v>
      </c>
      <c r="L20" s="25">
        <v>0</v>
      </c>
      <c r="M20" s="25"/>
      <c r="N20" s="25"/>
      <c r="O20" s="25">
        <v>0</v>
      </c>
      <c r="P20" s="26"/>
      <c r="Q20" s="26"/>
      <c r="R20" s="25">
        <v>0</v>
      </c>
      <c r="S20" s="25"/>
      <c r="T20" s="31">
        <v>467</v>
      </c>
      <c r="U20" s="25">
        <v>0</v>
      </c>
      <c r="V20" s="30"/>
    </row>
    <row r="21" spans="1:22" x14ac:dyDescent="0.25">
      <c r="A21" s="27"/>
      <c r="B21" s="28"/>
      <c r="C21" s="21" t="s">
        <v>28</v>
      </c>
      <c r="D21" s="21"/>
      <c r="E21" s="21"/>
      <c r="F21" s="21"/>
      <c r="G21" s="21"/>
      <c r="H21" s="21"/>
      <c r="I21" s="22">
        <f t="shared" ref="I21:U21" si="6">SUM(I22:I23)</f>
        <v>0</v>
      </c>
      <c r="J21" s="23">
        <f t="shared" si="6"/>
        <v>0</v>
      </c>
      <c r="K21" s="24">
        <f t="shared" si="6"/>
        <v>431</v>
      </c>
      <c r="L21" s="26">
        <f t="shared" si="6"/>
        <v>140</v>
      </c>
      <c r="M21" s="26">
        <f t="shared" si="6"/>
        <v>0</v>
      </c>
      <c r="N21" s="26">
        <f t="shared" si="6"/>
        <v>0</v>
      </c>
      <c r="O21" s="26">
        <f t="shared" si="6"/>
        <v>140</v>
      </c>
      <c r="P21" s="26">
        <f t="shared" si="6"/>
        <v>0</v>
      </c>
      <c r="Q21" s="26">
        <f t="shared" si="6"/>
        <v>0</v>
      </c>
      <c r="R21" s="26">
        <f t="shared" si="6"/>
        <v>140</v>
      </c>
      <c r="S21" s="23">
        <f t="shared" si="6"/>
        <v>100</v>
      </c>
      <c r="T21" s="24">
        <f t="shared" si="6"/>
        <v>500</v>
      </c>
      <c r="U21" s="26">
        <f t="shared" si="6"/>
        <v>140</v>
      </c>
      <c r="V21" s="30"/>
    </row>
    <row r="22" spans="1:22" x14ac:dyDescent="0.25">
      <c r="A22" s="27"/>
      <c r="B22" s="28"/>
      <c r="C22" s="21"/>
      <c r="D22" s="33" t="s">
        <v>29</v>
      </c>
      <c r="E22" s="21"/>
      <c r="F22" s="21"/>
      <c r="G22" s="21"/>
      <c r="H22" s="21"/>
      <c r="I22" s="22"/>
      <c r="J22" s="32"/>
      <c r="K22" s="24">
        <v>431</v>
      </c>
      <c r="L22" s="25">
        <v>140</v>
      </c>
      <c r="M22" s="25"/>
      <c r="N22" s="25"/>
      <c r="O22" s="25">
        <v>140</v>
      </c>
      <c r="P22" s="26"/>
      <c r="Q22" s="26"/>
      <c r="R22" s="25">
        <v>140</v>
      </c>
      <c r="S22" s="25">
        <v>100</v>
      </c>
      <c r="T22" s="31">
        <v>500</v>
      </c>
      <c r="U22" s="25">
        <v>140</v>
      </c>
      <c r="V22" s="30"/>
    </row>
    <row r="23" spans="1:22" x14ac:dyDescent="0.25">
      <c r="A23" s="27"/>
      <c r="B23" s="28"/>
      <c r="C23" s="21"/>
      <c r="D23" s="33" t="s">
        <v>30</v>
      </c>
      <c r="E23" s="21"/>
      <c r="F23" s="21"/>
      <c r="G23" s="21"/>
      <c r="H23" s="21"/>
      <c r="I23" s="22"/>
      <c r="J23" s="32">
        <v>0</v>
      </c>
      <c r="K23" s="24">
        <v>0</v>
      </c>
      <c r="L23" s="25">
        <v>0</v>
      </c>
      <c r="M23" s="25">
        <v>0</v>
      </c>
      <c r="N23" s="25">
        <v>0</v>
      </c>
      <c r="O23" s="25">
        <v>0</v>
      </c>
      <c r="P23" s="26"/>
      <c r="Q23" s="26">
        <v>0</v>
      </c>
      <c r="R23" s="25">
        <v>0</v>
      </c>
      <c r="S23" s="25"/>
      <c r="T23" s="31">
        <v>0</v>
      </c>
      <c r="U23" s="25">
        <v>0</v>
      </c>
      <c r="V23" s="30"/>
    </row>
    <row r="24" spans="1:22" x14ac:dyDescent="0.25">
      <c r="A24" s="34"/>
      <c r="B24" s="35"/>
      <c r="C24" s="36" t="s">
        <v>31</v>
      </c>
      <c r="D24" s="36"/>
      <c r="E24" s="36"/>
      <c r="F24" s="36"/>
      <c r="G24" s="36"/>
      <c r="H24" s="36"/>
      <c r="I24" s="22"/>
      <c r="J24" s="32"/>
      <c r="K24" s="24">
        <v>19</v>
      </c>
      <c r="L24" s="25">
        <v>10</v>
      </c>
      <c r="M24" s="25"/>
      <c r="N24" s="25"/>
      <c r="O24" s="25">
        <v>10</v>
      </c>
      <c r="P24" s="26"/>
      <c r="Q24" s="26"/>
      <c r="R24" s="25">
        <v>10</v>
      </c>
      <c r="S24" s="25">
        <v>80</v>
      </c>
      <c r="T24" s="31">
        <v>87</v>
      </c>
      <c r="U24" s="25">
        <v>10</v>
      </c>
      <c r="V24" s="30"/>
    </row>
    <row r="25" spans="1:22" s="20" customFormat="1" x14ac:dyDescent="0.25">
      <c r="A25" s="37" t="s">
        <v>32</v>
      </c>
      <c r="B25" s="38" t="s">
        <v>33</v>
      </c>
      <c r="C25" s="39"/>
      <c r="D25" s="39"/>
      <c r="E25" s="39"/>
      <c r="F25" s="39"/>
      <c r="G25" s="39"/>
      <c r="H25" s="39"/>
      <c r="I25" s="40">
        <f t="shared" ref="I25:U25" si="7">I26</f>
        <v>0</v>
      </c>
      <c r="J25" s="41">
        <f t="shared" si="7"/>
        <v>0</v>
      </c>
      <c r="K25" s="42">
        <f t="shared" si="7"/>
        <v>7002</v>
      </c>
      <c r="L25" s="43">
        <f t="shared" si="7"/>
        <v>4899</v>
      </c>
      <c r="M25" s="44">
        <f t="shared" si="7"/>
        <v>0</v>
      </c>
      <c r="N25" s="44">
        <f t="shared" si="7"/>
        <v>0</v>
      </c>
      <c r="O25" s="43">
        <f t="shared" si="7"/>
        <v>5498</v>
      </c>
      <c r="P25" s="44">
        <f t="shared" si="7"/>
        <v>0</v>
      </c>
      <c r="Q25" s="44">
        <f t="shared" si="7"/>
        <v>0</v>
      </c>
      <c r="R25" s="43">
        <f t="shared" si="7"/>
        <v>5498</v>
      </c>
      <c r="S25" s="45">
        <f t="shared" si="7"/>
        <v>-403</v>
      </c>
      <c r="T25" s="44">
        <f t="shared" si="7"/>
        <v>10782</v>
      </c>
      <c r="U25" s="43">
        <f t="shared" si="7"/>
        <v>5498</v>
      </c>
      <c r="V25" s="19"/>
    </row>
    <row r="26" spans="1:22" x14ac:dyDescent="0.25">
      <c r="A26" s="27"/>
      <c r="B26" s="28" t="s">
        <v>34</v>
      </c>
      <c r="C26" s="21"/>
      <c r="D26" s="21"/>
      <c r="E26" s="21"/>
      <c r="F26" s="21"/>
      <c r="G26" s="21"/>
      <c r="H26" s="21"/>
      <c r="I26" s="22">
        <f>SUM(I27:I34)</f>
        <v>0</v>
      </c>
      <c r="J26" s="22">
        <f>SUM(J27:J34)</f>
        <v>0</v>
      </c>
      <c r="K26" s="46">
        <f t="shared" ref="K26:Q26" si="8">SUM(K27:K33)</f>
        <v>7002</v>
      </c>
      <c r="L26" s="47">
        <f>SUM(L27:L35)</f>
        <v>4899</v>
      </c>
      <c r="M26" s="48">
        <f t="shared" si="8"/>
        <v>0</v>
      </c>
      <c r="N26" s="48">
        <f t="shared" si="8"/>
        <v>0</v>
      </c>
      <c r="O26" s="47">
        <f>SUM(O27:O35)</f>
        <v>5498</v>
      </c>
      <c r="P26" s="48">
        <f t="shared" si="8"/>
        <v>0</v>
      </c>
      <c r="Q26" s="48">
        <f t="shared" si="8"/>
        <v>0</v>
      </c>
      <c r="R26" s="47">
        <f>SUM(R27:R35)</f>
        <v>5498</v>
      </c>
      <c r="S26" s="49">
        <f>SUM(S27:S35)</f>
        <v>-403</v>
      </c>
      <c r="T26" s="46">
        <f>SUM(T27:T35)</f>
        <v>10782</v>
      </c>
      <c r="U26" s="47">
        <f>SUM(U27:U35)</f>
        <v>5498</v>
      </c>
      <c r="V26" s="30"/>
    </row>
    <row r="27" spans="1:22" x14ac:dyDescent="0.25">
      <c r="A27" s="27"/>
      <c r="B27" s="28"/>
      <c r="C27" s="21" t="s">
        <v>35</v>
      </c>
      <c r="D27" s="291" t="s">
        <v>216</v>
      </c>
      <c r="E27" s="291"/>
      <c r="F27" s="291"/>
      <c r="G27" s="291"/>
      <c r="H27" s="21"/>
      <c r="I27" s="22"/>
      <c r="J27" s="32"/>
      <c r="K27" s="24">
        <v>517</v>
      </c>
      <c r="L27" s="25">
        <v>4799</v>
      </c>
      <c r="M27" s="25"/>
      <c r="N27" s="25"/>
      <c r="O27" s="25">
        <v>5228</v>
      </c>
      <c r="P27" s="25"/>
      <c r="Q27" s="25"/>
      <c r="R27" s="25">
        <v>5228</v>
      </c>
      <c r="S27" s="25">
        <v>-246</v>
      </c>
      <c r="T27" s="31">
        <v>4979</v>
      </c>
      <c r="U27" s="25">
        <v>5228</v>
      </c>
      <c r="V27" s="30"/>
    </row>
    <row r="28" spans="1:22" x14ac:dyDescent="0.25">
      <c r="A28" s="27"/>
      <c r="B28" s="28"/>
      <c r="C28" s="21" t="s">
        <v>36</v>
      </c>
      <c r="D28" s="21"/>
      <c r="E28" s="21"/>
      <c r="F28" s="21"/>
      <c r="G28" s="21"/>
      <c r="H28" s="21"/>
      <c r="I28" s="22">
        <v>0</v>
      </c>
      <c r="J28" s="32"/>
      <c r="K28" s="24">
        <v>0</v>
      </c>
      <c r="L28" s="25">
        <v>0</v>
      </c>
      <c r="M28" s="25">
        <v>0</v>
      </c>
      <c r="N28" s="25">
        <v>0</v>
      </c>
      <c r="O28" s="25">
        <v>0</v>
      </c>
      <c r="P28" s="25"/>
      <c r="Q28" s="25"/>
      <c r="R28" s="25">
        <v>0</v>
      </c>
      <c r="S28" s="25"/>
      <c r="T28" s="31">
        <v>74</v>
      </c>
      <c r="U28" s="25">
        <v>0</v>
      </c>
      <c r="V28" s="30"/>
    </row>
    <row r="29" spans="1:22" x14ac:dyDescent="0.25">
      <c r="A29" s="27"/>
      <c r="B29" s="28"/>
      <c r="C29" s="21" t="s">
        <v>37</v>
      </c>
      <c r="D29" s="21"/>
      <c r="E29" s="21"/>
      <c r="F29" s="21"/>
      <c r="G29" s="21"/>
      <c r="H29" s="21"/>
      <c r="I29" s="22">
        <v>0</v>
      </c>
      <c r="J29" s="32"/>
      <c r="K29" s="24">
        <v>0</v>
      </c>
      <c r="L29" s="25">
        <v>0</v>
      </c>
      <c r="M29" s="25">
        <v>0</v>
      </c>
      <c r="N29" s="25">
        <v>0</v>
      </c>
      <c r="O29" s="25">
        <v>0</v>
      </c>
      <c r="P29" s="25"/>
      <c r="Q29" s="25"/>
      <c r="R29" s="25">
        <v>0</v>
      </c>
      <c r="S29" s="25"/>
      <c r="T29" s="31">
        <v>0</v>
      </c>
      <c r="U29" s="25">
        <v>0</v>
      </c>
      <c r="V29" s="30"/>
    </row>
    <row r="30" spans="1:22" x14ac:dyDescent="0.25">
      <c r="A30" s="27"/>
      <c r="B30" s="28"/>
      <c r="C30" s="21" t="s">
        <v>38</v>
      </c>
      <c r="D30" s="21"/>
      <c r="E30" s="21"/>
      <c r="F30" s="21"/>
      <c r="G30" s="21"/>
      <c r="H30" s="21"/>
      <c r="I30" s="22">
        <v>0</v>
      </c>
      <c r="J30" s="32"/>
      <c r="K30" s="24">
        <v>0</v>
      </c>
      <c r="L30" s="25">
        <v>0</v>
      </c>
      <c r="M30" s="25">
        <v>0</v>
      </c>
      <c r="N30" s="25">
        <v>0</v>
      </c>
      <c r="O30" s="25">
        <v>0</v>
      </c>
      <c r="P30" s="25"/>
      <c r="Q30" s="25"/>
      <c r="R30" s="25">
        <v>0</v>
      </c>
      <c r="S30" s="25"/>
      <c r="T30" s="31">
        <v>0</v>
      </c>
      <c r="U30" s="25">
        <v>0</v>
      </c>
      <c r="V30" s="30"/>
    </row>
    <row r="31" spans="1:22" x14ac:dyDescent="0.25">
      <c r="A31" s="27"/>
      <c r="B31" s="28"/>
      <c r="C31" s="50" t="s">
        <v>39</v>
      </c>
      <c r="D31" s="291" t="s">
        <v>207</v>
      </c>
      <c r="E31" s="291"/>
      <c r="F31" s="291"/>
      <c r="G31" s="291"/>
      <c r="H31" s="21"/>
      <c r="I31" s="22"/>
      <c r="J31" s="32"/>
      <c r="K31" s="24">
        <v>2370</v>
      </c>
      <c r="L31" s="25">
        <v>100</v>
      </c>
      <c r="M31" s="25"/>
      <c r="N31" s="25"/>
      <c r="O31" s="25">
        <v>159</v>
      </c>
      <c r="P31" s="25"/>
      <c r="Q31" s="25"/>
      <c r="R31" s="25">
        <v>159</v>
      </c>
      <c r="S31" s="25">
        <v>-184</v>
      </c>
      <c r="T31" s="31">
        <v>2342</v>
      </c>
      <c r="U31" s="25">
        <v>159</v>
      </c>
      <c r="V31" s="30"/>
    </row>
    <row r="32" spans="1:22" s="8" customFormat="1" x14ac:dyDescent="0.25">
      <c r="A32" s="27"/>
      <c r="B32" s="28"/>
      <c r="C32" s="21" t="s">
        <v>40</v>
      </c>
      <c r="D32" s="291" t="s">
        <v>208</v>
      </c>
      <c r="E32" s="291"/>
      <c r="F32" s="291"/>
      <c r="G32" s="291"/>
      <c r="H32" s="21"/>
      <c r="I32" s="22">
        <v>0</v>
      </c>
      <c r="J32" s="32"/>
      <c r="K32" s="24">
        <v>1423</v>
      </c>
      <c r="L32" s="25">
        <v>0</v>
      </c>
      <c r="M32" s="25"/>
      <c r="N32" s="25"/>
      <c r="O32" s="25">
        <v>68</v>
      </c>
      <c r="P32" s="25"/>
      <c r="Q32" s="25"/>
      <c r="R32" s="25">
        <v>68</v>
      </c>
      <c r="S32" s="25"/>
      <c r="T32" s="31">
        <v>0</v>
      </c>
      <c r="U32" s="25">
        <v>68</v>
      </c>
      <c r="V32" s="30"/>
    </row>
    <row r="33" spans="1:22" s="8" customFormat="1" x14ac:dyDescent="0.25">
      <c r="A33" s="27"/>
      <c r="B33" s="28"/>
      <c r="C33" s="50" t="s">
        <v>41</v>
      </c>
      <c r="D33" s="291" t="s">
        <v>209</v>
      </c>
      <c r="E33" s="291"/>
      <c r="F33" s="291"/>
      <c r="G33" s="291"/>
      <c r="H33" s="21"/>
      <c r="I33" s="22"/>
      <c r="J33" s="32"/>
      <c r="K33" s="24">
        <v>2692</v>
      </c>
      <c r="L33" s="25">
        <v>0</v>
      </c>
      <c r="M33" s="25"/>
      <c r="N33" s="25"/>
      <c r="O33" s="25">
        <v>43</v>
      </c>
      <c r="P33" s="25"/>
      <c r="Q33" s="25"/>
      <c r="R33" s="25">
        <v>43</v>
      </c>
      <c r="S33" s="25"/>
      <c r="T33" s="31">
        <v>3288</v>
      </c>
      <c r="U33" s="25">
        <v>43</v>
      </c>
      <c r="V33" s="30"/>
    </row>
    <row r="34" spans="1:22" s="8" customFormat="1" x14ac:dyDescent="0.25">
      <c r="A34" s="27"/>
      <c r="B34" s="28"/>
      <c r="C34" s="50" t="s">
        <v>42</v>
      </c>
      <c r="D34" s="21"/>
      <c r="E34" s="21"/>
      <c r="F34" s="21"/>
      <c r="G34" s="21"/>
      <c r="H34" s="21"/>
      <c r="I34" s="22"/>
      <c r="J34" s="32"/>
      <c r="K34" s="24"/>
      <c r="L34" s="25">
        <v>0</v>
      </c>
      <c r="M34" s="25">
        <v>0</v>
      </c>
      <c r="N34" s="25">
        <v>0</v>
      </c>
      <c r="O34" s="25">
        <v>0</v>
      </c>
      <c r="P34" s="25"/>
      <c r="Q34" s="25">
        <v>0</v>
      </c>
      <c r="R34" s="25">
        <v>0</v>
      </c>
      <c r="S34" s="25"/>
      <c r="T34" s="31">
        <v>0</v>
      </c>
      <c r="U34" s="25">
        <v>0</v>
      </c>
      <c r="V34" s="30"/>
    </row>
    <row r="35" spans="1:22" s="8" customFormat="1" x14ac:dyDescent="0.25">
      <c r="A35" s="27"/>
      <c r="B35" s="28"/>
      <c r="C35" s="292" t="s">
        <v>43</v>
      </c>
      <c r="D35" s="293"/>
      <c r="E35" s="293"/>
      <c r="F35" s="293"/>
      <c r="G35" s="293"/>
      <c r="H35" s="21"/>
      <c r="I35" s="22"/>
      <c r="J35" s="32"/>
      <c r="K35" s="24"/>
      <c r="L35" s="25">
        <v>0</v>
      </c>
      <c r="M35" s="31"/>
      <c r="N35" s="31"/>
      <c r="O35" s="25">
        <v>0</v>
      </c>
      <c r="P35" s="31"/>
      <c r="Q35" s="31"/>
      <c r="R35" s="25">
        <v>0</v>
      </c>
      <c r="S35" s="31">
        <v>27</v>
      </c>
      <c r="T35" s="31">
        <v>99</v>
      </c>
      <c r="U35" s="25">
        <v>0</v>
      </c>
      <c r="V35" s="30"/>
    </row>
    <row r="36" spans="1:22" s="20" customFormat="1" x14ac:dyDescent="0.25">
      <c r="A36" s="37" t="s">
        <v>44</v>
      </c>
      <c r="B36" s="38"/>
      <c r="C36" s="39"/>
      <c r="D36" s="39"/>
      <c r="E36" s="39"/>
      <c r="F36" s="39"/>
      <c r="G36" s="39"/>
      <c r="H36" s="39"/>
      <c r="I36" s="40">
        <f t="shared" ref="I36:T36" si="9">SUM(I37:I40)</f>
        <v>0</v>
      </c>
      <c r="J36" s="41">
        <f t="shared" si="9"/>
        <v>0</v>
      </c>
      <c r="K36" s="42">
        <f t="shared" si="9"/>
        <v>309</v>
      </c>
      <c r="L36" s="43">
        <f>SUM(L37:L40)</f>
        <v>0</v>
      </c>
      <c r="M36" s="44">
        <f t="shared" si="9"/>
        <v>0</v>
      </c>
      <c r="N36" s="44">
        <f t="shared" si="9"/>
        <v>0</v>
      </c>
      <c r="O36" s="43">
        <f>SUM(O37:O40)</f>
        <v>0</v>
      </c>
      <c r="P36" s="44">
        <f t="shared" si="9"/>
        <v>0</v>
      </c>
      <c r="Q36" s="44">
        <f t="shared" si="9"/>
        <v>0</v>
      </c>
      <c r="R36" s="43">
        <f>SUM(R37:R40)</f>
        <v>0</v>
      </c>
      <c r="S36" s="42">
        <v>710</v>
      </c>
      <c r="T36" s="42">
        <f t="shared" si="9"/>
        <v>1450</v>
      </c>
      <c r="U36" s="43">
        <f>SUM(U37:U40)</f>
        <v>0</v>
      </c>
      <c r="V36" s="19"/>
    </row>
    <row r="37" spans="1:22" x14ac:dyDescent="0.25">
      <c r="A37" s="27"/>
      <c r="B37" s="28" t="s">
        <v>45</v>
      </c>
      <c r="C37" s="21"/>
      <c r="D37" s="21"/>
      <c r="E37" s="21"/>
      <c r="F37" s="21"/>
      <c r="G37" s="21"/>
      <c r="H37" s="21"/>
      <c r="I37" s="22">
        <v>0</v>
      </c>
      <c r="J37" s="32">
        <v>0</v>
      </c>
      <c r="K37" s="24">
        <v>0</v>
      </c>
      <c r="L37" s="25">
        <v>0</v>
      </c>
      <c r="M37" s="26">
        <v>0</v>
      </c>
      <c r="N37" s="25">
        <v>0</v>
      </c>
      <c r="O37" s="25">
        <v>0</v>
      </c>
      <c r="P37" s="25"/>
      <c r="Q37" s="25">
        <v>0</v>
      </c>
      <c r="R37" s="25">
        <v>0</v>
      </c>
      <c r="S37" s="25"/>
      <c r="T37" s="31">
        <v>0</v>
      </c>
      <c r="U37" s="25">
        <v>0</v>
      </c>
      <c r="V37" s="30"/>
    </row>
    <row r="38" spans="1:22" x14ac:dyDescent="0.25">
      <c r="A38" s="27"/>
      <c r="B38" s="28" t="s">
        <v>46</v>
      </c>
      <c r="C38" s="21"/>
      <c r="D38" s="21"/>
      <c r="E38" s="21"/>
      <c r="F38" s="21"/>
      <c r="G38" s="21"/>
      <c r="H38" s="21"/>
      <c r="I38" s="22"/>
      <c r="J38" s="32"/>
      <c r="K38" s="24">
        <v>309</v>
      </c>
      <c r="L38" s="25">
        <v>0</v>
      </c>
      <c r="M38" s="26">
        <v>0</v>
      </c>
      <c r="N38" s="25">
        <v>0</v>
      </c>
      <c r="O38" s="25">
        <v>0</v>
      </c>
      <c r="P38" s="25"/>
      <c r="Q38" s="25"/>
      <c r="R38" s="25">
        <v>0</v>
      </c>
      <c r="S38" s="25">
        <v>450</v>
      </c>
      <c r="T38" s="31">
        <v>450</v>
      </c>
      <c r="U38" s="25">
        <v>0</v>
      </c>
      <c r="V38" s="30"/>
    </row>
    <row r="39" spans="1:22" x14ac:dyDescent="0.25">
      <c r="A39" s="27"/>
      <c r="B39" s="28" t="s">
        <v>47</v>
      </c>
      <c r="C39" s="21" t="s">
        <v>48</v>
      </c>
      <c r="D39" s="21"/>
      <c r="E39" s="21" t="s">
        <v>49</v>
      </c>
      <c r="F39" s="21"/>
      <c r="G39" s="21"/>
      <c r="H39" s="21"/>
      <c r="I39" s="51"/>
      <c r="J39" s="52"/>
      <c r="K39" s="53"/>
      <c r="L39" s="25">
        <v>0</v>
      </c>
      <c r="M39" s="54"/>
      <c r="N39" s="25"/>
      <c r="O39" s="25">
        <v>0</v>
      </c>
      <c r="P39" s="25"/>
      <c r="Q39" s="25"/>
      <c r="R39" s="25">
        <v>0</v>
      </c>
      <c r="S39" s="25">
        <v>260</v>
      </c>
      <c r="T39" s="31">
        <v>1000</v>
      </c>
      <c r="U39" s="25">
        <v>0</v>
      </c>
      <c r="V39" s="30"/>
    </row>
    <row r="40" spans="1:22" ht="14.4" thickBot="1" x14ac:dyDescent="0.3">
      <c r="A40" s="55"/>
      <c r="B40" s="56" t="s">
        <v>50</v>
      </c>
      <c r="C40" s="57" t="s">
        <v>51</v>
      </c>
      <c r="D40" s="57"/>
      <c r="E40" s="57"/>
      <c r="F40" s="57"/>
      <c r="G40" s="57"/>
      <c r="H40" s="57"/>
      <c r="I40" s="58">
        <v>0</v>
      </c>
      <c r="J40" s="59">
        <v>0</v>
      </c>
      <c r="K40" s="60">
        <v>0</v>
      </c>
      <c r="L40" s="25">
        <v>0</v>
      </c>
      <c r="M40" s="61">
        <v>0</v>
      </c>
      <c r="N40" s="25">
        <v>0</v>
      </c>
      <c r="O40" s="25">
        <v>0</v>
      </c>
      <c r="P40" s="25"/>
      <c r="Q40" s="25">
        <v>0</v>
      </c>
      <c r="R40" s="25">
        <v>0</v>
      </c>
      <c r="S40" s="25"/>
      <c r="T40" s="31">
        <v>0</v>
      </c>
      <c r="U40" s="25">
        <v>0</v>
      </c>
      <c r="V40" s="30"/>
    </row>
    <row r="41" spans="1:22" x14ac:dyDescent="0.25">
      <c r="I41" s="62"/>
      <c r="J41" s="62"/>
      <c r="K41" s="63"/>
    </row>
    <row r="42" spans="1:22" x14ac:dyDescent="0.25">
      <c r="I42" s="62"/>
      <c r="J42" s="62"/>
      <c r="K42" s="63"/>
      <c r="O42" s="8"/>
      <c r="P42" s="8"/>
    </row>
    <row r="43" spans="1:22" ht="94.2" customHeight="1" thickBot="1" x14ac:dyDescent="0.3">
      <c r="I43" s="62"/>
      <c r="J43" s="62"/>
      <c r="K43" s="63"/>
      <c r="O43" s="64"/>
      <c r="P43" s="64"/>
    </row>
    <row r="44" spans="1:22" ht="14.4" hidden="1" thickBot="1" x14ac:dyDescent="0.3">
      <c r="I44" s="62"/>
      <c r="J44" s="62"/>
      <c r="K44" s="63"/>
      <c r="O44" s="65"/>
      <c r="P44" s="65"/>
    </row>
    <row r="45" spans="1:22" ht="25.2" hidden="1" customHeight="1" thickBot="1" x14ac:dyDescent="0.3">
      <c r="I45" s="62"/>
      <c r="J45" s="62"/>
      <c r="K45" s="63"/>
      <c r="O45" s="66"/>
      <c r="P45" s="66"/>
    </row>
    <row r="46" spans="1:22" ht="14.4" hidden="1" thickBot="1" x14ac:dyDescent="0.3">
      <c r="I46" s="62"/>
      <c r="J46" s="62"/>
      <c r="K46" s="63"/>
      <c r="O46" s="28"/>
      <c r="P46" s="28"/>
    </row>
    <row r="47" spans="1:22" ht="14.4" hidden="1" thickBot="1" x14ac:dyDescent="0.3">
      <c r="I47" s="62"/>
      <c r="J47" s="62"/>
      <c r="K47" s="63"/>
      <c r="O47" s="28"/>
      <c r="P47" s="28"/>
    </row>
    <row r="48" spans="1:22" ht="4.5" hidden="1" customHeight="1" thickBot="1" x14ac:dyDescent="0.3">
      <c r="I48" s="62"/>
      <c r="J48" s="62"/>
      <c r="K48" s="63"/>
      <c r="O48" s="28"/>
      <c r="P48" s="28"/>
    </row>
    <row r="49" spans="1:29" ht="9" hidden="1" customHeight="1" thickBot="1" x14ac:dyDescent="0.3">
      <c r="I49" s="62"/>
      <c r="J49" s="62"/>
      <c r="K49" s="63"/>
      <c r="O49" s="28"/>
      <c r="P49" s="28"/>
    </row>
    <row r="50" spans="1:29" ht="16.5" hidden="1" customHeight="1" thickBot="1" x14ac:dyDescent="0.3">
      <c r="I50" s="62"/>
      <c r="J50" s="62"/>
      <c r="K50" s="63"/>
      <c r="L50" s="1" t="s">
        <v>52</v>
      </c>
      <c r="O50" s="28"/>
      <c r="P50" s="28"/>
    </row>
    <row r="51" spans="1:29" s="12" customFormat="1" ht="37.200000000000003" customHeight="1" thickBot="1" x14ac:dyDescent="0.3">
      <c r="A51" s="294" t="s">
        <v>53</v>
      </c>
      <c r="B51" s="295"/>
      <c r="C51" s="295"/>
      <c r="D51" s="295"/>
      <c r="E51" s="295"/>
      <c r="F51" s="295"/>
      <c r="G51" s="295"/>
      <c r="H51" s="67"/>
      <c r="I51" s="68" t="s">
        <v>54</v>
      </c>
      <c r="J51" s="68" t="s">
        <v>8</v>
      </c>
      <c r="K51" s="69" t="s">
        <v>55</v>
      </c>
      <c r="L51" s="279" t="s">
        <v>211</v>
      </c>
      <c r="M51" s="262"/>
      <c r="N51" s="262"/>
      <c r="O51" s="281" t="s">
        <v>212</v>
      </c>
      <c r="P51" s="263" t="s">
        <v>10</v>
      </c>
      <c r="Q51" s="263" t="s">
        <v>11</v>
      </c>
      <c r="R51" s="283" t="s">
        <v>213</v>
      </c>
      <c r="S51" s="284"/>
      <c r="T51" s="284"/>
      <c r="U51" s="284"/>
      <c r="V51" s="285"/>
    </row>
    <row r="52" spans="1:29" s="12" customFormat="1" ht="30.6" customHeight="1" thickBot="1" x14ac:dyDescent="0.3">
      <c r="A52" s="295"/>
      <c r="B52" s="295"/>
      <c r="C52" s="295"/>
      <c r="D52" s="295"/>
      <c r="E52" s="295"/>
      <c r="F52" s="295"/>
      <c r="G52" s="295"/>
      <c r="H52" s="67"/>
      <c r="I52" s="68"/>
      <c r="J52" s="68"/>
      <c r="K52" s="69"/>
      <c r="L52" s="280"/>
      <c r="M52" s="264"/>
      <c r="N52" s="264"/>
      <c r="O52" s="282"/>
      <c r="P52" s="265"/>
      <c r="Q52" s="265"/>
      <c r="R52" s="266" t="s">
        <v>214</v>
      </c>
      <c r="S52" s="266"/>
      <c r="T52" s="266"/>
      <c r="U52" s="266" t="s">
        <v>12</v>
      </c>
      <c r="V52" s="267" t="s">
        <v>13</v>
      </c>
    </row>
    <row r="53" spans="1:29" s="20" customFormat="1" x14ac:dyDescent="0.25">
      <c r="A53" s="71" t="s">
        <v>56</v>
      </c>
      <c r="B53" s="72"/>
      <c r="C53" s="72"/>
      <c r="D53" s="72"/>
      <c r="E53" s="72"/>
      <c r="F53" s="72"/>
      <c r="G53" s="72"/>
      <c r="H53" s="72"/>
      <c r="I53" s="73">
        <f>SUM(I54,I58)</f>
        <v>0</v>
      </c>
      <c r="J53" s="74">
        <f>SUM(J54,J58)</f>
        <v>0</v>
      </c>
      <c r="K53" s="75">
        <f>SUM(K54,K58)</f>
        <v>6503</v>
      </c>
      <c r="L53" s="76">
        <f>L54</f>
        <v>273</v>
      </c>
      <c r="M53" s="75"/>
      <c r="N53" s="77"/>
      <c r="O53" s="76">
        <f>O54</f>
        <v>273</v>
      </c>
      <c r="P53" s="76">
        <f>P54</f>
        <v>0</v>
      </c>
      <c r="Q53" s="76">
        <f>Q54</f>
        <v>0</v>
      </c>
      <c r="R53" s="76">
        <f>R54</f>
        <v>273</v>
      </c>
      <c r="S53" s="78"/>
      <c r="T53" s="79">
        <v>1364</v>
      </c>
      <c r="U53" s="76">
        <f>U54</f>
        <v>273</v>
      </c>
      <c r="V53" s="80"/>
    </row>
    <row r="54" spans="1:29" x14ac:dyDescent="0.25">
      <c r="A54" s="27"/>
      <c r="B54" s="28" t="s">
        <v>57</v>
      </c>
      <c r="C54" s="28"/>
      <c r="D54" s="28"/>
      <c r="E54" s="28"/>
      <c r="F54" s="28"/>
      <c r="G54" s="28"/>
      <c r="H54" s="28"/>
      <c r="I54" s="81"/>
      <c r="J54" s="81">
        <f>SUM(J55:J57)</f>
        <v>0</v>
      </c>
      <c r="K54" s="29">
        <f>SUM(K55:K57)</f>
        <v>6503</v>
      </c>
      <c r="L54" s="82">
        <f>L55+L56</f>
        <v>273</v>
      </c>
      <c r="M54" s="29"/>
      <c r="N54" s="83"/>
      <c r="O54" s="82">
        <f>O55+O56</f>
        <v>273</v>
      </c>
      <c r="P54" s="82">
        <f>P55+P56</f>
        <v>0</v>
      </c>
      <c r="Q54" s="82">
        <f>Q55+Q56</f>
        <v>0</v>
      </c>
      <c r="R54" s="82">
        <f>R55+R56</f>
        <v>273</v>
      </c>
      <c r="S54" s="25"/>
      <c r="T54" s="31">
        <v>1364</v>
      </c>
      <c r="U54" s="82">
        <f>U55+U56</f>
        <v>273</v>
      </c>
      <c r="V54" s="30"/>
    </row>
    <row r="55" spans="1:29" x14ac:dyDescent="0.25">
      <c r="A55" s="27"/>
      <c r="B55" s="28"/>
      <c r="C55" s="28" t="s">
        <v>58</v>
      </c>
      <c r="D55" s="28"/>
      <c r="E55" s="28"/>
      <c r="F55" s="28"/>
      <c r="G55" s="28"/>
      <c r="H55" s="28"/>
      <c r="I55" s="84"/>
      <c r="J55" s="26"/>
      <c r="K55" s="29">
        <v>1232</v>
      </c>
      <c r="L55" s="82">
        <v>273</v>
      </c>
      <c r="M55" s="83"/>
      <c r="N55" s="83"/>
      <c r="O55" s="82">
        <v>273</v>
      </c>
      <c r="P55" s="85"/>
      <c r="Q55" s="83"/>
      <c r="R55" s="82">
        <v>273</v>
      </c>
      <c r="S55" s="25"/>
      <c r="T55" s="31">
        <v>1364</v>
      </c>
      <c r="U55" s="82">
        <v>273</v>
      </c>
      <c r="V55" s="30"/>
    </row>
    <row r="56" spans="1:29" x14ac:dyDescent="0.25">
      <c r="A56" s="27"/>
      <c r="B56" s="28"/>
      <c r="C56" s="28" t="s">
        <v>59</v>
      </c>
      <c r="D56" s="28"/>
      <c r="E56" s="28"/>
      <c r="F56" s="28"/>
      <c r="G56" s="28"/>
      <c r="H56" s="28"/>
      <c r="I56" s="84">
        <v>0</v>
      </c>
      <c r="J56" s="26"/>
      <c r="K56" s="29">
        <v>5271</v>
      </c>
      <c r="L56" s="82"/>
      <c r="M56" s="83"/>
      <c r="N56" s="83"/>
      <c r="O56" s="82"/>
      <c r="P56" s="85"/>
      <c r="Q56" s="83"/>
      <c r="R56" s="82"/>
      <c r="S56" s="25"/>
      <c r="T56" s="31">
        <v>0</v>
      </c>
      <c r="U56" s="82"/>
      <c r="V56" s="30"/>
    </row>
    <row r="57" spans="1:29" x14ac:dyDescent="0.25">
      <c r="A57" s="27"/>
      <c r="B57" s="28"/>
      <c r="C57" s="28" t="s">
        <v>60</v>
      </c>
      <c r="D57" s="28"/>
      <c r="E57" s="28"/>
      <c r="F57" s="28"/>
      <c r="G57" s="28"/>
      <c r="H57" s="28"/>
      <c r="I57" s="84">
        <v>0</v>
      </c>
      <c r="J57" s="26">
        <v>0</v>
      </c>
      <c r="K57" s="29">
        <v>0</v>
      </c>
      <c r="L57" s="82">
        <v>0</v>
      </c>
      <c r="M57" s="83">
        <v>0</v>
      </c>
      <c r="N57" s="83">
        <v>0</v>
      </c>
      <c r="O57" s="82">
        <v>0</v>
      </c>
      <c r="P57" s="82"/>
      <c r="Q57" s="83">
        <v>0</v>
      </c>
      <c r="R57" s="82">
        <v>0</v>
      </c>
      <c r="S57" s="25"/>
      <c r="T57" s="31">
        <v>0</v>
      </c>
      <c r="U57" s="82">
        <v>0</v>
      </c>
      <c r="V57" s="30"/>
    </row>
    <row r="58" spans="1:29" x14ac:dyDescent="0.25">
      <c r="A58" s="27"/>
      <c r="B58" s="28" t="s">
        <v>61</v>
      </c>
      <c r="C58" s="28"/>
      <c r="D58" s="28"/>
      <c r="E58" s="28"/>
      <c r="F58" s="28"/>
      <c r="G58" s="28"/>
      <c r="H58" s="28"/>
      <c r="I58" s="84">
        <f>SUM(I59:I60)</f>
        <v>0</v>
      </c>
      <c r="J58" s="26">
        <f>SUM(J59:J60)</f>
        <v>0</v>
      </c>
      <c r="K58" s="29">
        <v>0</v>
      </c>
      <c r="L58" s="82">
        <v>0</v>
      </c>
      <c r="M58" s="83">
        <v>0</v>
      </c>
      <c r="N58" s="83">
        <v>0</v>
      </c>
      <c r="O58" s="82">
        <v>0</v>
      </c>
      <c r="P58" s="82"/>
      <c r="Q58" s="83">
        <v>0</v>
      </c>
      <c r="R58" s="82">
        <v>0</v>
      </c>
      <c r="S58" s="25"/>
      <c r="T58" s="31">
        <v>0</v>
      </c>
      <c r="U58" s="82">
        <v>0</v>
      </c>
      <c r="V58" s="30"/>
    </row>
    <row r="59" spans="1:29" x14ac:dyDescent="0.25">
      <c r="A59" s="27"/>
      <c r="B59" s="28"/>
      <c r="C59" s="28" t="s">
        <v>62</v>
      </c>
      <c r="D59" s="28"/>
      <c r="E59" s="28"/>
      <c r="F59" s="28"/>
      <c r="G59" s="28"/>
      <c r="H59" s="28"/>
      <c r="I59" s="84">
        <v>0</v>
      </c>
      <c r="J59" s="26">
        <v>0</v>
      </c>
      <c r="K59" s="29">
        <v>0</v>
      </c>
      <c r="L59" s="82">
        <v>0</v>
      </c>
      <c r="M59" s="83">
        <v>0</v>
      </c>
      <c r="N59" s="83">
        <v>0</v>
      </c>
      <c r="O59" s="82">
        <v>0</v>
      </c>
      <c r="P59" s="43"/>
      <c r="Q59" s="83">
        <v>0</v>
      </c>
      <c r="R59" s="82">
        <v>0</v>
      </c>
      <c r="S59" s="25"/>
      <c r="T59" s="31">
        <v>0</v>
      </c>
      <c r="U59" s="82">
        <v>0</v>
      </c>
      <c r="V59" s="30"/>
    </row>
    <row r="60" spans="1:29" x14ac:dyDescent="0.25">
      <c r="A60" s="27"/>
      <c r="B60" s="28"/>
      <c r="C60" s="28" t="s">
        <v>63</v>
      </c>
      <c r="D60" s="28"/>
      <c r="E60" s="28"/>
      <c r="F60" s="28"/>
      <c r="G60" s="28"/>
      <c r="H60" s="28"/>
      <c r="I60" s="84"/>
      <c r="J60" s="26">
        <v>0</v>
      </c>
      <c r="K60" s="29">
        <v>0</v>
      </c>
      <c r="L60" s="82">
        <v>0</v>
      </c>
      <c r="M60" s="83">
        <v>0</v>
      </c>
      <c r="N60" s="83">
        <v>0</v>
      </c>
      <c r="O60" s="82">
        <v>0</v>
      </c>
      <c r="P60" s="82"/>
      <c r="Q60" s="83">
        <v>0</v>
      </c>
      <c r="R60" s="82">
        <v>0</v>
      </c>
      <c r="S60" s="25"/>
      <c r="T60" s="31">
        <v>0</v>
      </c>
      <c r="U60" s="82">
        <v>0</v>
      </c>
      <c r="V60" s="30"/>
    </row>
    <row r="61" spans="1:29" s="97" customFormat="1" x14ac:dyDescent="0.25">
      <c r="A61" s="86" t="s">
        <v>64</v>
      </c>
      <c r="B61" s="87" t="s">
        <v>65</v>
      </c>
      <c r="C61" s="88"/>
      <c r="D61" s="88"/>
      <c r="E61" s="88"/>
      <c r="F61" s="88"/>
      <c r="G61" s="88"/>
      <c r="H61" s="88"/>
      <c r="I61" s="89"/>
      <c r="J61" s="90"/>
      <c r="K61" s="91"/>
      <c r="L61" s="92"/>
      <c r="M61" s="93"/>
      <c r="N61" s="93"/>
      <c r="O61" s="92"/>
      <c r="P61" s="43"/>
      <c r="Q61" s="93"/>
      <c r="R61" s="92"/>
      <c r="S61" s="94"/>
      <c r="T61" s="95"/>
      <c r="U61" s="92"/>
      <c r="V61" s="96"/>
    </row>
    <row r="62" spans="1:29" s="20" customFormat="1" x14ac:dyDescent="0.25">
      <c r="A62" s="71"/>
      <c r="B62" s="72" t="s">
        <v>66</v>
      </c>
      <c r="C62" s="72"/>
      <c r="D62" s="72"/>
      <c r="E62" s="72"/>
      <c r="F62" s="72"/>
      <c r="G62" s="72"/>
      <c r="H62" s="72"/>
      <c r="I62" s="98"/>
      <c r="J62" s="43"/>
      <c r="K62" s="44"/>
      <c r="L62" s="85"/>
      <c r="M62" s="99"/>
      <c r="N62" s="99"/>
      <c r="O62" s="85"/>
      <c r="P62" s="85"/>
      <c r="Q62" s="99"/>
      <c r="R62" s="85"/>
      <c r="S62" s="100"/>
      <c r="T62" s="101"/>
      <c r="U62" s="85"/>
      <c r="V62" s="19"/>
    </row>
    <row r="63" spans="1:29" s="20" customFormat="1" x14ac:dyDescent="0.25">
      <c r="A63" s="71"/>
      <c r="B63" s="72" t="s">
        <v>67</v>
      </c>
      <c r="C63" s="72"/>
      <c r="D63" s="72"/>
      <c r="E63" s="72"/>
      <c r="F63" s="72"/>
      <c r="G63" s="72"/>
      <c r="H63" s="72"/>
      <c r="I63" s="98">
        <f>SUM(I64,I65)</f>
        <v>0</v>
      </c>
      <c r="J63" s="43">
        <f>SUM(J64,J65)</f>
        <v>0</v>
      </c>
      <c r="K63" s="44">
        <f>SUM(K64,K65)</f>
        <v>21</v>
      </c>
      <c r="L63" s="85">
        <f>L65</f>
        <v>0</v>
      </c>
      <c r="M63" s="99"/>
      <c r="N63" s="99"/>
      <c r="O63" s="85">
        <f>O65</f>
        <v>0</v>
      </c>
      <c r="P63" s="82"/>
      <c r="Q63" s="99"/>
      <c r="R63" s="85">
        <f>R65</f>
        <v>0</v>
      </c>
      <c r="S63" s="100"/>
      <c r="T63" s="101">
        <v>0</v>
      </c>
      <c r="U63" s="85">
        <f>U65</f>
        <v>0</v>
      </c>
      <c r="V63" s="19"/>
      <c r="AC63" s="20" t="s">
        <v>215</v>
      </c>
    </row>
    <row r="64" spans="1:29" x14ac:dyDescent="0.25">
      <c r="A64" s="27"/>
      <c r="B64" s="28" t="s">
        <v>68</v>
      </c>
      <c r="C64" s="28"/>
      <c r="D64" s="28"/>
      <c r="E64" s="28"/>
      <c r="F64" s="28"/>
      <c r="G64" s="28"/>
      <c r="H64" s="28"/>
      <c r="I64" s="84">
        <v>0</v>
      </c>
      <c r="J64" s="26"/>
      <c r="K64" s="29">
        <v>0</v>
      </c>
      <c r="L64" s="82"/>
      <c r="M64" s="83">
        <v>0</v>
      </c>
      <c r="N64" s="83">
        <v>0</v>
      </c>
      <c r="O64" s="82"/>
      <c r="P64" s="82"/>
      <c r="Q64" s="83">
        <v>0</v>
      </c>
      <c r="R64" s="82"/>
      <c r="S64" s="25"/>
      <c r="T64" s="31"/>
      <c r="U64" s="82"/>
      <c r="V64" s="30"/>
    </row>
    <row r="65" spans="1:22" x14ac:dyDescent="0.25">
      <c r="A65" s="34"/>
      <c r="B65" s="35" t="s">
        <v>69</v>
      </c>
      <c r="C65" s="35"/>
      <c r="D65" s="35"/>
      <c r="E65" s="35"/>
      <c r="F65" s="35"/>
      <c r="G65" s="35"/>
      <c r="H65" s="35"/>
      <c r="I65" s="84"/>
      <c r="J65" s="26"/>
      <c r="K65" s="29">
        <v>21</v>
      </c>
      <c r="L65" s="82">
        <v>0</v>
      </c>
      <c r="M65" s="83"/>
      <c r="N65" s="83"/>
      <c r="O65" s="82">
        <v>0</v>
      </c>
      <c r="P65" s="43"/>
      <c r="Q65" s="83"/>
      <c r="R65" s="82">
        <v>0</v>
      </c>
      <c r="S65" s="25"/>
      <c r="T65" s="31"/>
      <c r="U65" s="82">
        <v>0</v>
      </c>
      <c r="V65" s="30"/>
    </row>
    <row r="66" spans="1:22" s="20" customFormat="1" x14ac:dyDescent="0.25">
      <c r="A66" s="37" t="s">
        <v>70</v>
      </c>
      <c r="B66" s="102" t="s">
        <v>71</v>
      </c>
      <c r="C66" s="38"/>
      <c r="D66" s="38"/>
      <c r="E66" s="38"/>
      <c r="F66" s="38"/>
      <c r="G66" s="38"/>
      <c r="H66" s="38"/>
      <c r="I66" s="98">
        <f>SUM(I67,I68)</f>
        <v>0</v>
      </c>
      <c r="J66" s="43">
        <f>SUM(J67,J68)</f>
        <v>0</v>
      </c>
      <c r="K66" s="44">
        <f>SUM(K67,K68)</f>
        <v>1925</v>
      </c>
      <c r="L66" s="85">
        <f>L67</f>
        <v>1000</v>
      </c>
      <c r="M66" s="85">
        <f t="shared" ref="M66:U66" si="10">M67</f>
        <v>0</v>
      </c>
      <c r="N66" s="85">
        <f t="shared" si="10"/>
        <v>0</v>
      </c>
      <c r="O66" s="85">
        <f t="shared" si="10"/>
        <v>1657</v>
      </c>
      <c r="P66" s="85">
        <f t="shared" si="10"/>
        <v>0</v>
      </c>
      <c r="Q66" s="85">
        <f t="shared" si="10"/>
        <v>0</v>
      </c>
      <c r="R66" s="85">
        <f t="shared" si="10"/>
        <v>1657</v>
      </c>
      <c r="S66" s="85">
        <f t="shared" si="10"/>
        <v>0</v>
      </c>
      <c r="T66" s="85">
        <f t="shared" si="10"/>
        <v>3258</v>
      </c>
      <c r="U66" s="85">
        <f t="shared" si="10"/>
        <v>1657</v>
      </c>
      <c r="V66" s="19"/>
    </row>
    <row r="67" spans="1:22" x14ac:dyDescent="0.25">
      <c r="A67" s="27"/>
      <c r="B67" s="28" t="s">
        <v>72</v>
      </c>
      <c r="C67" s="28"/>
      <c r="D67" s="28"/>
      <c r="E67" s="28"/>
      <c r="F67" s="28"/>
      <c r="G67" s="28"/>
      <c r="H67" s="28"/>
      <c r="I67" s="84"/>
      <c r="J67" s="26"/>
      <c r="K67" s="29">
        <v>1925</v>
      </c>
      <c r="L67" s="82">
        <v>1000</v>
      </c>
      <c r="M67" s="83"/>
      <c r="N67" s="83"/>
      <c r="O67" s="82">
        <v>1657</v>
      </c>
      <c r="P67" s="82"/>
      <c r="Q67" s="83"/>
      <c r="R67" s="82">
        <v>1657</v>
      </c>
      <c r="S67" s="25"/>
      <c r="T67" s="31">
        <v>3258</v>
      </c>
      <c r="U67" s="82">
        <v>1657</v>
      </c>
      <c r="V67" s="30"/>
    </row>
    <row r="68" spans="1:22" x14ac:dyDescent="0.25">
      <c r="A68" s="34"/>
      <c r="B68" s="35" t="s">
        <v>73</v>
      </c>
      <c r="C68" s="35"/>
      <c r="D68" s="35"/>
      <c r="E68" s="35"/>
      <c r="F68" s="35"/>
      <c r="G68" s="35"/>
      <c r="H68" s="35"/>
      <c r="I68" s="84">
        <v>0</v>
      </c>
      <c r="J68" s="26"/>
      <c r="K68" s="29"/>
      <c r="L68" s="103"/>
      <c r="M68" s="83"/>
      <c r="N68" s="104"/>
      <c r="O68" s="103"/>
      <c r="P68" s="82"/>
      <c r="Q68" s="104"/>
      <c r="R68" s="103"/>
      <c r="S68" s="30"/>
      <c r="T68" s="105"/>
      <c r="U68" s="103"/>
      <c r="V68" s="30"/>
    </row>
    <row r="69" spans="1:22" s="20" customFormat="1" ht="14.25" customHeight="1" x14ac:dyDescent="0.25">
      <c r="A69" s="71"/>
      <c r="B69" s="72"/>
      <c r="C69" s="72" t="s">
        <v>74</v>
      </c>
      <c r="D69" s="72"/>
      <c r="E69" s="72"/>
      <c r="F69" s="72"/>
      <c r="G69" s="72"/>
      <c r="H69" s="72"/>
      <c r="I69" s="98">
        <f>SUM(I25,I53,I63,I66,I36,I9)</f>
        <v>0</v>
      </c>
      <c r="J69" s="98">
        <f>SUM(J25,J53,J63,J66,J36,J9)</f>
        <v>0</v>
      </c>
      <c r="K69" s="98">
        <f>SUM(K25,K53,K63,K66,K36,K9)</f>
        <v>17641</v>
      </c>
      <c r="L69" s="98">
        <f>SUM(L11,L25,L53,L63,L66,L36,L9)</f>
        <v>7108</v>
      </c>
      <c r="M69" s="106">
        <f>SUM(M25,M53,M63,M66,M36,M9)</f>
        <v>0</v>
      </c>
      <c r="N69" s="106">
        <f>SUM(N25,N53,N63,N66,N36,N9)</f>
        <v>0</v>
      </c>
      <c r="O69" s="98">
        <f t="shared" ref="O69:U69" si="11">SUM(O11,O25,O53,O63,O66,O36,O9)</f>
        <v>8364</v>
      </c>
      <c r="P69" s="98">
        <f t="shared" si="11"/>
        <v>0</v>
      </c>
      <c r="Q69" s="98">
        <f t="shared" si="11"/>
        <v>0</v>
      </c>
      <c r="R69" s="98">
        <f t="shared" si="11"/>
        <v>8364</v>
      </c>
      <c r="S69" s="98">
        <f t="shared" si="11"/>
        <v>487</v>
      </c>
      <c r="T69" s="106">
        <f t="shared" si="11"/>
        <v>19520</v>
      </c>
      <c r="U69" s="98">
        <f t="shared" si="11"/>
        <v>8364</v>
      </c>
      <c r="V69" s="19"/>
    </row>
    <row r="70" spans="1:22" s="20" customFormat="1" x14ac:dyDescent="0.25">
      <c r="A70" s="37" t="s">
        <v>75</v>
      </c>
      <c r="B70" s="102" t="s">
        <v>76</v>
      </c>
      <c r="C70" s="38"/>
      <c r="D70" s="38"/>
      <c r="E70" s="38"/>
      <c r="F70" s="38"/>
      <c r="G70" s="38"/>
      <c r="H70" s="38"/>
      <c r="I70" s="98">
        <f>SUM(I71,I72)</f>
        <v>0</v>
      </c>
      <c r="J70" s="43">
        <f>SUM(J71,J72)</f>
        <v>0</v>
      </c>
      <c r="K70" s="44">
        <f>SUM(K71,K72)</f>
        <v>0</v>
      </c>
      <c r="L70" s="85">
        <f>L71</f>
        <v>0</v>
      </c>
      <c r="M70" s="99">
        <v>0</v>
      </c>
      <c r="N70" s="99"/>
      <c r="O70" s="85">
        <f>O71</f>
        <v>0</v>
      </c>
      <c r="P70" s="82">
        <v>0</v>
      </c>
      <c r="Q70" s="99"/>
      <c r="R70" s="85">
        <f>R71</f>
        <v>0</v>
      </c>
      <c r="S70" s="100"/>
      <c r="T70" s="101">
        <v>2367</v>
      </c>
      <c r="U70" s="85">
        <f>U71</f>
        <v>0</v>
      </c>
      <c r="V70" s="19"/>
    </row>
    <row r="71" spans="1:22" x14ac:dyDescent="0.25">
      <c r="A71" s="27"/>
      <c r="B71" s="28" t="s">
        <v>77</v>
      </c>
      <c r="C71" s="296" t="s">
        <v>78</v>
      </c>
      <c r="D71" s="296"/>
      <c r="E71" s="296"/>
      <c r="F71" s="296"/>
      <c r="G71" s="296"/>
      <c r="H71" s="28"/>
      <c r="I71" s="84">
        <v>0</v>
      </c>
      <c r="J71" s="26">
        <v>0</v>
      </c>
      <c r="K71" s="29"/>
      <c r="L71" s="82"/>
      <c r="M71" s="83">
        <v>0</v>
      </c>
      <c r="N71" s="83"/>
      <c r="O71" s="82"/>
      <c r="P71" s="82">
        <v>0</v>
      </c>
      <c r="Q71" s="83"/>
      <c r="R71" s="82"/>
      <c r="S71" s="25"/>
      <c r="T71" s="31">
        <v>2367</v>
      </c>
      <c r="U71" s="82"/>
      <c r="V71" s="30"/>
    </row>
    <row r="72" spans="1:22" x14ac:dyDescent="0.25">
      <c r="A72" s="34"/>
      <c r="B72" s="35" t="s">
        <v>79</v>
      </c>
      <c r="C72" s="296" t="s">
        <v>80</v>
      </c>
      <c r="D72" s="296"/>
      <c r="E72" s="296"/>
      <c r="F72" s="296"/>
      <c r="G72" s="296"/>
      <c r="H72" s="35"/>
      <c r="I72" s="84">
        <v>0</v>
      </c>
      <c r="J72" s="26">
        <v>0</v>
      </c>
      <c r="K72" s="29"/>
      <c r="L72" s="82"/>
      <c r="M72" s="83"/>
      <c r="N72" s="104"/>
      <c r="O72" s="82"/>
      <c r="P72" s="82"/>
      <c r="Q72" s="104"/>
      <c r="R72" s="82"/>
      <c r="S72" s="25"/>
      <c r="T72" s="31"/>
      <c r="U72" s="82"/>
      <c r="V72" s="30"/>
    </row>
    <row r="73" spans="1:22" ht="14.4" thickBot="1" x14ac:dyDescent="0.3">
      <c r="A73" s="27" t="s">
        <v>81</v>
      </c>
      <c r="B73" s="28"/>
      <c r="C73" s="28"/>
      <c r="D73" s="28"/>
      <c r="E73" s="28"/>
      <c r="F73" s="28"/>
      <c r="G73" s="28"/>
      <c r="H73" s="28"/>
      <c r="I73" s="107"/>
      <c r="J73" s="108"/>
      <c r="K73" s="109"/>
      <c r="L73" s="110"/>
      <c r="M73" s="111"/>
      <c r="N73" s="112"/>
      <c r="O73" s="110"/>
      <c r="P73" s="111"/>
      <c r="Q73" s="112"/>
      <c r="R73" s="110"/>
      <c r="S73" s="25"/>
      <c r="T73" s="31"/>
      <c r="U73" s="110"/>
      <c r="V73" s="113"/>
    </row>
    <row r="74" spans="1:22" s="5" customFormat="1" ht="16.2" thickBot="1" x14ac:dyDescent="0.35">
      <c r="A74" s="37"/>
      <c r="B74" s="38"/>
      <c r="C74" s="38"/>
      <c r="D74" s="38" t="s">
        <v>82</v>
      </c>
      <c r="E74" s="38"/>
      <c r="F74" s="38"/>
      <c r="G74" s="38"/>
      <c r="H74" s="38"/>
      <c r="I74" s="114">
        <f t="shared" ref="I74:U74" si="12">SUM(I69,I70)</f>
        <v>0</v>
      </c>
      <c r="J74" s="114">
        <f t="shared" si="12"/>
        <v>0</v>
      </c>
      <c r="K74" s="115">
        <f t="shared" si="12"/>
        <v>17641</v>
      </c>
      <c r="L74" s="116">
        <f t="shared" ref="L74" si="13">SUM(L69,L70)</f>
        <v>7108</v>
      </c>
      <c r="M74" s="117">
        <f t="shared" si="12"/>
        <v>0</v>
      </c>
      <c r="N74" s="117">
        <f t="shared" si="12"/>
        <v>0</v>
      </c>
      <c r="O74" s="116">
        <f t="shared" ref="O74" si="14">SUM(O69,O70)</f>
        <v>8364</v>
      </c>
      <c r="P74" s="116">
        <f t="shared" si="12"/>
        <v>0</v>
      </c>
      <c r="Q74" s="116">
        <f t="shared" si="12"/>
        <v>0</v>
      </c>
      <c r="R74" s="116">
        <f t="shared" si="12"/>
        <v>8364</v>
      </c>
      <c r="S74" s="118">
        <f t="shared" si="12"/>
        <v>487</v>
      </c>
      <c r="T74" s="115">
        <f t="shared" si="12"/>
        <v>21887</v>
      </c>
      <c r="U74" s="116">
        <f t="shared" si="12"/>
        <v>8364</v>
      </c>
      <c r="V74" s="119"/>
    </row>
    <row r="75" spans="1:22" s="8" customFormat="1" x14ac:dyDescent="0.25">
      <c r="A75" s="120"/>
      <c r="B75" s="121"/>
      <c r="C75" s="121"/>
      <c r="D75" s="121"/>
      <c r="E75" s="121"/>
      <c r="F75" s="121"/>
      <c r="G75" s="121"/>
      <c r="H75" s="121"/>
      <c r="I75" s="122"/>
      <c r="J75" s="122"/>
      <c r="K75" s="122"/>
      <c r="L75" s="123"/>
      <c r="M75" s="124"/>
      <c r="N75" s="125"/>
      <c r="O75" s="123"/>
      <c r="P75" s="126"/>
      <c r="Q75" s="125"/>
      <c r="R75" s="123"/>
      <c r="S75" s="30"/>
      <c r="T75" s="105"/>
      <c r="U75" s="123"/>
      <c r="V75" s="127"/>
    </row>
    <row r="76" spans="1:22" x14ac:dyDescent="0.25">
      <c r="A76" s="128" t="s">
        <v>83</v>
      </c>
      <c r="B76" s="28" t="s">
        <v>84</v>
      </c>
      <c r="C76" s="28"/>
      <c r="D76" s="28"/>
      <c r="E76" s="28"/>
      <c r="F76" s="28"/>
      <c r="G76" s="28"/>
      <c r="H76" s="28"/>
      <c r="I76" s="129"/>
      <c r="J76" s="130"/>
      <c r="K76" s="131">
        <v>4521</v>
      </c>
      <c r="L76" s="82">
        <v>1924</v>
      </c>
      <c r="M76" s="83"/>
      <c r="N76" s="83"/>
      <c r="O76" s="82">
        <v>1924</v>
      </c>
      <c r="P76" s="82"/>
      <c r="Q76" s="83"/>
      <c r="R76" s="82">
        <v>1924</v>
      </c>
      <c r="S76" s="30">
        <v>20</v>
      </c>
      <c r="T76" s="31">
        <v>5326</v>
      </c>
      <c r="U76" s="82">
        <v>1924</v>
      </c>
      <c r="V76" s="30"/>
    </row>
    <row r="77" spans="1:22" x14ac:dyDescent="0.25">
      <c r="A77" s="128" t="s">
        <v>32</v>
      </c>
      <c r="B77" s="28" t="s">
        <v>85</v>
      </c>
      <c r="C77" s="28"/>
      <c r="D77" s="28"/>
      <c r="E77" s="28"/>
      <c r="F77" s="28"/>
      <c r="G77" s="28"/>
      <c r="H77" s="28"/>
      <c r="I77" s="84"/>
      <c r="J77" s="26"/>
      <c r="K77" s="29">
        <v>1357</v>
      </c>
      <c r="L77" s="82">
        <v>479</v>
      </c>
      <c r="M77" s="83"/>
      <c r="N77" s="83"/>
      <c r="O77" s="82">
        <v>479</v>
      </c>
      <c r="P77" s="85"/>
      <c r="Q77" s="83"/>
      <c r="R77" s="82">
        <v>479</v>
      </c>
      <c r="S77" s="30">
        <v>7</v>
      </c>
      <c r="T77" s="31">
        <v>1491</v>
      </c>
      <c r="U77" s="82">
        <v>479</v>
      </c>
      <c r="V77" s="30"/>
    </row>
    <row r="78" spans="1:22" x14ac:dyDescent="0.25">
      <c r="A78" s="128" t="s">
        <v>86</v>
      </c>
      <c r="B78" s="28" t="s">
        <v>87</v>
      </c>
      <c r="C78" s="28"/>
      <c r="D78" s="28"/>
      <c r="E78" s="28"/>
      <c r="F78" s="28"/>
      <c r="G78" s="28"/>
      <c r="H78" s="28"/>
      <c r="I78" s="84"/>
      <c r="J78" s="26"/>
      <c r="K78" s="29">
        <v>2943</v>
      </c>
      <c r="L78" s="82">
        <v>3063</v>
      </c>
      <c r="M78" s="83"/>
      <c r="N78" s="83"/>
      <c r="O78" s="82">
        <v>3063</v>
      </c>
      <c r="P78" s="82"/>
      <c r="Q78" s="83"/>
      <c r="R78" s="82">
        <v>3455</v>
      </c>
      <c r="S78" s="30"/>
      <c r="T78" s="31">
        <v>5191</v>
      </c>
      <c r="U78" s="82">
        <v>3455</v>
      </c>
      <c r="V78" s="30"/>
    </row>
    <row r="79" spans="1:22" x14ac:dyDescent="0.25">
      <c r="A79" s="128" t="s">
        <v>88</v>
      </c>
      <c r="B79" s="28" t="s">
        <v>89</v>
      </c>
      <c r="C79" s="28"/>
      <c r="D79" s="28"/>
      <c r="E79" s="28"/>
      <c r="F79" s="28"/>
      <c r="G79" s="28"/>
      <c r="H79" s="28"/>
      <c r="I79" s="84">
        <v>0</v>
      </c>
      <c r="J79" s="26"/>
      <c r="K79" s="29">
        <v>0</v>
      </c>
      <c r="L79" s="82">
        <v>0</v>
      </c>
      <c r="M79" s="83">
        <v>0</v>
      </c>
      <c r="N79" s="83">
        <v>0</v>
      </c>
      <c r="O79" s="82">
        <v>0</v>
      </c>
      <c r="P79" s="82"/>
      <c r="Q79" s="83"/>
      <c r="R79" s="82">
        <v>0</v>
      </c>
      <c r="S79" s="30"/>
      <c r="T79" s="31">
        <v>0</v>
      </c>
      <c r="U79" s="82">
        <v>0</v>
      </c>
      <c r="V79" s="30"/>
    </row>
    <row r="80" spans="1:22" x14ac:dyDescent="0.25">
      <c r="A80" s="128" t="s">
        <v>64</v>
      </c>
      <c r="B80" s="28" t="s">
        <v>90</v>
      </c>
      <c r="C80" s="28"/>
      <c r="D80" s="28"/>
      <c r="E80" s="28"/>
      <c r="F80" s="28"/>
      <c r="G80" s="28"/>
      <c r="H80" s="28"/>
      <c r="I80" s="84"/>
      <c r="J80" s="26"/>
      <c r="K80" s="29">
        <f t="shared" ref="K80:T80" si="15">SUM(K81:K83)</f>
        <v>7836</v>
      </c>
      <c r="L80" s="26">
        <f t="shared" ref="L80" si="16">SUM(L81:L83)</f>
        <v>1642</v>
      </c>
      <c r="M80" s="29">
        <f t="shared" si="15"/>
        <v>0</v>
      </c>
      <c r="N80" s="29">
        <f t="shared" si="15"/>
        <v>0</v>
      </c>
      <c r="O80" s="26">
        <f t="shared" ref="O80" si="17">SUM(O81:O83)</f>
        <v>2830</v>
      </c>
      <c r="P80" s="29">
        <f t="shared" si="15"/>
        <v>0</v>
      </c>
      <c r="Q80" s="29">
        <f t="shared" si="15"/>
        <v>0</v>
      </c>
      <c r="R80" s="26">
        <f t="shared" si="15"/>
        <v>2438</v>
      </c>
      <c r="S80" s="29">
        <f t="shared" si="15"/>
        <v>-218</v>
      </c>
      <c r="T80" s="29">
        <f t="shared" si="15"/>
        <v>8138</v>
      </c>
      <c r="U80" s="26">
        <f>SUM(U81:U83)</f>
        <v>2438</v>
      </c>
      <c r="V80" s="30"/>
    </row>
    <row r="81" spans="1:22" x14ac:dyDescent="0.25">
      <c r="A81" s="128"/>
      <c r="B81" s="28" t="s">
        <v>91</v>
      </c>
      <c r="C81" s="132"/>
      <c r="D81" s="28"/>
      <c r="E81" s="28"/>
      <c r="F81" s="28"/>
      <c r="G81" s="28"/>
      <c r="H81" s="28"/>
      <c r="I81" s="84"/>
      <c r="J81" s="133"/>
      <c r="K81" s="122">
        <v>5384</v>
      </c>
      <c r="L81" s="82">
        <v>875</v>
      </c>
      <c r="M81" s="83"/>
      <c r="N81" s="83"/>
      <c r="O81" s="82">
        <v>1867</v>
      </c>
      <c r="P81" s="82"/>
      <c r="Q81" s="83"/>
      <c r="R81" s="82">
        <v>1475</v>
      </c>
      <c r="S81" s="30"/>
      <c r="T81" s="31">
        <v>5693</v>
      </c>
      <c r="U81" s="82">
        <v>1475</v>
      </c>
      <c r="V81" s="30"/>
    </row>
    <row r="82" spans="1:22" x14ac:dyDescent="0.25">
      <c r="A82" s="128"/>
      <c r="B82" s="28" t="s">
        <v>92</v>
      </c>
      <c r="C82" s="132"/>
      <c r="D82" s="28"/>
      <c r="E82" s="28"/>
      <c r="F82" s="28"/>
      <c r="G82" s="28"/>
      <c r="H82" s="28"/>
      <c r="I82" s="84"/>
      <c r="J82" s="133"/>
      <c r="K82" s="122">
        <v>0</v>
      </c>
      <c r="L82" s="82">
        <v>0</v>
      </c>
      <c r="M82" s="83">
        <v>0</v>
      </c>
      <c r="N82" s="83"/>
      <c r="O82" s="82">
        <v>0</v>
      </c>
      <c r="P82" s="82"/>
      <c r="Q82" s="83"/>
      <c r="R82" s="82">
        <v>0</v>
      </c>
      <c r="S82" s="30"/>
      <c r="T82" s="31">
        <v>20</v>
      </c>
      <c r="U82" s="82">
        <v>0</v>
      </c>
      <c r="V82" s="30"/>
    </row>
    <row r="83" spans="1:22" x14ac:dyDescent="0.25">
      <c r="A83" s="128"/>
      <c r="B83" s="28" t="s">
        <v>93</v>
      </c>
      <c r="C83" s="28"/>
      <c r="D83" s="28"/>
      <c r="E83" s="28"/>
      <c r="F83" s="28"/>
      <c r="G83" s="28"/>
      <c r="H83" s="28"/>
      <c r="I83" s="84"/>
      <c r="J83" s="133"/>
      <c r="K83" s="122">
        <v>2452</v>
      </c>
      <c r="L83" s="82">
        <v>767</v>
      </c>
      <c r="M83" s="83"/>
      <c r="N83" s="83"/>
      <c r="O83" s="82">
        <v>963</v>
      </c>
      <c r="P83" s="82"/>
      <c r="Q83" s="83"/>
      <c r="R83" s="82">
        <v>963</v>
      </c>
      <c r="S83" s="30">
        <v>-218</v>
      </c>
      <c r="T83" s="31">
        <v>2425</v>
      </c>
      <c r="U83" s="82">
        <v>963</v>
      </c>
      <c r="V83" s="30"/>
    </row>
    <row r="84" spans="1:22" ht="14.4" thickBot="1" x14ac:dyDescent="0.3">
      <c r="A84" s="128"/>
      <c r="B84" s="28" t="s">
        <v>94</v>
      </c>
      <c r="C84" s="28"/>
      <c r="D84" s="28"/>
      <c r="E84" s="28"/>
      <c r="F84" s="28"/>
      <c r="G84" s="28"/>
      <c r="H84" s="28"/>
      <c r="I84" s="84"/>
      <c r="J84" s="133"/>
      <c r="K84" s="122"/>
      <c r="L84" s="110">
        <v>0</v>
      </c>
      <c r="M84" s="134"/>
      <c r="N84" s="134"/>
      <c r="O84" s="110">
        <v>0</v>
      </c>
      <c r="P84" s="135"/>
      <c r="Q84" s="134"/>
      <c r="R84" s="110">
        <v>0</v>
      </c>
      <c r="S84" s="30"/>
      <c r="T84" s="31">
        <v>0</v>
      </c>
      <c r="U84" s="110">
        <v>0</v>
      </c>
      <c r="V84" s="113"/>
    </row>
    <row r="85" spans="1:22" s="20" customFormat="1" ht="14.4" thickBot="1" x14ac:dyDescent="0.3">
      <c r="A85" s="136"/>
      <c r="B85" s="137" t="s">
        <v>95</v>
      </c>
      <c r="C85" s="137"/>
      <c r="D85" s="137"/>
      <c r="E85" s="137"/>
      <c r="F85" s="137"/>
      <c r="G85" s="137"/>
      <c r="H85" s="137"/>
      <c r="I85" s="98">
        <f>SUM(I76:I80)</f>
        <v>0</v>
      </c>
      <c r="J85" s="98">
        <f>SUM(J76:J84)</f>
        <v>0</v>
      </c>
      <c r="K85" s="106">
        <f t="shared" ref="K85:Q85" si="18">SUM(K76:K80)</f>
        <v>16657</v>
      </c>
      <c r="L85" s="116">
        <f>SUM(L76:L80)</f>
        <v>7108</v>
      </c>
      <c r="M85" s="117">
        <f t="shared" si="18"/>
        <v>0</v>
      </c>
      <c r="N85" s="117">
        <f t="shared" si="18"/>
        <v>0</v>
      </c>
      <c r="O85" s="116">
        <f>SUM(O76:O80)</f>
        <v>8296</v>
      </c>
      <c r="P85" s="117">
        <f t="shared" si="18"/>
        <v>0</v>
      </c>
      <c r="Q85" s="117">
        <f t="shared" si="18"/>
        <v>0</v>
      </c>
      <c r="R85" s="116">
        <f>SUM(R76:R80)</f>
        <v>8296</v>
      </c>
      <c r="S85" s="45">
        <f>SUM(S76:S80)</f>
        <v>-191</v>
      </c>
      <c r="T85" s="106">
        <f>SUM(T76:T80)</f>
        <v>20146</v>
      </c>
      <c r="U85" s="116">
        <f>SUM(U76:U80)</f>
        <v>8296</v>
      </c>
      <c r="V85" s="138"/>
    </row>
    <row r="86" spans="1:22" x14ac:dyDescent="0.25">
      <c r="A86" s="139" t="s">
        <v>96</v>
      </c>
      <c r="B86" s="140" t="s">
        <v>97</v>
      </c>
      <c r="C86" s="140"/>
      <c r="D86" s="140"/>
      <c r="E86" s="140"/>
      <c r="F86" s="140"/>
      <c r="G86" s="140"/>
      <c r="H86" s="140"/>
      <c r="I86" s="84"/>
      <c r="J86" s="26"/>
      <c r="K86" s="29">
        <v>1920</v>
      </c>
      <c r="L86" s="126">
        <v>0</v>
      </c>
      <c r="M86" s="124"/>
      <c r="N86" s="124"/>
      <c r="O86" s="126">
        <v>68</v>
      </c>
      <c r="P86" s="126"/>
      <c r="Q86" s="125"/>
      <c r="R86" s="126">
        <v>68</v>
      </c>
      <c r="S86" s="25">
        <v>260</v>
      </c>
      <c r="T86" s="31">
        <v>3066</v>
      </c>
      <c r="U86" s="126">
        <v>68</v>
      </c>
      <c r="V86" s="127"/>
    </row>
    <row r="87" spans="1:22" x14ac:dyDescent="0.25">
      <c r="A87" s="128" t="s">
        <v>98</v>
      </c>
      <c r="B87" s="28" t="s">
        <v>99</v>
      </c>
      <c r="C87" s="28"/>
      <c r="D87" s="28"/>
      <c r="E87" s="28"/>
      <c r="F87" s="28"/>
      <c r="G87" s="28"/>
      <c r="H87" s="28"/>
      <c r="I87" s="84"/>
      <c r="J87" s="26"/>
      <c r="K87" s="29">
        <v>6464</v>
      </c>
      <c r="L87" s="82">
        <v>0</v>
      </c>
      <c r="M87" s="83"/>
      <c r="N87" s="83"/>
      <c r="O87" s="82">
        <v>0</v>
      </c>
      <c r="P87" s="43"/>
      <c r="Q87" s="83"/>
      <c r="R87" s="82">
        <v>0</v>
      </c>
      <c r="S87" s="25"/>
      <c r="T87" s="31">
        <v>1700</v>
      </c>
      <c r="U87" s="82">
        <v>0</v>
      </c>
      <c r="V87" s="30"/>
    </row>
    <row r="88" spans="1:22" x14ac:dyDescent="0.25">
      <c r="A88" s="128" t="s">
        <v>100</v>
      </c>
      <c r="B88" s="28" t="s">
        <v>101</v>
      </c>
      <c r="C88" s="28"/>
      <c r="D88" s="28"/>
      <c r="E88" s="28"/>
      <c r="F88" s="28"/>
      <c r="G88" s="28"/>
      <c r="H88" s="28"/>
      <c r="I88" s="84"/>
      <c r="J88" s="26"/>
      <c r="K88" s="29">
        <v>0</v>
      </c>
      <c r="L88" s="82">
        <v>0</v>
      </c>
      <c r="M88" s="83">
        <v>0</v>
      </c>
      <c r="N88" s="83"/>
      <c r="O88" s="82">
        <v>0</v>
      </c>
      <c r="P88" s="82"/>
      <c r="Q88" s="104">
        <v>0</v>
      </c>
      <c r="R88" s="82">
        <v>0</v>
      </c>
      <c r="S88" s="25"/>
      <c r="T88" s="31">
        <v>452</v>
      </c>
      <c r="U88" s="82">
        <v>0</v>
      </c>
      <c r="V88" s="30"/>
    </row>
    <row r="89" spans="1:22" x14ac:dyDescent="0.25">
      <c r="A89" s="128"/>
      <c r="B89" s="28" t="s">
        <v>102</v>
      </c>
      <c r="C89" s="28"/>
      <c r="D89" s="28"/>
      <c r="E89" s="28"/>
      <c r="F89" s="28"/>
      <c r="G89" s="28"/>
      <c r="H89" s="141"/>
      <c r="I89" s="84"/>
      <c r="J89" s="26"/>
      <c r="K89" s="29">
        <v>0</v>
      </c>
      <c r="L89" s="82">
        <v>0</v>
      </c>
      <c r="M89" s="83">
        <v>0</v>
      </c>
      <c r="N89" s="83"/>
      <c r="O89" s="82">
        <v>0</v>
      </c>
      <c r="P89" s="103"/>
      <c r="Q89" s="104"/>
      <c r="R89" s="82">
        <v>0</v>
      </c>
      <c r="S89" s="25"/>
      <c r="T89" s="31">
        <v>452</v>
      </c>
      <c r="U89" s="82">
        <v>0</v>
      </c>
      <c r="V89" s="30"/>
    </row>
    <row r="90" spans="1:22" x14ac:dyDescent="0.25">
      <c r="A90" s="142"/>
      <c r="B90" s="35" t="s">
        <v>103</v>
      </c>
      <c r="C90" s="35"/>
      <c r="D90" s="35"/>
      <c r="E90" s="35"/>
      <c r="F90" s="35"/>
      <c r="G90" s="35"/>
      <c r="H90" s="143"/>
      <c r="I90" s="84"/>
      <c r="J90" s="26"/>
      <c r="K90" s="29">
        <v>0</v>
      </c>
      <c r="L90" s="82">
        <v>0</v>
      </c>
      <c r="M90" s="83">
        <v>0</v>
      </c>
      <c r="N90" s="104"/>
      <c r="O90" s="82">
        <v>0</v>
      </c>
      <c r="P90" s="103"/>
      <c r="Q90" s="104"/>
      <c r="R90" s="82">
        <v>0</v>
      </c>
      <c r="S90" s="25"/>
      <c r="T90" s="31"/>
      <c r="U90" s="82">
        <v>0</v>
      </c>
      <c r="V90" s="30"/>
    </row>
    <row r="91" spans="1:22" x14ac:dyDescent="0.25">
      <c r="A91" s="136"/>
      <c r="B91" s="137" t="s">
        <v>104</v>
      </c>
      <c r="C91" s="137"/>
      <c r="D91" s="137"/>
      <c r="E91" s="137"/>
      <c r="F91" s="137"/>
      <c r="G91" s="137"/>
      <c r="H91" s="137"/>
      <c r="I91" s="98">
        <f>SUM(I84:I86)</f>
        <v>0</v>
      </c>
      <c r="J91" s="43">
        <f>SUM(J84:J90)</f>
        <v>0</v>
      </c>
      <c r="K91" s="44">
        <f>SUM(K84:K86,K90,)</f>
        <v>18577</v>
      </c>
      <c r="L91" s="43">
        <f t="shared" ref="L91" si="19">SUM(L86:L88)</f>
        <v>0</v>
      </c>
      <c r="M91" s="43">
        <f t="shared" ref="M91:R91" si="20">SUM(M86:M88)</f>
        <v>0</v>
      </c>
      <c r="N91" s="43">
        <f t="shared" si="20"/>
        <v>0</v>
      </c>
      <c r="O91" s="43">
        <f t="shared" ref="O91" si="21">SUM(O86:O88)</f>
        <v>68</v>
      </c>
      <c r="P91" s="43">
        <f t="shared" si="20"/>
        <v>0</v>
      </c>
      <c r="Q91" s="43">
        <f t="shared" si="20"/>
        <v>0</v>
      </c>
      <c r="R91" s="43">
        <f t="shared" si="20"/>
        <v>68</v>
      </c>
      <c r="S91" s="25"/>
      <c r="T91" s="31"/>
      <c r="U91" s="43">
        <f>SUM(U86:U88)</f>
        <v>68</v>
      </c>
      <c r="V91" s="30"/>
    </row>
    <row r="92" spans="1:22" x14ac:dyDescent="0.25">
      <c r="A92" s="286" t="s">
        <v>105</v>
      </c>
      <c r="B92" s="287"/>
      <c r="C92" s="287"/>
      <c r="D92" s="287"/>
      <c r="E92" s="287"/>
      <c r="F92" s="287"/>
      <c r="G92" s="287"/>
      <c r="H92" s="35"/>
      <c r="I92" s="84"/>
      <c r="J92" s="26"/>
      <c r="K92" s="29">
        <v>309</v>
      </c>
      <c r="L92" s="82">
        <v>0</v>
      </c>
      <c r="M92" s="83"/>
      <c r="N92" s="104"/>
      <c r="O92" s="82">
        <v>0</v>
      </c>
      <c r="P92" s="103"/>
      <c r="Q92" s="104"/>
      <c r="R92" s="82">
        <v>0</v>
      </c>
      <c r="S92" s="25">
        <v>450</v>
      </c>
      <c r="T92" s="31">
        <v>450</v>
      </c>
      <c r="U92" s="82">
        <v>0</v>
      </c>
      <c r="V92" s="30"/>
    </row>
    <row r="93" spans="1:22" x14ac:dyDescent="0.25">
      <c r="A93" s="139" t="s">
        <v>106</v>
      </c>
      <c r="B93" s="140" t="s">
        <v>107</v>
      </c>
      <c r="C93" s="140"/>
      <c r="D93" s="140"/>
      <c r="E93" s="140"/>
      <c r="F93" s="140"/>
      <c r="G93" s="140"/>
      <c r="H93" s="140"/>
      <c r="I93" s="84">
        <v>0</v>
      </c>
      <c r="J93" s="26">
        <v>0</v>
      </c>
      <c r="K93" s="29">
        <v>0</v>
      </c>
      <c r="L93" s="82"/>
      <c r="M93" s="83">
        <v>0</v>
      </c>
      <c r="N93" s="104"/>
      <c r="O93" s="82"/>
      <c r="P93" s="103"/>
      <c r="Q93" s="104">
        <v>0</v>
      </c>
      <c r="R93" s="82"/>
      <c r="S93" s="25"/>
      <c r="T93" s="31"/>
      <c r="U93" s="82"/>
      <c r="V93" s="30"/>
    </row>
    <row r="94" spans="1:22" x14ac:dyDescent="0.25">
      <c r="A94" s="142" t="s">
        <v>108</v>
      </c>
      <c r="B94" s="35" t="s">
        <v>109</v>
      </c>
      <c r="C94" s="35"/>
      <c r="D94" s="35"/>
      <c r="E94" s="35"/>
      <c r="F94" s="35"/>
      <c r="G94" s="35"/>
      <c r="H94" s="35"/>
      <c r="I94" s="84">
        <v>0</v>
      </c>
      <c r="J94" s="26">
        <v>0</v>
      </c>
      <c r="K94" s="29">
        <v>0</v>
      </c>
      <c r="L94" s="82"/>
      <c r="M94" s="83">
        <v>0</v>
      </c>
      <c r="N94" s="83"/>
      <c r="O94" s="82"/>
      <c r="P94" s="103"/>
      <c r="Q94" s="104"/>
      <c r="R94" s="82"/>
      <c r="S94" s="25"/>
      <c r="T94" s="31"/>
      <c r="U94" s="82"/>
      <c r="V94" s="30"/>
    </row>
    <row r="95" spans="1:22" ht="14.4" thickBot="1" x14ac:dyDescent="0.3">
      <c r="A95" s="142" t="s">
        <v>110</v>
      </c>
      <c r="B95" s="35" t="s">
        <v>111</v>
      </c>
      <c r="C95" s="35"/>
      <c r="D95" s="35"/>
      <c r="E95" s="35"/>
      <c r="F95" s="35"/>
      <c r="G95" s="35"/>
      <c r="H95" s="35"/>
      <c r="I95" s="84"/>
      <c r="J95" s="133"/>
      <c r="K95" s="122"/>
      <c r="L95" s="110"/>
      <c r="M95" s="111"/>
      <c r="N95" s="111"/>
      <c r="O95" s="110"/>
      <c r="P95" s="112"/>
      <c r="Q95" s="112"/>
      <c r="R95" s="110"/>
      <c r="S95" s="25"/>
      <c r="T95" s="31"/>
      <c r="U95" s="110"/>
      <c r="V95" s="113"/>
    </row>
    <row r="96" spans="1:22" s="5" customFormat="1" ht="16.2" thickBot="1" x14ac:dyDescent="0.35">
      <c r="A96" s="136"/>
      <c r="B96" s="137"/>
      <c r="C96" s="137"/>
      <c r="D96" s="137" t="s">
        <v>112</v>
      </c>
      <c r="E96" s="137"/>
      <c r="F96" s="137"/>
      <c r="G96" s="137"/>
      <c r="H96" s="137"/>
      <c r="I96" s="98" t="e">
        <f>SUM(I85,#REF!)</f>
        <v>#REF!</v>
      </c>
      <c r="J96" s="98" t="e">
        <f>SUM(J85,#REF!)</f>
        <v>#REF!</v>
      </c>
      <c r="K96" s="106" t="e">
        <f>SUM(K85,#REF!,K94)</f>
        <v>#REF!</v>
      </c>
      <c r="L96" s="116">
        <f>SUM(L85,L91,L92,L93,L95)</f>
        <v>7108</v>
      </c>
      <c r="M96" s="116">
        <f>SUM(M85,M91,M94,M95)</f>
        <v>0</v>
      </c>
      <c r="N96" s="116">
        <f>SUM(N85,N91,N94,N95)</f>
        <v>0</v>
      </c>
      <c r="O96" s="116">
        <f>SUM(O85,O91,O92,O93,O95)</f>
        <v>8364</v>
      </c>
      <c r="P96" s="116">
        <f>SUM(P85,P91,P94,P95)</f>
        <v>0</v>
      </c>
      <c r="Q96" s="116">
        <f>SUM(Q85,Q91,Q94,Q95)</f>
        <v>0</v>
      </c>
      <c r="R96" s="116">
        <f>SUM(R85,R91,R92,R93,R95)</f>
        <v>8364</v>
      </c>
      <c r="S96" s="45" t="e">
        <f>SUM(S85,#REF!,S94)</f>
        <v>#REF!</v>
      </c>
      <c r="T96" s="106" t="e">
        <f>SUM(T85,#REF!,T94)</f>
        <v>#REF!</v>
      </c>
      <c r="U96" s="116">
        <f>SUM(U85,U91,U92,U93,U95)</f>
        <v>8364</v>
      </c>
      <c r="V96" s="144"/>
    </row>
    <row r="97" spans="1:22" ht="14.4" thickBot="1" x14ac:dyDescent="0.3">
      <c r="A97" s="145"/>
      <c r="B97" s="146" t="s">
        <v>113</v>
      </c>
      <c r="C97" s="146"/>
      <c r="D97" s="146"/>
      <c r="E97" s="146"/>
      <c r="F97" s="146"/>
      <c r="G97" s="146"/>
      <c r="H97" s="146"/>
      <c r="I97" s="147">
        <v>5</v>
      </c>
      <c r="J97" s="61"/>
      <c r="K97" s="148">
        <v>5</v>
      </c>
      <c r="L97" s="126">
        <v>1</v>
      </c>
      <c r="M97" s="124">
        <v>3</v>
      </c>
      <c r="N97" s="124">
        <v>5</v>
      </c>
      <c r="O97" s="126">
        <v>1</v>
      </c>
      <c r="P97" s="123"/>
      <c r="Q97" s="125">
        <v>5</v>
      </c>
      <c r="R97" s="126">
        <v>1</v>
      </c>
      <c r="S97" s="25"/>
      <c r="T97" s="31">
        <v>5</v>
      </c>
      <c r="U97" s="126">
        <v>1</v>
      </c>
      <c r="V97" s="127"/>
    </row>
    <row r="98" spans="1:22" x14ac:dyDescent="0.25">
      <c r="A98" s="132"/>
      <c r="B98" s="132"/>
      <c r="C98" s="132"/>
      <c r="D98" s="132"/>
      <c r="E98" s="132"/>
      <c r="F98" s="132"/>
      <c r="G98" s="132"/>
      <c r="H98" s="132"/>
      <c r="I98" s="149"/>
      <c r="J98" s="149"/>
      <c r="K98" s="149"/>
      <c r="L98" s="28"/>
    </row>
    <row r="99" spans="1:22" x14ac:dyDescent="0.25">
      <c r="I99" s="63"/>
      <c r="J99" s="63"/>
      <c r="K99" s="63"/>
    </row>
    <row r="100" spans="1:22" x14ac:dyDescent="0.25">
      <c r="I100" s="150"/>
      <c r="J100" s="150"/>
      <c r="K100" s="150"/>
    </row>
    <row r="101" spans="1:22" x14ac:dyDescent="0.25">
      <c r="I101" s="150"/>
      <c r="J101" s="150"/>
      <c r="K101" s="150"/>
    </row>
    <row r="102" spans="1:22" x14ac:dyDescent="0.25">
      <c r="I102" s="150"/>
      <c r="J102" s="150"/>
      <c r="K102" s="150"/>
    </row>
    <row r="103" spans="1:22" x14ac:dyDescent="0.25">
      <c r="I103" s="150"/>
      <c r="J103" s="150"/>
      <c r="K103" s="150"/>
    </row>
    <row r="104" spans="1:22" x14ac:dyDescent="0.25">
      <c r="I104" s="150"/>
      <c r="J104" s="150"/>
      <c r="K104" s="150"/>
    </row>
    <row r="105" spans="1:22" x14ac:dyDescent="0.25">
      <c r="I105" s="150"/>
      <c r="J105" s="150"/>
      <c r="K105" s="150"/>
    </row>
    <row r="106" spans="1:22" x14ac:dyDescent="0.25">
      <c r="I106" s="150"/>
      <c r="J106" s="150"/>
      <c r="K106" s="150"/>
    </row>
    <row r="107" spans="1:22" x14ac:dyDescent="0.25">
      <c r="I107" s="150"/>
      <c r="J107" s="150"/>
      <c r="K107" s="150"/>
    </row>
    <row r="108" spans="1:22" x14ac:dyDescent="0.25">
      <c r="I108" s="150"/>
      <c r="J108" s="150"/>
      <c r="K108" s="150"/>
    </row>
    <row r="109" spans="1:22" x14ac:dyDescent="0.25">
      <c r="I109" s="150"/>
      <c r="J109" s="150"/>
      <c r="K109" s="150"/>
    </row>
    <row r="110" spans="1:22" x14ac:dyDescent="0.25">
      <c r="I110" s="150"/>
      <c r="J110" s="150"/>
      <c r="K110" s="150"/>
    </row>
    <row r="111" spans="1:22" x14ac:dyDescent="0.25">
      <c r="I111" s="150"/>
      <c r="J111" s="150"/>
      <c r="K111" s="150"/>
    </row>
    <row r="112" spans="1:22" x14ac:dyDescent="0.25">
      <c r="I112" s="150"/>
      <c r="J112" s="150"/>
      <c r="K112" s="150"/>
    </row>
    <row r="113" spans="9:11" x14ac:dyDescent="0.25">
      <c r="I113" s="150"/>
      <c r="J113" s="150"/>
      <c r="K113" s="150"/>
    </row>
    <row r="114" spans="9:11" x14ac:dyDescent="0.25">
      <c r="I114" s="150"/>
      <c r="J114" s="150"/>
      <c r="K114" s="150"/>
    </row>
    <row r="115" spans="9:11" x14ac:dyDescent="0.25">
      <c r="I115" s="150"/>
      <c r="J115" s="150"/>
      <c r="K115" s="150"/>
    </row>
    <row r="116" spans="9:11" x14ac:dyDescent="0.25">
      <c r="I116" s="150"/>
      <c r="J116" s="150"/>
      <c r="K116" s="150"/>
    </row>
    <row r="117" spans="9:11" x14ac:dyDescent="0.25">
      <c r="I117" s="150"/>
      <c r="J117" s="150"/>
      <c r="K117" s="150"/>
    </row>
    <row r="118" spans="9:11" x14ac:dyDescent="0.25">
      <c r="I118" s="150"/>
      <c r="J118" s="150"/>
      <c r="K118" s="150"/>
    </row>
    <row r="119" spans="9:11" x14ac:dyDescent="0.25">
      <c r="I119" s="150"/>
      <c r="J119" s="150"/>
      <c r="K119" s="150"/>
    </row>
    <row r="120" spans="9:11" x14ac:dyDescent="0.25">
      <c r="I120" s="150"/>
      <c r="J120" s="150"/>
      <c r="K120" s="150"/>
    </row>
    <row r="121" spans="9:11" x14ac:dyDescent="0.25">
      <c r="I121" s="150"/>
      <c r="J121" s="150"/>
      <c r="K121" s="150"/>
    </row>
    <row r="122" spans="9:11" x14ac:dyDescent="0.25">
      <c r="I122" s="150"/>
      <c r="J122" s="150"/>
      <c r="K122" s="150"/>
    </row>
    <row r="123" spans="9:11" x14ac:dyDescent="0.25">
      <c r="I123" s="150"/>
      <c r="J123" s="150"/>
      <c r="K123" s="150"/>
    </row>
    <row r="124" spans="9:11" x14ac:dyDescent="0.25">
      <c r="I124" s="150"/>
      <c r="J124" s="150"/>
      <c r="K124" s="150"/>
    </row>
    <row r="125" spans="9:11" x14ac:dyDescent="0.25">
      <c r="I125" s="150"/>
      <c r="J125" s="150"/>
      <c r="K125" s="150"/>
    </row>
    <row r="126" spans="9:11" x14ac:dyDescent="0.25">
      <c r="I126" s="150"/>
      <c r="J126" s="150"/>
      <c r="K126" s="150"/>
    </row>
    <row r="127" spans="9:11" x14ac:dyDescent="0.25">
      <c r="I127" s="150"/>
      <c r="J127" s="150"/>
      <c r="K127" s="150"/>
    </row>
    <row r="128" spans="9:11" x14ac:dyDescent="0.25">
      <c r="I128" s="150"/>
      <c r="J128" s="150"/>
      <c r="K128" s="150"/>
    </row>
    <row r="129" spans="9:11" x14ac:dyDescent="0.25">
      <c r="I129" s="150"/>
      <c r="J129" s="150"/>
      <c r="K129" s="150"/>
    </row>
    <row r="130" spans="9:11" x14ac:dyDescent="0.25">
      <c r="I130" s="150"/>
      <c r="J130" s="150"/>
      <c r="K130" s="150"/>
    </row>
    <row r="131" spans="9:11" x14ac:dyDescent="0.25">
      <c r="I131" s="150"/>
      <c r="J131" s="150"/>
      <c r="K131" s="150"/>
    </row>
    <row r="132" spans="9:11" x14ac:dyDescent="0.25">
      <c r="I132" s="150"/>
      <c r="J132" s="150"/>
      <c r="K132" s="150"/>
    </row>
    <row r="133" spans="9:11" x14ac:dyDescent="0.25">
      <c r="I133" s="150"/>
      <c r="J133" s="150"/>
      <c r="K133" s="150"/>
    </row>
    <row r="134" spans="9:11" x14ac:dyDescent="0.25">
      <c r="I134" s="150"/>
      <c r="J134" s="150"/>
      <c r="K134" s="150"/>
    </row>
    <row r="135" spans="9:11" x14ac:dyDescent="0.25">
      <c r="I135" s="150"/>
      <c r="J135" s="150"/>
      <c r="K135" s="150"/>
    </row>
    <row r="136" spans="9:11" x14ac:dyDescent="0.25">
      <c r="I136" s="150"/>
      <c r="J136" s="150"/>
      <c r="K136" s="150"/>
    </row>
    <row r="137" spans="9:11" x14ac:dyDescent="0.25">
      <c r="I137" s="150"/>
      <c r="J137" s="150"/>
      <c r="K137" s="150"/>
    </row>
    <row r="138" spans="9:11" x14ac:dyDescent="0.25">
      <c r="I138" s="150"/>
      <c r="J138" s="150"/>
      <c r="K138" s="150"/>
    </row>
    <row r="139" spans="9:11" x14ac:dyDescent="0.25">
      <c r="I139" s="150"/>
      <c r="J139" s="150"/>
      <c r="K139" s="150"/>
    </row>
    <row r="140" spans="9:11" x14ac:dyDescent="0.25">
      <c r="I140" s="150"/>
      <c r="J140" s="150"/>
      <c r="K140" s="150"/>
    </row>
    <row r="141" spans="9:11" x14ac:dyDescent="0.25">
      <c r="I141" s="150"/>
      <c r="J141" s="150"/>
      <c r="K141" s="150"/>
    </row>
    <row r="142" spans="9:11" x14ac:dyDescent="0.25">
      <c r="I142" s="150"/>
      <c r="J142" s="150"/>
      <c r="K142" s="150"/>
    </row>
    <row r="143" spans="9:11" x14ac:dyDescent="0.25">
      <c r="I143" s="150"/>
      <c r="J143" s="150"/>
      <c r="K143" s="150"/>
    </row>
    <row r="144" spans="9:11" x14ac:dyDescent="0.25">
      <c r="I144" s="150"/>
      <c r="J144" s="150"/>
      <c r="K144" s="150"/>
    </row>
    <row r="145" spans="9:11" x14ac:dyDescent="0.25">
      <c r="I145" s="150"/>
      <c r="J145" s="150"/>
      <c r="K145" s="150"/>
    </row>
    <row r="146" spans="9:11" x14ac:dyDescent="0.25">
      <c r="I146" s="150"/>
      <c r="J146" s="150"/>
      <c r="K146" s="150"/>
    </row>
    <row r="147" spans="9:11" x14ac:dyDescent="0.25">
      <c r="I147" s="150"/>
      <c r="J147" s="150"/>
      <c r="K147" s="150"/>
    </row>
    <row r="148" spans="9:11" x14ac:dyDescent="0.25">
      <c r="I148" s="150"/>
      <c r="J148" s="150"/>
      <c r="K148" s="150"/>
    </row>
    <row r="149" spans="9:11" x14ac:dyDescent="0.25">
      <c r="I149" s="150"/>
      <c r="J149" s="150"/>
      <c r="K149" s="150"/>
    </row>
    <row r="150" spans="9:11" x14ac:dyDescent="0.25">
      <c r="I150" s="150"/>
      <c r="J150" s="150"/>
      <c r="K150" s="150"/>
    </row>
    <row r="151" spans="9:11" x14ac:dyDescent="0.25">
      <c r="I151" s="150"/>
      <c r="J151" s="150"/>
      <c r="K151" s="150"/>
    </row>
    <row r="152" spans="9:11" x14ac:dyDescent="0.25">
      <c r="I152" s="150"/>
      <c r="J152" s="150"/>
      <c r="K152" s="150"/>
    </row>
    <row r="153" spans="9:11" x14ac:dyDescent="0.25">
      <c r="I153" s="150"/>
      <c r="J153" s="150"/>
      <c r="K153" s="150"/>
    </row>
    <row r="154" spans="9:11" x14ac:dyDescent="0.25">
      <c r="I154" s="150"/>
      <c r="J154" s="150"/>
      <c r="K154" s="150"/>
    </row>
    <row r="155" spans="9:11" x14ac:dyDescent="0.25">
      <c r="I155" s="150"/>
      <c r="J155" s="150"/>
      <c r="K155" s="150"/>
    </row>
    <row r="156" spans="9:11" x14ac:dyDescent="0.25">
      <c r="I156" s="150"/>
      <c r="J156" s="150"/>
      <c r="K156" s="150"/>
    </row>
    <row r="157" spans="9:11" x14ac:dyDescent="0.25">
      <c r="I157" s="150"/>
      <c r="J157" s="150"/>
      <c r="K157" s="150"/>
    </row>
    <row r="158" spans="9:11" x14ac:dyDescent="0.25">
      <c r="I158" s="150"/>
      <c r="J158" s="150"/>
      <c r="K158" s="150"/>
    </row>
    <row r="159" spans="9:11" x14ac:dyDescent="0.25">
      <c r="I159" s="150"/>
      <c r="J159" s="150"/>
      <c r="K159" s="150"/>
    </row>
    <row r="160" spans="9:11" x14ac:dyDescent="0.25">
      <c r="I160" s="150"/>
      <c r="J160" s="150"/>
      <c r="K160" s="150"/>
    </row>
    <row r="161" spans="9:11" x14ac:dyDescent="0.25">
      <c r="I161" s="150"/>
      <c r="J161" s="150"/>
      <c r="K161" s="150"/>
    </row>
    <row r="162" spans="9:11" x14ac:dyDescent="0.25">
      <c r="I162" s="150"/>
      <c r="J162" s="150"/>
      <c r="K162" s="150"/>
    </row>
    <row r="163" spans="9:11" x14ac:dyDescent="0.25">
      <c r="I163" s="150"/>
      <c r="J163" s="150"/>
      <c r="K163" s="150"/>
    </row>
    <row r="164" spans="9:11" x14ac:dyDescent="0.25">
      <c r="I164" s="150"/>
      <c r="J164" s="150"/>
      <c r="K164" s="150"/>
    </row>
    <row r="165" spans="9:11" x14ac:dyDescent="0.25">
      <c r="I165" s="150"/>
      <c r="J165" s="150"/>
      <c r="K165" s="150"/>
    </row>
    <row r="166" spans="9:11" x14ac:dyDescent="0.25">
      <c r="I166" s="150"/>
      <c r="J166" s="150"/>
      <c r="K166" s="150"/>
    </row>
    <row r="167" spans="9:11" x14ac:dyDescent="0.25">
      <c r="I167" s="150"/>
      <c r="J167" s="150"/>
      <c r="K167" s="150"/>
    </row>
    <row r="168" spans="9:11" x14ac:dyDescent="0.25">
      <c r="I168" s="150"/>
      <c r="J168" s="150"/>
      <c r="K168" s="150"/>
    </row>
    <row r="169" spans="9:11" x14ac:dyDescent="0.25">
      <c r="I169" s="150"/>
      <c r="J169" s="150"/>
      <c r="K169" s="150"/>
    </row>
    <row r="170" spans="9:11" x14ac:dyDescent="0.25">
      <c r="I170" s="150"/>
      <c r="J170" s="150"/>
      <c r="K170" s="150"/>
    </row>
    <row r="171" spans="9:11" x14ac:dyDescent="0.25">
      <c r="I171" s="150"/>
      <c r="J171" s="150"/>
      <c r="K171" s="150"/>
    </row>
    <row r="172" spans="9:11" x14ac:dyDescent="0.25">
      <c r="I172" s="150"/>
      <c r="J172" s="150"/>
      <c r="K172" s="150"/>
    </row>
    <row r="173" spans="9:11" x14ac:dyDescent="0.25">
      <c r="I173" s="150"/>
      <c r="J173" s="150"/>
      <c r="K173" s="150"/>
    </row>
    <row r="174" spans="9:11" x14ac:dyDescent="0.25">
      <c r="I174" s="150"/>
      <c r="J174" s="150"/>
      <c r="K174" s="150"/>
    </row>
    <row r="175" spans="9:11" x14ac:dyDescent="0.25">
      <c r="I175" s="150"/>
      <c r="J175" s="150"/>
      <c r="K175" s="150"/>
    </row>
    <row r="176" spans="9:11" x14ac:dyDescent="0.25">
      <c r="I176" s="150"/>
      <c r="J176" s="150"/>
      <c r="K176" s="150"/>
    </row>
    <row r="177" spans="9:11" x14ac:dyDescent="0.25">
      <c r="I177" s="150"/>
      <c r="J177" s="150"/>
      <c r="K177" s="150"/>
    </row>
    <row r="178" spans="9:11" x14ac:dyDescent="0.25">
      <c r="I178" s="150"/>
      <c r="J178" s="150"/>
      <c r="K178" s="150"/>
    </row>
    <row r="179" spans="9:11" x14ac:dyDescent="0.25">
      <c r="I179" s="150"/>
      <c r="J179" s="150"/>
      <c r="K179" s="150"/>
    </row>
    <row r="180" spans="9:11" x14ac:dyDescent="0.25">
      <c r="I180" s="150"/>
      <c r="J180" s="150"/>
      <c r="K180" s="150"/>
    </row>
    <row r="181" spans="9:11" x14ac:dyDescent="0.25">
      <c r="I181" s="150"/>
      <c r="J181" s="150"/>
      <c r="K181" s="150"/>
    </row>
    <row r="182" spans="9:11" x14ac:dyDescent="0.25">
      <c r="I182" s="150"/>
      <c r="J182" s="150"/>
      <c r="K182" s="150"/>
    </row>
    <row r="183" spans="9:11" x14ac:dyDescent="0.25">
      <c r="I183" s="150"/>
      <c r="J183" s="150"/>
      <c r="K183" s="150"/>
    </row>
    <row r="184" spans="9:11" x14ac:dyDescent="0.25">
      <c r="I184" s="150"/>
      <c r="J184" s="150"/>
      <c r="K184" s="150"/>
    </row>
    <row r="185" spans="9:11" x14ac:dyDescent="0.25">
      <c r="I185" s="150"/>
      <c r="J185" s="150"/>
      <c r="K185" s="150"/>
    </row>
    <row r="186" spans="9:11" x14ac:dyDescent="0.25">
      <c r="I186" s="150"/>
      <c r="J186" s="150"/>
      <c r="K186" s="150"/>
    </row>
    <row r="187" spans="9:11" x14ac:dyDescent="0.25">
      <c r="I187" s="150"/>
      <c r="J187" s="150"/>
      <c r="K187" s="150"/>
    </row>
    <row r="188" spans="9:11" x14ac:dyDescent="0.25">
      <c r="I188" s="150"/>
      <c r="J188" s="150"/>
      <c r="K188" s="150"/>
    </row>
    <row r="189" spans="9:11" x14ac:dyDescent="0.25">
      <c r="I189" s="150"/>
      <c r="J189" s="150"/>
      <c r="K189" s="150"/>
    </row>
    <row r="190" spans="9:11" x14ac:dyDescent="0.25">
      <c r="I190" s="150"/>
      <c r="J190" s="150"/>
      <c r="K190" s="150"/>
    </row>
    <row r="191" spans="9:11" x14ac:dyDescent="0.25">
      <c r="I191" s="150"/>
      <c r="J191" s="150"/>
      <c r="K191" s="150"/>
    </row>
    <row r="192" spans="9:11" x14ac:dyDescent="0.25">
      <c r="I192" s="150"/>
      <c r="J192" s="150"/>
      <c r="K192" s="150"/>
    </row>
    <row r="193" spans="9:11" x14ac:dyDescent="0.25">
      <c r="I193" s="150"/>
      <c r="J193" s="150"/>
      <c r="K193" s="150"/>
    </row>
    <row r="194" spans="9:11" x14ac:dyDescent="0.25">
      <c r="I194" s="150"/>
      <c r="J194" s="150"/>
      <c r="K194" s="150"/>
    </row>
    <row r="195" spans="9:11" x14ac:dyDescent="0.25">
      <c r="I195" s="150"/>
      <c r="J195" s="150"/>
      <c r="K195" s="150"/>
    </row>
    <row r="196" spans="9:11" x14ac:dyDescent="0.25">
      <c r="I196" s="150"/>
      <c r="J196" s="150"/>
      <c r="K196" s="150"/>
    </row>
    <row r="197" spans="9:11" x14ac:dyDescent="0.25">
      <c r="I197" s="150"/>
      <c r="J197" s="150"/>
      <c r="K197" s="150"/>
    </row>
    <row r="198" spans="9:11" x14ac:dyDescent="0.25">
      <c r="I198" s="150"/>
      <c r="J198" s="150"/>
      <c r="K198" s="150"/>
    </row>
    <row r="199" spans="9:11" x14ac:dyDescent="0.25">
      <c r="I199" s="150"/>
      <c r="J199" s="150"/>
      <c r="K199" s="150"/>
    </row>
    <row r="200" spans="9:11" x14ac:dyDescent="0.25">
      <c r="I200" s="150"/>
      <c r="J200" s="150"/>
      <c r="K200" s="150"/>
    </row>
    <row r="201" spans="9:11" x14ac:dyDescent="0.25">
      <c r="I201" s="150"/>
      <c r="J201" s="150"/>
      <c r="K201" s="150"/>
    </row>
    <row r="202" spans="9:11" x14ac:dyDescent="0.25">
      <c r="I202" s="150"/>
      <c r="J202" s="150"/>
      <c r="K202" s="150"/>
    </row>
    <row r="203" spans="9:11" x14ac:dyDescent="0.25">
      <c r="I203" s="150"/>
      <c r="J203" s="150"/>
      <c r="K203" s="150"/>
    </row>
    <row r="204" spans="9:11" x14ac:dyDescent="0.25">
      <c r="I204" s="150"/>
      <c r="J204" s="150"/>
      <c r="K204" s="150"/>
    </row>
    <row r="205" spans="9:11" x14ac:dyDescent="0.25">
      <c r="I205" s="150"/>
      <c r="J205" s="150"/>
      <c r="K205" s="150"/>
    </row>
    <row r="206" spans="9:11" x14ac:dyDescent="0.25">
      <c r="I206" s="150"/>
      <c r="J206" s="150"/>
      <c r="K206" s="150"/>
    </row>
    <row r="207" spans="9:11" x14ac:dyDescent="0.25">
      <c r="I207" s="150"/>
      <c r="J207" s="150"/>
      <c r="K207" s="150"/>
    </row>
    <row r="208" spans="9:11" x14ac:dyDescent="0.25">
      <c r="I208" s="150"/>
      <c r="J208" s="150"/>
      <c r="K208" s="150"/>
    </row>
    <row r="209" spans="9:11" x14ac:dyDescent="0.25">
      <c r="I209" s="150"/>
      <c r="J209" s="150"/>
      <c r="K209" s="150"/>
    </row>
    <row r="210" spans="9:11" x14ac:dyDescent="0.25">
      <c r="I210" s="150"/>
      <c r="J210" s="150"/>
      <c r="K210" s="150"/>
    </row>
    <row r="211" spans="9:11" x14ac:dyDescent="0.25">
      <c r="I211" s="150"/>
      <c r="J211" s="150"/>
      <c r="K211" s="150"/>
    </row>
    <row r="212" spans="9:11" x14ac:dyDescent="0.25">
      <c r="I212" s="150"/>
      <c r="J212" s="150"/>
      <c r="K212" s="150"/>
    </row>
    <row r="213" spans="9:11" x14ac:dyDescent="0.25">
      <c r="I213" s="150"/>
      <c r="J213" s="150"/>
      <c r="K213" s="150"/>
    </row>
    <row r="214" spans="9:11" x14ac:dyDescent="0.25">
      <c r="I214" s="150"/>
      <c r="J214" s="150"/>
      <c r="K214" s="150"/>
    </row>
    <row r="215" spans="9:11" x14ac:dyDescent="0.25">
      <c r="I215" s="150"/>
      <c r="J215" s="150"/>
      <c r="K215" s="150"/>
    </row>
    <row r="216" spans="9:11" x14ac:dyDescent="0.25">
      <c r="I216" s="150"/>
      <c r="J216" s="150"/>
      <c r="K216" s="150"/>
    </row>
    <row r="217" spans="9:11" x14ac:dyDescent="0.25">
      <c r="I217" s="150"/>
      <c r="J217" s="150"/>
      <c r="K217" s="150"/>
    </row>
    <row r="218" spans="9:11" x14ac:dyDescent="0.25">
      <c r="I218" s="150"/>
      <c r="J218" s="150"/>
      <c r="K218" s="150"/>
    </row>
    <row r="219" spans="9:11" x14ac:dyDescent="0.25">
      <c r="I219" s="150"/>
      <c r="J219" s="150"/>
      <c r="K219" s="150"/>
    </row>
    <row r="220" spans="9:11" x14ac:dyDescent="0.25">
      <c r="I220" s="150"/>
      <c r="J220" s="150"/>
      <c r="K220" s="150"/>
    </row>
    <row r="221" spans="9:11" x14ac:dyDescent="0.25">
      <c r="I221" s="150"/>
      <c r="J221" s="150"/>
      <c r="K221" s="150"/>
    </row>
    <row r="222" spans="9:11" x14ac:dyDescent="0.25">
      <c r="I222" s="150"/>
      <c r="J222" s="150"/>
      <c r="K222" s="150"/>
    </row>
    <row r="223" spans="9:11" x14ac:dyDescent="0.25">
      <c r="I223" s="150"/>
      <c r="J223" s="150"/>
      <c r="K223" s="150"/>
    </row>
    <row r="224" spans="9:11" x14ac:dyDescent="0.25">
      <c r="I224" s="150"/>
      <c r="J224" s="150"/>
      <c r="K224" s="150"/>
    </row>
    <row r="225" spans="9:11" x14ac:dyDescent="0.25">
      <c r="I225" s="150"/>
      <c r="J225" s="150"/>
      <c r="K225" s="150"/>
    </row>
    <row r="226" spans="9:11" x14ac:dyDescent="0.25">
      <c r="I226" s="150"/>
      <c r="J226" s="150"/>
      <c r="K226" s="150"/>
    </row>
    <row r="227" spans="9:11" x14ac:dyDescent="0.25">
      <c r="I227" s="150"/>
      <c r="J227" s="150"/>
      <c r="K227" s="150"/>
    </row>
    <row r="228" spans="9:11" x14ac:dyDescent="0.25">
      <c r="I228" s="150"/>
      <c r="J228" s="150"/>
      <c r="K228" s="150"/>
    </row>
    <row r="229" spans="9:11" x14ac:dyDescent="0.25">
      <c r="I229" s="150"/>
      <c r="J229" s="150"/>
      <c r="K229" s="150"/>
    </row>
    <row r="230" spans="9:11" x14ac:dyDescent="0.25">
      <c r="I230" s="150"/>
      <c r="J230" s="150"/>
      <c r="K230" s="150"/>
    </row>
    <row r="231" spans="9:11" x14ac:dyDescent="0.25">
      <c r="I231" s="150"/>
      <c r="J231" s="150"/>
      <c r="K231" s="150"/>
    </row>
    <row r="232" spans="9:11" x14ac:dyDescent="0.25">
      <c r="I232" s="150"/>
      <c r="J232" s="150"/>
      <c r="K232" s="150"/>
    </row>
    <row r="233" spans="9:11" x14ac:dyDescent="0.25">
      <c r="I233" s="150"/>
      <c r="J233" s="150"/>
      <c r="K233" s="150"/>
    </row>
    <row r="234" spans="9:11" x14ac:dyDescent="0.25">
      <c r="I234" s="150"/>
      <c r="J234" s="150"/>
      <c r="K234" s="150"/>
    </row>
    <row r="235" spans="9:11" x14ac:dyDescent="0.25">
      <c r="I235" s="150"/>
      <c r="J235" s="150"/>
      <c r="K235" s="150"/>
    </row>
    <row r="236" spans="9:11" x14ac:dyDescent="0.25">
      <c r="I236" s="150"/>
      <c r="J236" s="150"/>
      <c r="K236" s="150"/>
    </row>
    <row r="237" spans="9:11" x14ac:dyDescent="0.25">
      <c r="I237" s="150"/>
      <c r="J237" s="150"/>
      <c r="K237" s="150"/>
    </row>
    <row r="238" spans="9:11" x14ac:dyDescent="0.25">
      <c r="I238" s="150"/>
      <c r="J238" s="150"/>
      <c r="K238" s="150"/>
    </row>
    <row r="239" spans="9:11" x14ac:dyDescent="0.25">
      <c r="I239" s="150"/>
      <c r="J239" s="150"/>
      <c r="K239" s="150"/>
    </row>
    <row r="240" spans="9:11" x14ac:dyDescent="0.25">
      <c r="I240" s="150"/>
      <c r="J240" s="150"/>
      <c r="K240" s="150"/>
    </row>
    <row r="241" spans="9:11" x14ac:dyDescent="0.25">
      <c r="I241" s="150"/>
      <c r="J241" s="150"/>
      <c r="K241" s="150"/>
    </row>
    <row r="242" spans="9:11" x14ac:dyDescent="0.25">
      <c r="I242" s="150"/>
      <c r="J242" s="150"/>
      <c r="K242" s="150"/>
    </row>
    <row r="243" spans="9:11" x14ac:dyDescent="0.25">
      <c r="I243" s="150"/>
      <c r="J243" s="150"/>
      <c r="K243" s="150"/>
    </row>
    <row r="244" spans="9:11" x14ac:dyDescent="0.25">
      <c r="I244" s="150"/>
      <c r="J244" s="150"/>
      <c r="K244" s="150"/>
    </row>
    <row r="245" spans="9:11" x14ac:dyDescent="0.25">
      <c r="I245" s="150"/>
      <c r="J245" s="150"/>
      <c r="K245" s="150"/>
    </row>
    <row r="246" spans="9:11" x14ac:dyDescent="0.25">
      <c r="I246" s="150"/>
      <c r="J246" s="150"/>
      <c r="K246" s="150"/>
    </row>
    <row r="247" spans="9:11" x14ac:dyDescent="0.25">
      <c r="I247" s="150"/>
      <c r="J247" s="150"/>
      <c r="K247" s="150"/>
    </row>
    <row r="248" spans="9:11" x14ac:dyDescent="0.25">
      <c r="I248" s="150"/>
      <c r="J248" s="150"/>
      <c r="K248" s="150"/>
    </row>
    <row r="249" spans="9:11" x14ac:dyDescent="0.25">
      <c r="I249" s="150"/>
      <c r="J249" s="150"/>
      <c r="K249" s="150"/>
    </row>
    <row r="250" spans="9:11" x14ac:dyDescent="0.25">
      <c r="I250" s="150"/>
      <c r="J250" s="150"/>
      <c r="K250" s="150"/>
    </row>
    <row r="251" spans="9:11" x14ac:dyDescent="0.25">
      <c r="I251" s="150"/>
      <c r="J251" s="150"/>
      <c r="K251" s="150"/>
    </row>
    <row r="252" spans="9:11" x14ac:dyDescent="0.25">
      <c r="I252" s="150"/>
      <c r="J252" s="150"/>
      <c r="K252" s="150"/>
    </row>
    <row r="253" spans="9:11" x14ac:dyDescent="0.25">
      <c r="I253" s="150"/>
      <c r="J253" s="150"/>
      <c r="K253" s="150"/>
    </row>
    <row r="254" spans="9:11" x14ac:dyDescent="0.25">
      <c r="I254" s="150"/>
      <c r="J254" s="150"/>
      <c r="K254" s="150"/>
    </row>
    <row r="255" spans="9:11" x14ac:dyDescent="0.25">
      <c r="I255" s="150"/>
      <c r="J255" s="150"/>
      <c r="K255" s="150"/>
    </row>
    <row r="256" spans="9:11" x14ac:dyDescent="0.25">
      <c r="I256" s="150"/>
      <c r="J256" s="150"/>
      <c r="K256" s="150"/>
    </row>
    <row r="257" spans="9:11" x14ac:dyDescent="0.25">
      <c r="I257" s="150"/>
      <c r="J257" s="150"/>
      <c r="K257" s="150"/>
    </row>
    <row r="258" spans="9:11" x14ac:dyDescent="0.25">
      <c r="I258" s="150"/>
      <c r="J258" s="150"/>
      <c r="K258" s="150"/>
    </row>
    <row r="259" spans="9:11" x14ac:dyDescent="0.25">
      <c r="I259" s="150"/>
      <c r="J259" s="150"/>
      <c r="K259" s="150"/>
    </row>
    <row r="260" spans="9:11" x14ac:dyDescent="0.25">
      <c r="I260" s="150"/>
      <c r="J260" s="150"/>
      <c r="K260" s="150"/>
    </row>
    <row r="261" spans="9:11" x14ac:dyDescent="0.25">
      <c r="I261" s="150"/>
      <c r="J261" s="150"/>
      <c r="K261" s="150"/>
    </row>
    <row r="262" spans="9:11" x14ac:dyDescent="0.25">
      <c r="I262" s="150"/>
      <c r="J262" s="150"/>
      <c r="K262" s="150"/>
    </row>
    <row r="263" spans="9:11" x14ac:dyDescent="0.25">
      <c r="I263" s="150"/>
      <c r="J263" s="150"/>
      <c r="K263" s="150"/>
    </row>
    <row r="264" spans="9:11" x14ac:dyDescent="0.25">
      <c r="I264" s="150"/>
      <c r="J264" s="150"/>
      <c r="K264" s="150"/>
    </row>
    <row r="265" spans="9:11" x14ac:dyDescent="0.25">
      <c r="I265" s="150"/>
      <c r="J265" s="150"/>
      <c r="K265" s="150"/>
    </row>
    <row r="266" spans="9:11" x14ac:dyDescent="0.25">
      <c r="I266" s="150"/>
      <c r="J266" s="150"/>
      <c r="K266" s="150"/>
    </row>
    <row r="267" spans="9:11" x14ac:dyDescent="0.25">
      <c r="I267" s="150"/>
      <c r="J267" s="150"/>
      <c r="K267" s="150"/>
    </row>
    <row r="268" spans="9:11" x14ac:dyDescent="0.25">
      <c r="I268" s="150"/>
      <c r="J268" s="150"/>
      <c r="K268" s="150"/>
    </row>
    <row r="269" spans="9:11" x14ac:dyDescent="0.25">
      <c r="I269" s="150"/>
      <c r="J269" s="150"/>
      <c r="K269" s="150"/>
    </row>
    <row r="270" spans="9:11" x14ac:dyDescent="0.25">
      <c r="I270" s="150"/>
      <c r="J270" s="150"/>
      <c r="K270" s="150"/>
    </row>
    <row r="271" spans="9:11" x14ac:dyDescent="0.25">
      <c r="I271" s="150"/>
      <c r="J271" s="150"/>
      <c r="K271" s="150"/>
    </row>
    <row r="272" spans="9:11" x14ac:dyDescent="0.25">
      <c r="I272" s="150"/>
      <c r="J272" s="150"/>
      <c r="K272" s="150"/>
    </row>
    <row r="273" spans="9:11" x14ac:dyDescent="0.25">
      <c r="I273" s="150"/>
      <c r="J273" s="150"/>
      <c r="K273" s="150"/>
    </row>
    <row r="274" spans="9:11" x14ac:dyDescent="0.25">
      <c r="I274" s="150"/>
      <c r="J274" s="150"/>
      <c r="K274" s="150"/>
    </row>
    <row r="275" spans="9:11" x14ac:dyDescent="0.25">
      <c r="I275" s="150"/>
      <c r="J275" s="150"/>
      <c r="K275" s="150"/>
    </row>
    <row r="276" spans="9:11" x14ac:dyDescent="0.25">
      <c r="I276" s="150"/>
      <c r="J276" s="150"/>
      <c r="K276" s="150"/>
    </row>
    <row r="277" spans="9:11" x14ac:dyDescent="0.25">
      <c r="I277" s="150"/>
      <c r="J277" s="150"/>
      <c r="K277" s="150"/>
    </row>
    <row r="278" spans="9:11" x14ac:dyDescent="0.25">
      <c r="I278" s="150"/>
      <c r="J278" s="150"/>
      <c r="K278" s="150"/>
    </row>
    <row r="279" spans="9:11" x14ac:dyDescent="0.25">
      <c r="I279" s="150"/>
      <c r="J279" s="150"/>
      <c r="K279" s="150"/>
    </row>
    <row r="280" spans="9:11" x14ac:dyDescent="0.25">
      <c r="I280" s="150"/>
      <c r="J280" s="150"/>
      <c r="K280" s="150"/>
    </row>
    <row r="281" spans="9:11" x14ac:dyDescent="0.25">
      <c r="I281" s="150"/>
      <c r="J281" s="150"/>
      <c r="K281" s="150"/>
    </row>
    <row r="282" spans="9:11" x14ac:dyDescent="0.25">
      <c r="I282" s="150"/>
      <c r="J282" s="150"/>
      <c r="K282" s="150"/>
    </row>
    <row r="283" spans="9:11" x14ac:dyDescent="0.25">
      <c r="I283" s="150"/>
      <c r="J283" s="150"/>
      <c r="K283" s="150"/>
    </row>
    <row r="284" spans="9:11" x14ac:dyDescent="0.25">
      <c r="I284" s="150"/>
      <c r="J284" s="150"/>
      <c r="K284" s="150"/>
    </row>
    <row r="285" spans="9:11" x14ac:dyDescent="0.25">
      <c r="I285" s="150"/>
      <c r="J285" s="150"/>
      <c r="K285" s="150"/>
    </row>
    <row r="286" spans="9:11" x14ac:dyDescent="0.25">
      <c r="I286" s="150"/>
      <c r="J286" s="150"/>
      <c r="K286" s="150"/>
    </row>
    <row r="287" spans="9:11" x14ac:dyDescent="0.25">
      <c r="I287" s="150"/>
      <c r="J287" s="150"/>
      <c r="K287" s="150"/>
    </row>
    <row r="288" spans="9:11" x14ac:dyDescent="0.25">
      <c r="I288" s="150"/>
      <c r="J288" s="150"/>
      <c r="K288" s="150"/>
    </row>
    <row r="289" spans="9:11" x14ac:dyDescent="0.25">
      <c r="I289" s="150"/>
      <c r="J289" s="150"/>
      <c r="K289" s="150"/>
    </row>
    <row r="290" spans="9:11" x14ac:dyDescent="0.25">
      <c r="I290" s="150"/>
      <c r="J290" s="150"/>
      <c r="K290" s="150"/>
    </row>
    <row r="291" spans="9:11" x14ac:dyDescent="0.25">
      <c r="I291" s="150"/>
      <c r="J291" s="150"/>
      <c r="K291" s="150"/>
    </row>
    <row r="292" spans="9:11" x14ac:dyDescent="0.25">
      <c r="I292" s="150"/>
      <c r="J292" s="150"/>
      <c r="K292" s="150"/>
    </row>
    <row r="293" spans="9:11" x14ac:dyDescent="0.25">
      <c r="I293" s="150"/>
      <c r="J293" s="150"/>
      <c r="K293" s="150"/>
    </row>
    <row r="294" spans="9:11" x14ac:dyDescent="0.25">
      <c r="I294" s="150"/>
      <c r="J294" s="150"/>
      <c r="K294" s="150"/>
    </row>
    <row r="295" spans="9:11" x14ac:dyDescent="0.25">
      <c r="I295" s="150"/>
      <c r="J295" s="150"/>
      <c r="K295" s="150"/>
    </row>
    <row r="296" spans="9:11" x14ac:dyDescent="0.25">
      <c r="I296" s="150"/>
      <c r="J296" s="150"/>
      <c r="K296" s="150"/>
    </row>
    <row r="297" spans="9:11" x14ac:dyDescent="0.25">
      <c r="I297" s="150"/>
      <c r="J297" s="150"/>
      <c r="K297" s="150"/>
    </row>
    <row r="298" spans="9:11" x14ac:dyDescent="0.25">
      <c r="I298" s="150"/>
      <c r="J298" s="150"/>
      <c r="K298" s="150"/>
    </row>
    <row r="299" spans="9:11" x14ac:dyDescent="0.25">
      <c r="I299" s="150"/>
      <c r="J299" s="150"/>
      <c r="K299" s="150"/>
    </row>
    <row r="300" spans="9:11" x14ac:dyDescent="0.25">
      <c r="I300" s="150"/>
      <c r="J300" s="150"/>
      <c r="K300" s="150"/>
    </row>
    <row r="301" spans="9:11" x14ac:dyDescent="0.25">
      <c r="I301" s="150"/>
      <c r="J301" s="150"/>
      <c r="K301" s="150"/>
    </row>
    <row r="302" spans="9:11" x14ac:dyDescent="0.25">
      <c r="I302" s="150"/>
      <c r="J302" s="150"/>
      <c r="K302" s="150"/>
    </row>
    <row r="303" spans="9:11" x14ac:dyDescent="0.25">
      <c r="I303" s="150"/>
      <c r="J303" s="150"/>
      <c r="K303" s="150"/>
    </row>
    <row r="304" spans="9:11" x14ac:dyDescent="0.25">
      <c r="I304" s="150"/>
      <c r="J304" s="150"/>
      <c r="K304" s="150"/>
    </row>
    <row r="305" spans="9:11" x14ac:dyDescent="0.25">
      <c r="I305" s="150"/>
      <c r="J305" s="150"/>
      <c r="K305" s="150"/>
    </row>
    <row r="306" spans="9:11" x14ac:dyDescent="0.25">
      <c r="I306" s="150"/>
      <c r="J306" s="150"/>
      <c r="K306" s="150"/>
    </row>
    <row r="307" spans="9:11" x14ac:dyDescent="0.25">
      <c r="I307" s="150"/>
      <c r="J307" s="150"/>
      <c r="K307" s="150"/>
    </row>
    <row r="308" spans="9:11" x14ac:dyDescent="0.25">
      <c r="I308" s="150"/>
      <c r="J308" s="150"/>
      <c r="K308" s="150"/>
    </row>
    <row r="309" spans="9:11" x14ac:dyDescent="0.25">
      <c r="I309" s="150"/>
      <c r="J309" s="150"/>
      <c r="K309" s="150"/>
    </row>
    <row r="310" spans="9:11" x14ac:dyDescent="0.25">
      <c r="I310" s="150"/>
      <c r="J310" s="150"/>
      <c r="K310" s="150"/>
    </row>
    <row r="311" spans="9:11" x14ac:dyDescent="0.25">
      <c r="I311" s="150"/>
      <c r="J311" s="150"/>
      <c r="K311" s="150"/>
    </row>
    <row r="312" spans="9:11" x14ac:dyDescent="0.25">
      <c r="I312" s="150"/>
      <c r="J312" s="150"/>
      <c r="K312" s="150"/>
    </row>
    <row r="313" spans="9:11" x14ac:dyDescent="0.25">
      <c r="I313" s="150"/>
      <c r="J313" s="150"/>
      <c r="K313" s="150"/>
    </row>
    <row r="314" spans="9:11" x14ac:dyDescent="0.25">
      <c r="I314" s="150"/>
      <c r="J314" s="150"/>
      <c r="K314" s="150"/>
    </row>
    <row r="315" spans="9:11" x14ac:dyDescent="0.25">
      <c r="I315" s="150"/>
      <c r="J315" s="150"/>
      <c r="K315" s="150"/>
    </row>
    <row r="316" spans="9:11" x14ac:dyDescent="0.25">
      <c r="I316" s="150"/>
      <c r="J316" s="150"/>
      <c r="K316" s="150"/>
    </row>
    <row r="317" spans="9:11" x14ac:dyDescent="0.25">
      <c r="I317" s="150"/>
      <c r="J317" s="150"/>
      <c r="K317" s="150"/>
    </row>
    <row r="318" spans="9:11" x14ac:dyDescent="0.25">
      <c r="I318" s="150"/>
      <c r="J318" s="150"/>
      <c r="K318" s="150"/>
    </row>
    <row r="319" spans="9:11" x14ac:dyDescent="0.25">
      <c r="I319" s="150"/>
      <c r="J319" s="150"/>
      <c r="K319" s="150"/>
    </row>
    <row r="320" spans="9:11" x14ac:dyDescent="0.25">
      <c r="I320" s="150"/>
      <c r="J320" s="150"/>
      <c r="K320" s="150"/>
    </row>
    <row r="321" spans="9:11" x14ac:dyDescent="0.25">
      <c r="I321" s="150"/>
      <c r="J321" s="150"/>
      <c r="K321" s="150"/>
    </row>
    <row r="322" spans="9:11" x14ac:dyDescent="0.25">
      <c r="I322" s="150"/>
      <c r="J322" s="150"/>
      <c r="K322" s="150"/>
    </row>
    <row r="323" spans="9:11" x14ac:dyDescent="0.25">
      <c r="I323" s="150"/>
      <c r="J323" s="150"/>
      <c r="K323" s="150"/>
    </row>
    <row r="324" spans="9:11" x14ac:dyDescent="0.25">
      <c r="I324" s="150"/>
      <c r="J324" s="150"/>
      <c r="K324" s="150"/>
    </row>
    <row r="325" spans="9:11" x14ac:dyDescent="0.25">
      <c r="I325" s="150"/>
      <c r="J325" s="150"/>
      <c r="K325" s="150"/>
    </row>
    <row r="326" spans="9:11" x14ac:dyDescent="0.25">
      <c r="I326" s="150"/>
      <c r="J326" s="150"/>
      <c r="K326" s="150"/>
    </row>
    <row r="327" spans="9:11" x14ac:dyDescent="0.25">
      <c r="I327" s="150"/>
      <c r="J327" s="150"/>
      <c r="K327" s="150"/>
    </row>
    <row r="328" spans="9:11" x14ac:dyDescent="0.25">
      <c r="I328" s="150"/>
      <c r="J328" s="150"/>
      <c r="K328" s="150"/>
    </row>
    <row r="329" spans="9:11" x14ac:dyDescent="0.25">
      <c r="I329" s="150"/>
      <c r="J329" s="150"/>
      <c r="K329" s="150"/>
    </row>
    <row r="330" spans="9:11" x14ac:dyDescent="0.25">
      <c r="I330" s="150"/>
      <c r="J330" s="150"/>
      <c r="K330" s="150"/>
    </row>
    <row r="331" spans="9:11" x14ac:dyDescent="0.25">
      <c r="I331" s="150"/>
      <c r="J331" s="150"/>
      <c r="K331" s="150"/>
    </row>
    <row r="332" spans="9:11" x14ac:dyDescent="0.25">
      <c r="I332" s="150"/>
      <c r="J332" s="150"/>
      <c r="K332" s="150"/>
    </row>
    <row r="333" spans="9:11" x14ac:dyDescent="0.25">
      <c r="I333" s="150"/>
      <c r="J333" s="150"/>
      <c r="K333" s="150"/>
    </row>
    <row r="334" spans="9:11" x14ac:dyDescent="0.25">
      <c r="I334" s="150"/>
      <c r="J334" s="150"/>
      <c r="K334" s="150"/>
    </row>
    <row r="335" spans="9:11" x14ac:dyDescent="0.25">
      <c r="I335" s="150"/>
      <c r="J335" s="150"/>
      <c r="K335" s="150"/>
    </row>
    <row r="336" spans="9:11" x14ac:dyDescent="0.25">
      <c r="I336" s="150"/>
      <c r="J336" s="150"/>
      <c r="K336" s="150"/>
    </row>
    <row r="337" spans="9:11" x14ac:dyDescent="0.25">
      <c r="I337" s="150"/>
      <c r="J337" s="150"/>
      <c r="K337" s="150"/>
    </row>
    <row r="338" spans="9:11" x14ac:dyDescent="0.25">
      <c r="I338" s="150"/>
      <c r="J338" s="150"/>
      <c r="K338" s="150"/>
    </row>
    <row r="339" spans="9:11" x14ac:dyDescent="0.25">
      <c r="I339" s="150"/>
      <c r="J339" s="150"/>
      <c r="K339" s="150"/>
    </row>
    <row r="340" spans="9:11" x14ac:dyDescent="0.25">
      <c r="I340" s="150"/>
      <c r="J340" s="150"/>
      <c r="K340" s="150"/>
    </row>
    <row r="341" spans="9:11" x14ac:dyDescent="0.25">
      <c r="I341" s="150"/>
      <c r="J341" s="150"/>
      <c r="K341" s="150"/>
    </row>
    <row r="342" spans="9:11" x14ac:dyDescent="0.25">
      <c r="I342" s="150"/>
      <c r="J342" s="150"/>
      <c r="K342" s="150"/>
    </row>
    <row r="343" spans="9:11" x14ac:dyDescent="0.25">
      <c r="I343" s="150"/>
      <c r="J343" s="150"/>
      <c r="K343" s="150"/>
    </row>
    <row r="344" spans="9:11" x14ac:dyDescent="0.25">
      <c r="I344" s="150"/>
      <c r="J344" s="150"/>
      <c r="K344" s="150"/>
    </row>
    <row r="345" spans="9:11" x14ac:dyDescent="0.25">
      <c r="I345" s="150"/>
      <c r="J345" s="150"/>
      <c r="K345" s="150"/>
    </row>
    <row r="346" spans="9:11" x14ac:dyDescent="0.25">
      <c r="I346" s="150"/>
      <c r="J346" s="150"/>
      <c r="K346" s="150"/>
    </row>
    <row r="347" spans="9:11" x14ac:dyDescent="0.25">
      <c r="I347" s="150"/>
      <c r="J347" s="150"/>
      <c r="K347" s="150"/>
    </row>
    <row r="348" spans="9:11" x14ac:dyDescent="0.25">
      <c r="I348" s="150"/>
      <c r="J348" s="150"/>
      <c r="K348" s="150"/>
    </row>
    <row r="349" spans="9:11" x14ac:dyDescent="0.25">
      <c r="I349" s="150"/>
      <c r="J349" s="150"/>
      <c r="K349" s="150"/>
    </row>
    <row r="350" spans="9:11" x14ac:dyDescent="0.25">
      <c r="I350" s="150"/>
      <c r="J350" s="150"/>
      <c r="K350" s="150"/>
    </row>
    <row r="351" spans="9:11" x14ac:dyDescent="0.25">
      <c r="I351" s="150"/>
      <c r="J351" s="150"/>
      <c r="K351" s="150"/>
    </row>
    <row r="352" spans="9:11" x14ac:dyDescent="0.25">
      <c r="I352" s="150"/>
      <c r="J352" s="150"/>
      <c r="K352" s="150"/>
    </row>
    <row r="353" spans="9:11" x14ac:dyDescent="0.25">
      <c r="I353" s="150"/>
      <c r="J353" s="150"/>
      <c r="K353" s="150"/>
    </row>
    <row r="354" spans="9:11" x14ac:dyDescent="0.25">
      <c r="I354" s="150"/>
      <c r="J354" s="150"/>
      <c r="K354" s="150"/>
    </row>
    <row r="355" spans="9:11" x14ac:dyDescent="0.25">
      <c r="I355" s="150"/>
      <c r="J355" s="150"/>
      <c r="K355" s="150"/>
    </row>
    <row r="356" spans="9:11" x14ac:dyDescent="0.25">
      <c r="I356" s="150"/>
      <c r="J356" s="150"/>
      <c r="K356" s="150"/>
    </row>
    <row r="357" spans="9:11" x14ac:dyDescent="0.25">
      <c r="I357" s="150"/>
      <c r="J357" s="150"/>
      <c r="K357" s="150"/>
    </row>
    <row r="358" spans="9:11" x14ac:dyDescent="0.25">
      <c r="I358" s="150"/>
      <c r="J358" s="150"/>
      <c r="K358" s="150"/>
    </row>
    <row r="359" spans="9:11" x14ac:dyDescent="0.25">
      <c r="I359" s="150"/>
      <c r="J359" s="150"/>
      <c r="K359" s="150"/>
    </row>
    <row r="360" spans="9:11" x14ac:dyDescent="0.25">
      <c r="I360" s="150"/>
      <c r="J360" s="150"/>
      <c r="K360" s="150"/>
    </row>
    <row r="361" spans="9:11" x14ac:dyDescent="0.25">
      <c r="I361" s="150"/>
      <c r="J361" s="150"/>
      <c r="K361" s="150"/>
    </row>
    <row r="362" spans="9:11" x14ac:dyDescent="0.25">
      <c r="I362" s="150"/>
      <c r="J362" s="150"/>
      <c r="K362" s="150"/>
    </row>
    <row r="363" spans="9:11" x14ac:dyDescent="0.25">
      <c r="I363" s="150"/>
      <c r="J363" s="150"/>
      <c r="K363" s="150"/>
    </row>
    <row r="364" spans="9:11" x14ac:dyDescent="0.25">
      <c r="I364" s="150"/>
      <c r="J364" s="150"/>
      <c r="K364" s="150"/>
    </row>
    <row r="365" spans="9:11" x14ac:dyDescent="0.25">
      <c r="I365" s="150"/>
      <c r="J365" s="150"/>
      <c r="K365" s="150"/>
    </row>
    <row r="366" spans="9:11" x14ac:dyDescent="0.25">
      <c r="I366" s="150"/>
      <c r="J366" s="150"/>
      <c r="K366" s="150"/>
    </row>
    <row r="367" spans="9:11" x14ac:dyDescent="0.25">
      <c r="I367" s="150"/>
      <c r="J367" s="150"/>
      <c r="K367" s="150"/>
    </row>
    <row r="368" spans="9:11" x14ac:dyDescent="0.25">
      <c r="I368" s="150"/>
      <c r="J368" s="150"/>
      <c r="K368" s="150"/>
    </row>
    <row r="369" spans="9:11" x14ac:dyDescent="0.25">
      <c r="I369" s="150"/>
      <c r="J369" s="150"/>
      <c r="K369" s="150"/>
    </row>
    <row r="370" spans="9:11" x14ac:dyDescent="0.25">
      <c r="I370" s="150"/>
      <c r="J370" s="150"/>
      <c r="K370" s="150"/>
    </row>
    <row r="371" spans="9:11" x14ac:dyDescent="0.25">
      <c r="I371" s="150"/>
      <c r="J371" s="150"/>
      <c r="K371" s="150"/>
    </row>
    <row r="372" spans="9:11" x14ac:dyDescent="0.25">
      <c r="I372" s="150"/>
      <c r="J372" s="150"/>
      <c r="K372" s="150"/>
    </row>
    <row r="373" spans="9:11" x14ac:dyDescent="0.25">
      <c r="I373" s="150"/>
      <c r="J373" s="150"/>
      <c r="K373" s="150"/>
    </row>
    <row r="374" spans="9:11" x14ac:dyDescent="0.25">
      <c r="I374" s="150"/>
      <c r="J374" s="150"/>
      <c r="K374" s="150"/>
    </row>
    <row r="375" spans="9:11" x14ac:dyDescent="0.25">
      <c r="I375" s="150"/>
      <c r="J375" s="150"/>
      <c r="K375" s="150"/>
    </row>
    <row r="376" spans="9:11" x14ac:dyDescent="0.25">
      <c r="I376" s="150"/>
      <c r="J376" s="150"/>
      <c r="K376" s="150"/>
    </row>
    <row r="377" spans="9:11" x14ac:dyDescent="0.25">
      <c r="I377" s="150"/>
      <c r="J377" s="150"/>
      <c r="K377" s="150"/>
    </row>
    <row r="378" spans="9:11" x14ac:dyDescent="0.25">
      <c r="I378" s="150"/>
      <c r="J378" s="150"/>
      <c r="K378" s="150"/>
    </row>
    <row r="379" spans="9:11" x14ac:dyDescent="0.25">
      <c r="I379" s="150"/>
      <c r="J379" s="150"/>
      <c r="K379" s="150"/>
    </row>
    <row r="380" spans="9:11" x14ac:dyDescent="0.25">
      <c r="I380" s="150"/>
      <c r="J380" s="150"/>
      <c r="K380" s="150"/>
    </row>
    <row r="381" spans="9:11" x14ac:dyDescent="0.25">
      <c r="I381" s="150"/>
      <c r="J381" s="150"/>
      <c r="K381" s="150"/>
    </row>
    <row r="382" spans="9:11" x14ac:dyDescent="0.25">
      <c r="I382" s="150"/>
      <c r="J382" s="150"/>
      <c r="K382" s="150"/>
    </row>
    <row r="383" spans="9:11" x14ac:dyDescent="0.25">
      <c r="I383" s="150"/>
      <c r="J383" s="150"/>
      <c r="K383" s="150"/>
    </row>
    <row r="384" spans="9:11" x14ac:dyDescent="0.25">
      <c r="I384" s="150"/>
      <c r="J384" s="150"/>
      <c r="K384" s="150"/>
    </row>
    <row r="385" spans="9:11" x14ac:dyDescent="0.25">
      <c r="I385" s="150"/>
      <c r="J385" s="150"/>
      <c r="K385" s="150"/>
    </row>
    <row r="386" spans="9:11" x14ac:dyDescent="0.25">
      <c r="I386" s="150"/>
      <c r="J386" s="150"/>
      <c r="K386" s="150"/>
    </row>
    <row r="387" spans="9:11" x14ac:dyDescent="0.25">
      <c r="I387" s="150"/>
      <c r="J387" s="150"/>
      <c r="K387" s="150"/>
    </row>
    <row r="388" spans="9:11" x14ac:dyDescent="0.25">
      <c r="I388" s="150"/>
      <c r="J388" s="150"/>
      <c r="K388" s="150"/>
    </row>
    <row r="389" spans="9:11" x14ac:dyDescent="0.25">
      <c r="I389" s="150"/>
      <c r="J389" s="150"/>
      <c r="K389" s="150"/>
    </row>
    <row r="390" spans="9:11" x14ac:dyDescent="0.25">
      <c r="I390" s="150"/>
      <c r="J390" s="150"/>
      <c r="K390" s="150"/>
    </row>
    <row r="391" spans="9:11" x14ac:dyDescent="0.25">
      <c r="I391" s="150"/>
      <c r="J391" s="150"/>
      <c r="K391" s="150"/>
    </row>
    <row r="392" spans="9:11" x14ac:dyDescent="0.25">
      <c r="I392" s="150"/>
      <c r="J392" s="150"/>
      <c r="K392" s="150"/>
    </row>
    <row r="393" spans="9:11" x14ac:dyDescent="0.25">
      <c r="I393" s="150"/>
      <c r="J393" s="150"/>
      <c r="K393" s="150"/>
    </row>
    <row r="394" spans="9:11" x14ac:dyDescent="0.25">
      <c r="I394" s="150"/>
      <c r="J394" s="150"/>
      <c r="K394" s="150"/>
    </row>
    <row r="395" spans="9:11" x14ac:dyDescent="0.25">
      <c r="I395" s="150"/>
      <c r="J395" s="150"/>
      <c r="K395" s="150"/>
    </row>
    <row r="396" spans="9:11" x14ac:dyDescent="0.25">
      <c r="I396" s="150"/>
      <c r="J396" s="150"/>
      <c r="K396" s="150"/>
    </row>
    <row r="397" spans="9:11" x14ac:dyDescent="0.25">
      <c r="I397" s="150"/>
      <c r="J397" s="150"/>
      <c r="K397" s="150"/>
    </row>
    <row r="398" spans="9:11" x14ac:dyDescent="0.25">
      <c r="I398" s="150"/>
      <c r="J398" s="150"/>
      <c r="K398" s="150"/>
    </row>
    <row r="399" spans="9:11" x14ac:dyDescent="0.25">
      <c r="I399" s="150"/>
      <c r="J399" s="150"/>
      <c r="K399" s="150"/>
    </row>
    <row r="400" spans="9:11" x14ac:dyDescent="0.25">
      <c r="I400" s="150"/>
      <c r="J400" s="150"/>
      <c r="K400" s="150"/>
    </row>
    <row r="401" spans="9:11" x14ac:dyDescent="0.25">
      <c r="I401" s="150"/>
      <c r="J401" s="150"/>
      <c r="K401" s="150"/>
    </row>
    <row r="402" spans="9:11" x14ac:dyDescent="0.25">
      <c r="I402" s="150"/>
      <c r="J402" s="150"/>
      <c r="K402" s="150"/>
    </row>
    <row r="403" spans="9:11" x14ac:dyDescent="0.25">
      <c r="I403" s="150"/>
      <c r="J403" s="150"/>
      <c r="K403" s="150"/>
    </row>
    <row r="404" spans="9:11" x14ac:dyDescent="0.25">
      <c r="I404" s="150"/>
      <c r="J404" s="150"/>
      <c r="K404" s="150"/>
    </row>
    <row r="405" spans="9:11" x14ac:dyDescent="0.25">
      <c r="I405" s="150"/>
      <c r="J405" s="150"/>
      <c r="K405" s="150"/>
    </row>
    <row r="406" spans="9:11" x14ac:dyDescent="0.25">
      <c r="I406" s="150"/>
      <c r="J406" s="150"/>
      <c r="K406" s="150"/>
    </row>
    <row r="407" spans="9:11" x14ac:dyDescent="0.25">
      <c r="I407" s="150"/>
      <c r="J407" s="150"/>
      <c r="K407" s="150"/>
    </row>
    <row r="408" spans="9:11" x14ac:dyDescent="0.25">
      <c r="I408" s="150"/>
      <c r="J408" s="150"/>
      <c r="K408" s="150"/>
    </row>
    <row r="409" spans="9:11" x14ac:dyDescent="0.25">
      <c r="I409" s="150"/>
      <c r="J409" s="150"/>
      <c r="K409" s="150"/>
    </row>
    <row r="410" spans="9:11" x14ac:dyDescent="0.25">
      <c r="I410" s="150"/>
      <c r="J410" s="150"/>
      <c r="K410" s="150"/>
    </row>
    <row r="411" spans="9:11" x14ac:dyDescent="0.25">
      <c r="I411" s="150"/>
      <c r="J411" s="150"/>
      <c r="K411" s="150"/>
    </row>
    <row r="412" spans="9:11" x14ac:dyDescent="0.25">
      <c r="I412" s="150"/>
      <c r="J412" s="150"/>
      <c r="K412" s="150"/>
    </row>
    <row r="413" spans="9:11" x14ac:dyDescent="0.25">
      <c r="I413" s="150"/>
      <c r="J413" s="150"/>
      <c r="K413" s="150"/>
    </row>
    <row r="414" spans="9:11" x14ac:dyDescent="0.25">
      <c r="I414" s="150"/>
      <c r="J414" s="150"/>
      <c r="K414" s="150"/>
    </row>
    <row r="415" spans="9:11" x14ac:dyDescent="0.25">
      <c r="I415" s="150"/>
      <c r="J415" s="150"/>
      <c r="K415" s="150"/>
    </row>
    <row r="416" spans="9:11" x14ac:dyDescent="0.25">
      <c r="I416" s="150"/>
      <c r="J416" s="150"/>
      <c r="K416" s="150"/>
    </row>
    <row r="417" spans="9:11" x14ac:dyDescent="0.25">
      <c r="I417" s="150"/>
      <c r="J417" s="150"/>
      <c r="K417" s="150"/>
    </row>
    <row r="418" spans="9:11" x14ac:dyDescent="0.25">
      <c r="I418" s="150"/>
      <c r="J418" s="150"/>
      <c r="K418" s="150"/>
    </row>
    <row r="419" spans="9:11" x14ac:dyDescent="0.25">
      <c r="I419" s="150"/>
      <c r="J419" s="150"/>
      <c r="K419" s="150"/>
    </row>
    <row r="420" spans="9:11" x14ac:dyDescent="0.25">
      <c r="I420" s="150"/>
      <c r="J420" s="150"/>
      <c r="K420" s="150"/>
    </row>
    <row r="421" spans="9:11" x14ac:dyDescent="0.25">
      <c r="I421" s="150"/>
      <c r="J421" s="150"/>
      <c r="K421" s="150"/>
    </row>
    <row r="422" spans="9:11" x14ac:dyDescent="0.25">
      <c r="I422" s="150"/>
      <c r="J422" s="150"/>
      <c r="K422" s="150"/>
    </row>
    <row r="423" spans="9:11" x14ac:dyDescent="0.25">
      <c r="I423" s="150"/>
      <c r="J423" s="150"/>
      <c r="K423" s="150"/>
    </row>
    <row r="424" spans="9:11" x14ac:dyDescent="0.25">
      <c r="I424" s="150"/>
      <c r="J424" s="150"/>
      <c r="K424" s="150"/>
    </row>
    <row r="425" spans="9:11" x14ac:dyDescent="0.25">
      <c r="I425" s="150"/>
      <c r="J425" s="150"/>
      <c r="K425" s="150"/>
    </row>
    <row r="426" spans="9:11" x14ac:dyDescent="0.25">
      <c r="I426" s="150"/>
      <c r="J426" s="150"/>
      <c r="K426" s="150"/>
    </row>
    <row r="427" spans="9:11" x14ac:dyDescent="0.25">
      <c r="I427" s="150"/>
      <c r="J427" s="150"/>
      <c r="K427" s="150"/>
    </row>
    <row r="428" spans="9:11" x14ac:dyDescent="0.25">
      <c r="I428" s="150"/>
      <c r="J428" s="150"/>
      <c r="K428" s="150"/>
    </row>
    <row r="429" spans="9:11" x14ac:dyDescent="0.25">
      <c r="I429" s="150"/>
      <c r="J429" s="150"/>
      <c r="K429" s="150"/>
    </row>
    <row r="430" spans="9:11" x14ac:dyDescent="0.25">
      <c r="I430" s="150"/>
      <c r="J430" s="150"/>
      <c r="K430" s="150"/>
    </row>
    <row r="431" spans="9:11" x14ac:dyDescent="0.25">
      <c r="I431" s="150"/>
      <c r="J431" s="150"/>
      <c r="K431" s="150"/>
    </row>
    <row r="432" spans="9:11" x14ac:dyDescent="0.25">
      <c r="I432" s="150"/>
      <c r="J432" s="150"/>
      <c r="K432" s="150"/>
    </row>
    <row r="433" spans="9:11" x14ac:dyDescent="0.25">
      <c r="I433" s="150"/>
      <c r="J433" s="150"/>
      <c r="K433" s="150"/>
    </row>
    <row r="434" spans="9:11" x14ac:dyDescent="0.25">
      <c r="I434" s="150"/>
      <c r="J434" s="150"/>
      <c r="K434" s="150"/>
    </row>
    <row r="435" spans="9:11" x14ac:dyDescent="0.25">
      <c r="I435" s="150"/>
      <c r="J435" s="150"/>
      <c r="K435" s="150"/>
    </row>
    <row r="436" spans="9:11" x14ac:dyDescent="0.25">
      <c r="I436" s="150"/>
      <c r="J436" s="150"/>
      <c r="K436" s="150"/>
    </row>
    <row r="437" spans="9:11" x14ac:dyDescent="0.25">
      <c r="I437" s="150"/>
      <c r="J437" s="150"/>
      <c r="K437" s="150"/>
    </row>
    <row r="438" spans="9:11" x14ac:dyDescent="0.25">
      <c r="I438" s="150"/>
      <c r="J438" s="150"/>
      <c r="K438" s="150"/>
    </row>
    <row r="439" spans="9:11" x14ac:dyDescent="0.25">
      <c r="I439" s="150"/>
      <c r="J439" s="150"/>
      <c r="K439" s="150"/>
    </row>
    <row r="440" spans="9:11" x14ac:dyDescent="0.25">
      <c r="I440" s="150"/>
      <c r="J440" s="150"/>
      <c r="K440" s="150"/>
    </row>
    <row r="441" spans="9:11" x14ac:dyDescent="0.25">
      <c r="I441" s="150"/>
      <c r="J441" s="150"/>
      <c r="K441" s="150"/>
    </row>
    <row r="442" spans="9:11" x14ac:dyDescent="0.25">
      <c r="I442" s="150"/>
      <c r="J442" s="150"/>
      <c r="K442" s="150"/>
    </row>
    <row r="443" spans="9:11" x14ac:dyDescent="0.25">
      <c r="I443" s="150"/>
      <c r="J443" s="150"/>
      <c r="K443" s="150"/>
    </row>
    <row r="444" spans="9:11" x14ac:dyDescent="0.25">
      <c r="I444" s="150"/>
      <c r="J444" s="150"/>
      <c r="K444" s="150"/>
    </row>
    <row r="445" spans="9:11" x14ac:dyDescent="0.25">
      <c r="I445" s="150"/>
      <c r="J445" s="150"/>
      <c r="K445" s="150"/>
    </row>
    <row r="446" spans="9:11" x14ac:dyDescent="0.25">
      <c r="I446" s="150"/>
      <c r="J446" s="150"/>
      <c r="K446" s="150"/>
    </row>
    <row r="447" spans="9:11" x14ac:dyDescent="0.25">
      <c r="I447" s="150"/>
      <c r="J447" s="150"/>
      <c r="K447" s="150"/>
    </row>
    <row r="448" spans="9:11" x14ac:dyDescent="0.25">
      <c r="I448" s="150"/>
      <c r="J448" s="150"/>
      <c r="K448" s="150"/>
    </row>
    <row r="449" spans="9:11" x14ac:dyDescent="0.25">
      <c r="I449" s="150"/>
      <c r="J449" s="150"/>
      <c r="K449" s="150"/>
    </row>
    <row r="450" spans="9:11" x14ac:dyDescent="0.25">
      <c r="I450" s="150"/>
      <c r="J450" s="150"/>
      <c r="K450" s="150"/>
    </row>
    <row r="451" spans="9:11" x14ac:dyDescent="0.25">
      <c r="I451" s="150"/>
      <c r="J451" s="150"/>
      <c r="K451" s="150"/>
    </row>
    <row r="452" spans="9:11" x14ac:dyDescent="0.25">
      <c r="I452" s="150"/>
      <c r="J452" s="150"/>
      <c r="K452" s="150"/>
    </row>
    <row r="453" spans="9:11" x14ac:dyDescent="0.25">
      <c r="I453" s="150"/>
      <c r="J453" s="150"/>
      <c r="K453" s="150"/>
    </row>
    <row r="454" spans="9:11" x14ac:dyDescent="0.25">
      <c r="I454" s="150"/>
      <c r="J454" s="150"/>
      <c r="K454" s="150"/>
    </row>
    <row r="455" spans="9:11" x14ac:dyDescent="0.25">
      <c r="I455" s="150"/>
      <c r="J455" s="150"/>
      <c r="K455" s="150"/>
    </row>
    <row r="456" spans="9:11" x14ac:dyDescent="0.25">
      <c r="I456" s="150"/>
      <c r="J456" s="150"/>
      <c r="K456" s="150"/>
    </row>
    <row r="457" spans="9:11" x14ac:dyDescent="0.25">
      <c r="I457" s="150"/>
      <c r="J457" s="150"/>
      <c r="K457" s="150"/>
    </row>
    <row r="458" spans="9:11" x14ac:dyDescent="0.25">
      <c r="I458" s="150"/>
      <c r="J458" s="150"/>
      <c r="K458" s="150"/>
    </row>
    <row r="459" spans="9:11" x14ac:dyDescent="0.25">
      <c r="I459" s="150"/>
      <c r="J459" s="150"/>
      <c r="K459" s="150"/>
    </row>
    <row r="460" spans="9:11" x14ac:dyDescent="0.25">
      <c r="I460" s="150"/>
      <c r="J460" s="150"/>
      <c r="K460" s="150"/>
    </row>
    <row r="461" spans="9:11" x14ac:dyDescent="0.25">
      <c r="I461" s="150"/>
      <c r="J461" s="150"/>
      <c r="K461" s="150"/>
    </row>
    <row r="462" spans="9:11" x14ac:dyDescent="0.25">
      <c r="I462" s="150"/>
      <c r="J462" s="150"/>
      <c r="K462" s="150"/>
    </row>
    <row r="463" spans="9:11" x14ac:dyDescent="0.25">
      <c r="I463" s="150"/>
      <c r="J463" s="150"/>
      <c r="K463" s="150"/>
    </row>
    <row r="464" spans="9:11" x14ac:dyDescent="0.25">
      <c r="I464" s="150"/>
      <c r="J464" s="150"/>
      <c r="K464" s="150"/>
    </row>
    <row r="465" spans="9:11" x14ac:dyDescent="0.25">
      <c r="I465" s="150"/>
      <c r="J465" s="150"/>
      <c r="K465" s="150"/>
    </row>
    <row r="466" spans="9:11" x14ac:dyDescent="0.25">
      <c r="I466" s="150"/>
      <c r="J466" s="150"/>
      <c r="K466" s="150"/>
    </row>
    <row r="467" spans="9:11" x14ac:dyDescent="0.25">
      <c r="I467" s="150"/>
      <c r="J467" s="150"/>
      <c r="K467" s="150"/>
    </row>
    <row r="468" spans="9:11" x14ac:dyDescent="0.25">
      <c r="I468" s="150"/>
      <c r="J468" s="150"/>
      <c r="K468" s="150"/>
    </row>
    <row r="469" spans="9:11" x14ac:dyDescent="0.25">
      <c r="I469" s="150"/>
      <c r="J469" s="150"/>
      <c r="K469" s="150"/>
    </row>
    <row r="470" spans="9:11" x14ac:dyDescent="0.25">
      <c r="I470" s="150"/>
      <c r="J470" s="150"/>
      <c r="K470" s="150"/>
    </row>
    <row r="471" spans="9:11" x14ac:dyDescent="0.25">
      <c r="I471" s="150"/>
      <c r="J471" s="150"/>
      <c r="K471" s="150"/>
    </row>
    <row r="472" spans="9:11" x14ac:dyDescent="0.25">
      <c r="I472" s="150"/>
      <c r="J472" s="150"/>
      <c r="K472" s="150"/>
    </row>
    <row r="473" spans="9:11" x14ac:dyDescent="0.25">
      <c r="I473" s="150"/>
      <c r="J473" s="150"/>
      <c r="K473" s="150"/>
    </row>
    <row r="474" spans="9:11" x14ac:dyDescent="0.25">
      <c r="I474" s="150"/>
      <c r="J474" s="150"/>
      <c r="K474" s="150"/>
    </row>
    <row r="475" spans="9:11" x14ac:dyDescent="0.25">
      <c r="I475" s="150"/>
      <c r="J475" s="150"/>
      <c r="K475" s="150"/>
    </row>
    <row r="476" spans="9:11" x14ac:dyDescent="0.25">
      <c r="I476" s="150"/>
      <c r="J476" s="150"/>
      <c r="K476" s="150"/>
    </row>
    <row r="477" spans="9:11" x14ac:dyDescent="0.25">
      <c r="I477" s="150"/>
      <c r="J477" s="150"/>
      <c r="K477" s="150"/>
    </row>
    <row r="478" spans="9:11" x14ac:dyDescent="0.25">
      <c r="I478" s="150"/>
      <c r="J478" s="150"/>
      <c r="K478" s="150"/>
    </row>
    <row r="479" spans="9:11" x14ac:dyDescent="0.25">
      <c r="I479" s="150"/>
      <c r="J479" s="150"/>
      <c r="K479" s="150"/>
    </row>
    <row r="480" spans="9:11" x14ac:dyDescent="0.25">
      <c r="I480" s="150"/>
      <c r="J480" s="150"/>
      <c r="K480" s="150"/>
    </row>
    <row r="481" spans="9:11" x14ac:dyDescent="0.25">
      <c r="I481" s="150"/>
      <c r="J481" s="150"/>
      <c r="K481" s="150"/>
    </row>
    <row r="482" spans="9:11" x14ac:dyDescent="0.25">
      <c r="I482" s="150"/>
      <c r="J482" s="150"/>
      <c r="K482" s="150"/>
    </row>
    <row r="483" spans="9:11" x14ac:dyDescent="0.25">
      <c r="I483" s="150"/>
      <c r="J483" s="150"/>
      <c r="K483" s="150"/>
    </row>
    <row r="484" spans="9:11" x14ac:dyDescent="0.25">
      <c r="I484" s="150"/>
      <c r="J484" s="150"/>
      <c r="K484" s="150"/>
    </row>
    <row r="485" spans="9:11" x14ac:dyDescent="0.25">
      <c r="I485" s="150"/>
      <c r="J485" s="150"/>
      <c r="K485" s="150"/>
    </row>
    <row r="486" spans="9:11" x14ac:dyDescent="0.25">
      <c r="I486" s="150"/>
      <c r="J486" s="150"/>
      <c r="K486" s="150"/>
    </row>
    <row r="487" spans="9:11" x14ac:dyDescent="0.25">
      <c r="I487" s="150"/>
      <c r="J487" s="150"/>
      <c r="K487" s="150"/>
    </row>
    <row r="488" spans="9:11" x14ac:dyDescent="0.25">
      <c r="I488" s="150"/>
      <c r="J488" s="150"/>
      <c r="K488" s="150"/>
    </row>
    <row r="489" spans="9:11" x14ac:dyDescent="0.25">
      <c r="I489" s="150"/>
      <c r="J489" s="150"/>
      <c r="K489" s="150"/>
    </row>
    <row r="490" spans="9:11" x14ac:dyDescent="0.25">
      <c r="I490" s="150"/>
      <c r="J490" s="150"/>
      <c r="K490" s="150"/>
    </row>
    <row r="491" spans="9:11" x14ac:dyDescent="0.25">
      <c r="I491" s="150"/>
      <c r="J491" s="150"/>
      <c r="K491" s="150"/>
    </row>
    <row r="492" spans="9:11" x14ac:dyDescent="0.25">
      <c r="I492" s="150"/>
      <c r="J492" s="150"/>
      <c r="K492" s="150"/>
    </row>
    <row r="493" spans="9:11" x14ac:dyDescent="0.25">
      <c r="I493" s="150"/>
      <c r="J493" s="150"/>
      <c r="K493" s="150"/>
    </row>
    <row r="494" spans="9:11" x14ac:dyDescent="0.25">
      <c r="I494" s="150"/>
      <c r="J494" s="150"/>
      <c r="K494" s="150"/>
    </row>
    <row r="495" spans="9:11" x14ac:dyDescent="0.25">
      <c r="I495" s="150"/>
      <c r="J495" s="150"/>
      <c r="K495" s="150"/>
    </row>
    <row r="496" spans="9:11" x14ac:dyDescent="0.25">
      <c r="I496" s="150"/>
      <c r="J496" s="150"/>
      <c r="K496" s="150"/>
    </row>
    <row r="497" spans="9:11" x14ac:dyDescent="0.25">
      <c r="I497" s="150"/>
      <c r="J497" s="150"/>
      <c r="K497" s="150"/>
    </row>
    <row r="498" spans="9:11" x14ac:dyDescent="0.25">
      <c r="I498" s="150"/>
      <c r="J498" s="150"/>
      <c r="K498" s="150"/>
    </row>
    <row r="499" spans="9:11" x14ac:dyDescent="0.25">
      <c r="I499" s="150"/>
      <c r="J499" s="150"/>
      <c r="K499" s="150"/>
    </row>
    <row r="500" spans="9:11" x14ac:dyDescent="0.25">
      <c r="I500" s="150"/>
      <c r="J500" s="150"/>
      <c r="K500" s="150"/>
    </row>
    <row r="501" spans="9:11" x14ac:dyDescent="0.25">
      <c r="I501" s="150"/>
      <c r="J501" s="150"/>
      <c r="K501" s="150"/>
    </row>
    <row r="502" spans="9:11" x14ac:dyDescent="0.25">
      <c r="I502" s="150"/>
      <c r="J502" s="150"/>
      <c r="K502" s="150"/>
    </row>
    <row r="503" spans="9:11" x14ac:dyDescent="0.25">
      <c r="I503" s="150"/>
      <c r="J503" s="150"/>
      <c r="K503" s="150"/>
    </row>
    <row r="504" spans="9:11" x14ac:dyDescent="0.25">
      <c r="I504" s="150"/>
      <c r="J504" s="150"/>
      <c r="K504" s="150"/>
    </row>
    <row r="505" spans="9:11" x14ac:dyDescent="0.25">
      <c r="I505" s="150"/>
      <c r="J505" s="150"/>
      <c r="K505" s="150"/>
    </row>
    <row r="506" spans="9:11" x14ac:dyDescent="0.25">
      <c r="I506" s="150"/>
      <c r="J506" s="150"/>
      <c r="K506" s="150"/>
    </row>
    <row r="507" spans="9:11" x14ac:dyDescent="0.25">
      <c r="I507" s="150"/>
      <c r="J507" s="150"/>
      <c r="K507" s="150"/>
    </row>
    <row r="508" spans="9:11" x14ac:dyDescent="0.25">
      <c r="I508" s="150"/>
      <c r="J508" s="150"/>
      <c r="K508" s="150"/>
    </row>
    <row r="509" spans="9:11" x14ac:dyDescent="0.25">
      <c r="I509" s="150"/>
      <c r="J509" s="150"/>
      <c r="K509" s="150"/>
    </row>
    <row r="510" spans="9:11" x14ac:dyDescent="0.25">
      <c r="I510" s="150"/>
      <c r="J510" s="150"/>
      <c r="K510" s="150"/>
    </row>
    <row r="511" spans="9:11" x14ac:dyDescent="0.25">
      <c r="I511" s="150"/>
      <c r="J511" s="150"/>
      <c r="K511" s="150"/>
    </row>
    <row r="512" spans="9:11" x14ac:dyDescent="0.25">
      <c r="I512" s="150"/>
      <c r="J512" s="150"/>
      <c r="K512" s="150"/>
    </row>
    <row r="513" spans="9:11" x14ac:dyDescent="0.25">
      <c r="I513" s="150"/>
      <c r="J513" s="150"/>
      <c r="K513" s="150"/>
    </row>
    <row r="514" spans="9:11" x14ac:dyDescent="0.25">
      <c r="I514" s="150"/>
      <c r="J514" s="150"/>
      <c r="K514" s="150"/>
    </row>
    <row r="515" spans="9:11" x14ac:dyDescent="0.25">
      <c r="I515" s="150"/>
      <c r="J515" s="150"/>
      <c r="K515" s="150"/>
    </row>
    <row r="516" spans="9:11" x14ac:dyDescent="0.25">
      <c r="I516" s="150"/>
      <c r="J516" s="150"/>
      <c r="K516" s="150"/>
    </row>
    <row r="517" spans="9:11" x14ac:dyDescent="0.25">
      <c r="I517" s="150"/>
      <c r="J517" s="150"/>
      <c r="K517" s="150"/>
    </row>
    <row r="518" spans="9:11" x14ac:dyDescent="0.25">
      <c r="I518" s="150"/>
      <c r="J518" s="150"/>
      <c r="K518" s="150"/>
    </row>
    <row r="519" spans="9:11" x14ac:dyDescent="0.25">
      <c r="I519" s="150"/>
      <c r="J519" s="150"/>
      <c r="K519" s="150"/>
    </row>
    <row r="520" spans="9:11" x14ac:dyDescent="0.25">
      <c r="I520" s="150"/>
      <c r="J520" s="150"/>
      <c r="K520" s="150"/>
    </row>
    <row r="521" spans="9:11" x14ac:dyDescent="0.25">
      <c r="I521" s="150"/>
      <c r="J521" s="150"/>
      <c r="K521" s="150"/>
    </row>
    <row r="522" spans="9:11" x14ac:dyDescent="0.25">
      <c r="I522" s="150"/>
      <c r="J522" s="150"/>
      <c r="K522" s="150"/>
    </row>
    <row r="523" spans="9:11" x14ac:dyDescent="0.25">
      <c r="I523" s="150"/>
      <c r="J523" s="150"/>
      <c r="K523" s="150"/>
    </row>
    <row r="524" spans="9:11" x14ac:dyDescent="0.25">
      <c r="I524" s="150"/>
      <c r="J524" s="150"/>
      <c r="K524" s="150"/>
    </row>
    <row r="525" spans="9:11" x14ac:dyDescent="0.25">
      <c r="I525" s="150"/>
      <c r="J525" s="150"/>
      <c r="K525" s="150"/>
    </row>
    <row r="526" spans="9:11" x14ac:dyDescent="0.25">
      <c r="I526" s="150"/>
      <c r="J526" s="150"/>
      <c r="K526" s="150"/>
    </row>
    <row r="527" spans="9:11" x14ac:dyDescent="0.25">
      <c r="I527" s="150"/>
      <c r="J527" s="150"/>
      <c r="K527" s="150"/>
    </row>
    <row r="528" spans="9:11" x14ac:dyDescent="0.25">
      <c r="I528" s="150"/>
      <c r="J528" s="150"/>
      <c r="K528" s="150"/>
    </row>
    <row r="529" spans="9:11" x14ac:dyDescent="0.25">
      <c r="I529" s="150"/>
      <c r="J529" s="150"/>
      <c r="K529" s="150"/>
    </row>
    <row r="530" spans="9:11" x14ac:dyDescent="0.25">
      <c r="I530" s="150"/>
      <c r="J530" s="150"/>
      <c r="K530" s="150"/>
    </row>
    <row r="531" spans="9:11" x14ac:dyDescent="0.25">
      <c r="I531" s="150"/>
      <c r="J531" s="150"/>
      <c r="K531" s="150"/>
    </row>
    <row r="532" spans="9:11" x14ac:dyDescent="0.25">
      <c r="I532" s="150"/>
      <c r="J532" s="150"/>
      <c r="K532" s="150"/>
    </row>
    <row r="533" spans="9:11" x14ac:dyDescent="0.25">
      <c r="I533" s="150"/>
      <c r="J533" s="150"/>
      <c r="K533" s="150"/>
    </row>
    <row r="534" spans="9:11" x14ac:dyDescent="0.25">
      <c r="I534" s="150"/>
      <c r="J534" s="150"/>
      <c r="K534" s="150"/>
    </row>
    <row r="535" spans="9:11" x14ac:dyDescent="0.25">
      <c r="I535" s="150"/>
      <c r="J535" s="150"/>
      <c r="K535" s="150"/>
    </row>
    <row r="536" spans="9:11" x14ac:dyDescent="0.25">
      <c r="I536" s="150"/>
      <c r="J536" s="150"/>
      <c r="K536" s="150"/>
    </row>
    <row r="537" spans="9:11" x14ac:dyDescent="0.25">
      <c r="I537" s="150"/>
      <c r="J537" s="150"/>
      <c r="K537" s="150"/>
    </row>
    <row r="538" spans="9:11" x14ac:dyDescent="0.25">
      <c r="I538" s="150"/>
      <c r="J538" s="150"/>
      <c r="K538" s="150"/>
    </row>
    <row r="539" spans="9:11" x14ac:dyDescent="0.25">
      <c r="I539" s="150"/>
      <c r="J539" s="150"/>
      <c r="K539" s="150"/>
    </row>
    <row r="540" spans="9:11" x14ac:dyDescent="0.25">
      <c r="I540" s="150"/>
      <c r="J540" s="150"/>
      <c r="K540" s="150"/>
    </row>
    <row r="541" spans="9:11" x14ac:dyDescent="0.25">
      <c r="I541" s="150"/>
      <c r="J541" s="150"/>
      <c r="K541" s="150"/>
    </row>
    <row r="542" spans="9:11" x14ac:dyDescent="0.25">
      <c r="I542" s="150"/>
      <c r="J542" s="150"/>
      <c r="K542" s="150"/>
    </row>
    <row r="543" spans="9:11" x14ac:dyDescent="0.25">
      <c r="I543" s="150"/>
      <c r="J543" s="150"/>
      <c r="K543" s="150"/>
    </row>
    <row r="544" spans="9:11" x14ac:dyDescent="0.25">
      <c r="I544" s="150"/>
      <c r="J544" s="150"/>
      <c r="K544" s="150"/>
    </row>
    <row r="545" spans="9:11" x14ac:dyDescent="0.25">
      <c r="I545" s="150"/>
      <c r="J545" s="150"/>
      <c r="K545" s="150"/>
    </row>
    <row r="546" spans="9:11" x14ac:dyDescent="0.25">
      <c r="I546" s="150"/>
      <c r="J546" s="150"/>
      <c r="K546" s="150"/>
    </row>
    <row r="547" spans="9:11" x14ac:dyDescent="0.25">
      <c r="I547" s="150"/>
      <c r="J547" s="150"/>
      <c r="K547" s="150"/>
    </row>
    <row r="548" spans="9:11" x14ac:dyDescent="0.25">
      <c r="I548" s="150"/>
      <c r="J548" s="150"/>
      <c r="K548" s="150"/>
    </row>
    <row r="549" spans="9:11" x14ac:dyDescent="0.25">
      <c r="I549" s="150"/>
      <c r="J549" s="150"/>
      <c r="K549" s="150"/>
    </row>
    <row r="550" spans="9:11" x14ac:dyDescent="0.25">
      <c r="I550" s="150"/>
      <c r="J550" s="150"/>
      <c r="K550" s="150"/>
    </row>
    <row r="551" spans="9:11" x14ac:dyDescent="0.25">
      <c r="I551" s="150"/>
      <c r="J551" s="150"/>
      <c r="K551" s="150"/>
    </row>
    <row r="552" spans="9:11" x14ac:dyDescent="0.25">
      <c r="I552" s="150"/>
      <c r="J552" s="150"/>
      <c r="K552" s="150"/>
    </row>
    <row r="553" spans="9:11" x14ac:dyDescent="0.25">
      <c r="I553" s="150"/>
      <c r="J553" s="150"/>
      <c r="K553" s="150"/>
    </row>
    <row r="554" spans="9:11" x14ac:dyDescent="0.25">
      <c r="I554" s="150"/>
      <c r="J554" s="150"/>
      <c r="K554" s="150"/>
    </row>
    <row r="555" spans="9:11" x14ac:dyDescent="0.25">
      <c r="I555" s="150"/>
      <c r="J555" s="150"/>
      <c r="K555" s="150"/>
    </row>
    <row r="556" spans="9:11" x14ac:dyDescent="0.25">
      <c r="I556" s="150"/>
      <c r="J556" s="150"/>
      <c r="K556" s="150"/>
    </row>
    <row r="557" spans="9:11" x14ac:dyDescent="0.25">
      <c r="I557" s="150"/>
      <c r="J557" s="150"/>
      <c r="K557" s="150"/>
    </row>
    <row r="558" spans="9:11" x14ac:dyDescent="0.25">
      <c r="I558" s="150"/>
      <c r="J558" s="150"/>
      <c r="K558" s="150"/>
    </row>
    <row r="559" spans="9:11" x14ac:dyDescent="0.25">
      <c r="I559" s="150"/>
      <c r="J559" s="150"/>
      <c r="K559" s="150"/>
    </row>
    <row r="560" spans="9:11" x14ac:dyDescent="0.25">
      <c r="I560" s="150"/>
      <c r="J560" s="150"/>
      <c r="K560" s="150"/>
    </row>
    <row r="561" spans="9:11" x14ac:dyDescent="0.25">
      <c r="I561" s="150"/>
      <c r="J561" s="150"/>
      <c r="K561" s="150"/>
    </row>
    <row r="562" spans="9:11" x14ac:dyDescent="0.25">
      <c r="I562" s="150"/>
      <c r="J562" s="150"/>
      <c r="K562" s="150"/>
    </row>
    <row r="563" spans="9:11" x14ac:dyDescent="0.25">
      <c r="I563" s="150"/>
      <c r="J563" s="150"/>
      <c r="K563" s="150"/>
    </row>
    <row r="564" spans="9:11" x14ac:dyDescent="0.25">
      <c r="I564" s="150"/>
      <c r="J564" s="150"/>
      <c r="K564" s="150"/>
    </row>
    <row r="565" spans="9:11" x14ac:dyDescent="0.25">
      <c r="I565" s="150"/>
      <c r="J565" s="150"/>
      <c r="K565" s="150"/>
    </row>
    <row r="566" spans="9:11" x14ac:dyDescent="0.25">
      <c r="I566" s="150"/>
      <c r="J566" s="150"/>
      <c r="K566" s="150"/>
    </row>
    <row r="567" spans="9:11" x14ac:dyDescent="0.25">
      <c r="I567" s="150"/>
      <c r="J567" s="150"/>
      <c r="K567" s="150"/>
    </row>
    <row r="568" spans="9:11" x14ac:dyDescent="0.25">
      <c r="I568" s="150"/>
      <c r="J568" s="150"/>
      <c r="K568" s="150"/>
    </row>
    <row r="569" spans="9:11" x14ac:dyDescent="0.25">
      <c r="I569" s="150"/>
      <c r="J569" s="150"/>
      <c r="K569" s="150"/>
    </row>
    <row r="570" spans="9:11" x14ac:dyDescent="0.25">
      <c r="I570" s="150"/>
      <c r="J570" s="150"/>
      <c r="K570" s="150"/>
    </row>
    <row r="571" spans="9:11" x14ac:dyDescent="0.25">
      <c r="I571" s="150"/>
      <c r="J571" s="150"/>
      <c r="K571" s="150"/>
    </row>
    <row r="572" spans="9:11" x14ac:dyDescent="0.25">
      <c r="I572" s="150"/>
      <c r="J572" s="150"/>
      <c r="K572" s="150"/>
    </row>
    <row r="573" spans="9:11" x14ac:dyDescent="0.25">
      <c r="I573" s="150"/>
      <c r="J573" s="150"/>
      <c r="K573" s="150"/>
    </row>
    <row r="574" spans="9:11" x14ac:dyDescent="0.25">
      <c r="I574" s="150"/>
      <c r="J574" s="150"/>
      <c r="K574" s="150"/>
    </row>
    <row r="575" spans="9:11" x14ac:dyDescent="0.25">
      <c r="I575" s="150"/>
      <c r="J575" s="150"/>
      <c r="K575" s="150"/>
    </row>
    <row r="576" spans="9:11" x14ac:dyDescent="0.25">
      <c r="I576" s="150"/>
      <c r="J576" s="150"/>
      <c r="K576" s="150"/>
    </row>
    <row r="577" spans="9:11" x14ac:dyDescent="0.25">
      <c r="I577" s="150"/>
      <c r="J577" s="150"/>
      <c r="K577" s="150"/>
    </row>
    <row r="578" spans="9:11" x14ac:dyDescent="0.25">
      <c r="I578" s="150"/>
      <c r="J578" s="150"/>
      <c r="K578" s="150"/>
    </row>
    <row r="579" spans="9:11" x14ac:dyDescent="0.25">
      <c r="I579" s="150"/>
      <c r="J579" s="150"/>
      <c r="K579" s="150"/>
    </row>
    <row r="580" spans="9:11" x14ac:dyDescent="0.25">
      <c r="I580" s="150"/>
      <c r="J580" s="150"/>
      <c r="K580" s="150"/>
    </row>
    <row r="581" spans="9:11" x14ac:dyDescent="0.25">
      <c r="I581" s="150"/>
      <c r="J581" s="150"/>
      <c r="K581" s="150"/>
    </row>
    <row r="582" spans="9:11" x14ac:dyDescent="0.25">
      <c r="I582" s="150"/>
      <c r="J582" s="150"/>
      <c r="K582" s="150"/>
    </row>
    <row r="583" spans="9:11" x14ac:dyDescent="0.25">
      <c r="I583" s="150"/>
      <c r="J583" s="150"/>
      <c r="K583" s="150"/>
    </row>
    <row r="584" spans="9:11" x14ac:dyDescent="0.25">
      <c r="I584" s="150"/>
      <c r="J584" s="150"/>
      <c r="K584" s="150"/>
    </row>
    <row r="585" spans="9:11" x14ac:dyDescent="0.25">
      <c r="I585" s="150"/>
      <c r="J585" s="150"/>
      <c r="K585" s="150"/>
    </row>
  </sheetData>
  <mergeCells count="24">
    <mergeCell ref="L51:L52"/>
    <mergeCell ref="O51:O52"/>
    <mergeCell ref="R51:V51"/>
    <mergeCell ref="C71:G71"/>
    <mergeCell ref="C72:G72"/>
    <mergeCell ref="A92:G92"/>
    <mergeCell ref="A9:G9"/>
    <mergeCell ref="A10:G10"/>
    <mergeCell ref="D13:F13"/>
    <mergeCell ref="C16:E16"/>
    <mergeCell ref="C35:G35"/>
    <mergeCell ref="A51:G52"/>
    <mergeCell ref="D31:G31"/>
    <mergeCell ref="D32:G32"/>
    <mergeCell ref="D33:G33"/>
    <mergeCell ref="D27:G27"/>
    <mergeCell ref="R1:V1"/>
    <mergeCell ref="A2:V2"/>
    <mergeCell ref="A4:V4"/>
    <mergeCell ref="F5:O5"/>
    <mergeCell ref="A7:G8"/>
    <mergeCell ref="L7:L8"/>
    <mergeCell ref="O7:O8"/>
    <mergeCell ref="R7:V7"/>
  </mergeCells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>
    <oddHeader>&amp;C&amp;P.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Layout" topLeftCell="B1" zoomScaleNormal="100" workbookViewId="0">
      <selection activeCell="D7" sqref="D7"/>
    </sheetView>
  </sheetViews>
  <sheetFormatPr defaultColWidth="8" defaultRowHeight="11.4" x14ac:dyDescent="0.2"/>
  <cols>
    <col min="1" max="1" width="7.5546875" style="151" customWidth="1"/>
    <col min="2" max="2" width="8" style="151"/>
    <col min="3" max="3" width="43.33203125" style="151" customWidth="1"/>
    <col min="4" max="4" width="14" style="151" customWidth="1"/>
    <col min="5" max="16384" width="8" style="151"/>
  </cols>
  <sheetData>
    <row r="1" spans="1:4" s="154" customFormat="1" ht="50.1" customHeight="1" thickBot="1" x14ac:dyDescent="0.35">
      <c r="A1" s="152"/>
      <c r="B1" s="153"/>
      <c r="C1" s="153" t="s">
        <v>53</v>
      </c>
      <c r="D1" s="153" t="s">
        <v>217</v>
      </c>
    </row>
    <row r="2" spans="1:4" s="157" customFormat="1" ht="16.5" customHeight="1" x14ac:dyDescent="0.3">
      <c r="A2" s="155"/>
      <c r="B2" s="156" t="s">
        <v>114</v>
      </c>
      <c r="C2" s="156" t="s">
        <v>116</v>
      </c>
      <c r="D2" s="156"/>
    </row>
    <row r="3" spans="1:4" s="160" customFormat="1" ht="13.2" x14ac:dyDescent="0.3">
      <c r="A3" s="158"/>
      <c r="B3" s="159" t="s">
        <v>117</v>
      </c>
      <c r="C3" s="159" t="s">
        <v>84</v>
      </c>
      <c r="D3" s="159">
        <v>1924</v>
      </c>
    </row>
    <row r="4" spans="1:4" s="164" customFormat="1" ht="13.2" x14ac:dyDescent="0.3">
      <c r="A4" s="161"/>
      <c r="B4" s="159" t="s">
        <v>118</v>
      </c>
      <c r="C4" s="162" t="s">
        <v>119</v>
      </c>
      <c r="D4" s="163">
        <v>479</v>
      </c>
    </row>
    <row r="5" spans="1:4" s="164" customFormat="1" ht="13.2" x14ac:dyDescent="0.3">
      <c r="A5" s="161"/>
      <c r="B5" s="159" t="s">
        <v>47</v>
      </c>
      <c r="C5" s="163" t="s">
        <v>120</v>
      </c>
      <c r="D5" s="163">
        <v>3455</v>
      </c>
    </row>
    <row r="6" spans="1:4" s="164" customFormat="1" ht="13.2" x14ac:dyDescent="0.3">
      <c r="A6" s="161"/>
      <c r="B6" s="159" t="s">
        <v>50</v>
      </c>
      <c r="C6" s="163" t="s">
        <v>121</v>
      </c>
      <c r="D6" s="165">
        <v>1475</v>
      </c>
    </row>
    <row r="7" spans="1:4" s="164" customFormat="1" ht="13.2" x14ac:dyDescent="0.3">
      <c r="A7" s="161"/>
      <c r="B7" s="159" t="s">
        <v>122</v>
      </c>
      <c r="C7" s="163" t="s">
        <v>123</v>
      </c>
      <c r="D7" s="163">
        <v>963</v>
      </c>
    </row>
    <row r="8" spans="1:4" s="164" customFormat="1" ht="13.8" x14ac:dyDescent="0.3">
      <c r="A8" s="161"/>
      <c r="B8" s="159"/>
      <c r="C8" s="156" t="s">
        <v>124</v>
      </c>
      <c r="D8" s="166">
        <f>SUM(D3:D7)</f>
        <v>8296</v>
      </c>
    </row>
    <row r="9" spans="1:4" s="164" customFormat="1" ht="13.8" x14ac:dyDescent="0.3">
      <c r="A9" s="161"/>
      <c r="B9" s="166" t="s">
        <v>32</v>
      </c>
      <c r="C9" s="167" t="s">
        <v>125</v>
      </c>
      <c r="D9" s="166"/>
    </row>
    <row r="10" spans="1:4" s="164" customFormat="1" ht="13.2" x14ac:dyDescent="0.3">
      <c r="A10" s="161"/>
      <c r="B10" s="163" t="s">
        <v>117</v>
      </c>
      <c r="C10" s="163" t="s">
        <v>126</v>
      </c>
      <c r="D10" s="163">
        <v>68</v>
      </c>
    </row>
    <row r="11" spans="1:4" s="164" customFormat="1" ht="13.2" x14ac:dyDescent="0.3">
      <c r="A11" s="161"/>
      <c r="B11" s="163" t="s">
        <v>118</v>
      </c>
      <c r="C11" s="163" t="s">
        <v>127</v>
      </c>
      <c r="D11" s="163">
        <v>0</v>
      </c>
    </row>
    <row r="12" spans="1:4" s="164" customFormat="1" ht="13.2" x14ac:dyDescent="0.3">
      <c r="A12" s="161"/>
      <c r="B12" s="163" t="s">
        <v>47</v>
      </c>
      <c r="C12" s="163" t="s">
        <v>101</v>
      </c>
      <c r="D12" s="165">
        <v>0</v>
      </c>
    </row>
    <row r="13" spans="1:4" s="164" customFormat="1" ht="13.8" x14ac:dyDescent="0.3">
      <c r="A13" s="161"/>
      <c r="B13" s="163"/>
      <c r="C13" s="167" t="s">
        <v>128</v>
      </c>
      <c r="D13" s="168">
        <f>SUM(D10:D12)</f>
        <v>68</v>
      </c>
    </row>
    <row r="14" spans="1:4" s="164" customFormat="1" ht="13.8" x14ac:dyDescent="0.3">
      <c r="A14" s="161"/>
      <c r="B14" s="166" t="s">
        <v>115</v>
      </c>
      <c r="C14" s="166" t="s">
        <v>129</v>
      </c>
      <c r="D14" s="166"/>
    </row>
    <row r="15" spans="1:4" s="164" customFormat="1" ht="13.2" x14ac:dyDescent="0.3">
      <c r="A15" s="161"/>
      <c r="B15" s="163" t="s">
        <v>117</v>
      </c>
      <c r="C15" s="163" t="s">
        <v>130</v>
      </c>
      <c r="D15" s="163">
        <v>0</v>
      </c>
    </row>
    <row r="16" spans="1:4" s="164" customFormat="1" ht="13.2" x14ac:dyDescent="0.3">
      <c r="A16" s="161"/>
      <c r="B16" s="163" t="s">
        <v>118</v>
      </c>
      <c r="C16" s="163" t="s">
        <v>131</v>
      </c>
      <c r="D16" s="163">
        <v>0</v>
      </c>
    </row>
    <row r="17" spans="1:4" s="164" customFormat="1" ht="13.8" x14ac:dyDescent="0.3">
      <c r="A17" s="161"/>
      <c r="B17" s="163"/>
      <c r="C17" s="166" t="s">
        <v>132</v>
      </c>
      <c r="D17" s="166">
        <v>0</v>
      </c>
    </row>
    <row r="18" spans="1:4" s="164" customFormat="1" ht="13.8" x14ac:dyDescent="0.3">
      <c r="A18" s="161"/>
      <c r="B18" s="166" t="s">
        <v>88</v>
      </c>
      <c r="C18" s="166" t="s">
        <v>133</v>
      </c>
      <c r="D18" s="166">
        <v>0</v>
      </c>
    </row>
    <row r="19" spans="1:4" s="173" customFormat="1" ht="18.75" customHeight="1" x14ac:dyDescent="0.3">
      <c r="A19" s="169"/>
      <c r="B19" s="170"/>
      <c r="C19" s="171" t="s">
        <v>134</v>
      </c>
      <c r="D19" s="172">
        <f>SUM(D8+D13+D17+D18)</f>
        <v>8364</v>
      </c>
    </row>
    <row r="20" spans="1:4" s="174" customFormat="1" ht="13.2" x14ac:dyDescent="0.3">
      <c r="B20" s="175"/>
      <c r="C20" s="176"/>
      <c r="D20" s="176"/>
    </row>
    <row r="21" spans="1:4" s="177" customFormat="1" ht="13.2" x14ac:dyDescent="0.3">
      <c r="B21" s="175"/>
      <c r="C21" s="175"/>
      <c r="D21" s="175"/>
    </row>
    <row r="22" spans="1:4" s="177" customFormat="1" ht="13.2" x14ac:dyDescent="0.3">
      <c r="B22" s="175"/>
      <c r="C22" s="175"/>
      <c r="D22" s="175"/>
    </row>
    <row r="23" spans="1:4" s="177" customFormat="1" ht="13.2" x14ac:dyDescent="0.3">
      <c r="B23" s="175"/>
      <c r="C23" s="175"/>
      <c r="D23" s="175"/>
    </row>
    <row r="24" spans="1:4" s="177" customFormat="1" ht="13.2" x14ac:dyDescent="0.3">
      <c r="B24" s="175"/>
      <c r="C24" s="175"/>
      <c r="D24" s="175"/>
    </row>
    <row r="25" spans="1:4" s="177" customFormat="1" ht="13.2" x14ac:dyDescent="0.3">
      <c r="B25" s="175"/>
      <c r="C25" s="175"/>
      <c r="D25" s="175"/>
    </row>
    <row r="26" spans="1:4" s="177" customFormat="1" ht="13.2" x14ac:dyDescent="0.3">
      <c r="B26" s="175"/>
      <c r="C26" s="175"/>
      <c r="D26" s="175"/>
    </row>
    <row r="27" spans="1:4" s="177" customFormat="1" ht="13.2" x14ac:dyDescent="0.3">
      <c r="B27" s="175"/>
      <c r="C27" s="175"/>
      <c r="D27" s="175"/>
    </row>
    <row r="28" spans="1:4" s="177" customFormat="1" ht="13.2" x14ac:dyDescent="0.3">
      <c r="B28" s="175"/>
      <c r="C28" s="175"/>
      <c r="D28" s="175"/>
    </row>
    <row r="29" spans="1:4" s="177" customFormat="1" ht="13.2" x14ac:dyDescent="0.3">
      <c r="B29" s="175"/>
      <c r="C29" s="175"/>
      <c r="D29" s="175"/>
    </row>
    <row r="30" spans="1:4" s="177" customFormat="1" ht="13.2" x14ac:dyDescent="0.25">
      <c r="B30" s="178"/>
      <c r="C30" s="175"/>
      <c r="D30" s="175"/>
    </row>
    <row r="31" spans="1:4" ht="13.2" x14ac:dyDescent="0.25">
      <c r="B31" s="178"/>
      <c r="C31" s="178"/>
      <c r="D31" s="178"/>
    </row>
    <row r="32" spans="1:4" ht="13.2" x14ac:dyDescent="0.25">
      <c r="B32" s="178"/>
      <c r="C32" s="178"/>
      <c r="D32" s="178"/>
    </row>
    <row r="33" spans="2:4" ht="13.2" x14ac:dyDescent="0.25">
      <c r="B33" s="178"/>
      <c r="C33" s="178"/>
      <c r="D33" s="178"/>
    </row>
    <row r="34" spans="2:4" ht="13.2" x14ac:dyDescent="0.25">
      <c r="B34" s="178"/>
      <c r="C34" s="178"/>
      <c r="D34" s="178"/>
    </row>
    <row r="35" spans="2:4" ht="13.2" x14ac:dyDescent="0.25">
      <c r="B35" s="178"/>
      <c r="C35" s="178"/>
      <c r="D35" s="178"/>
    </row>
    <row r="36" spans="2:4" ht="13.2" x14ac:dyDescent="0.25">
      <c r="C36" s="178"/>
      <c r="D36" s="178"/>
    </row>
  </sheetData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dőlt"MAGYARFÖLD KÖZSÉG ÖNKORMÁNYZATA
 KIADÁSI  ELŐIRÁNYZATAI
2013.  ÉVBEN&amp;R&amp;"Times New Roman CE,Félkövér dőlt"4. 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workbookViewId="0">
      <selection activeCell="C12" sqref="C12"/>
    </sheetView>
  </sheetViews>
  <sheetFormatPr defaultRowHeight="13.2" x14ac:dyDescent="0.25"/>
  <cols>
    <col min="1" max="1" width="4.88671875" style="179" customWidth="1"/>
    <col min="2" max="2" width="46.109375" style="179" customWidth="1"/>
    <col min="3" max="3" width="20.109375" style="179" customWidth="1"/>
    <col min="4" max="4" width="9.6640625" style="179" hidden="1" customWidth="1"/>
    <col min="5" max="5" width="8" style="179" hidden="1" customWidth="1"/>
    <col min="6" max="7" width="9.109375" style="179" hidden="1" customWidth="1"/>
    <col min="8" max="8" width="0.109375" style="179" customWidth="1"/>
    <col min="9" max="10" width="9.109375" style="179" hidden="1" customWidth="1"/>
    <col min="11" max="256" width="9.109375" style="179"/>
    <col min="257" max="257" width="4.88671875" style="179" customWidth="1"/>
    <col min="258" max="258" width="46.109375" style="179" customWidth="1"/>
    <col min="259" max="259" width="20.109375" style="179" customWidth="1"/>
    <col min="260" max="263" width="0" style="179" hidden="1" customWidth="1"/>
    <col min="264" max="264" width="0.109375" style="179" customWidth="1"/>
    <col min="265" max="266" width="0" style="179" hidden="1" customWidth="1"/>
    <col min="267" max="512" width="9.109375" style="179"/>
    <col min="513" max="513" width="4.88671875" style="179" customWidth="1"/>
    <col min="514" max="514" width="46.109375" style="179" customWidth="1"/>
    <col min="515" max="515" width="20.109375" style="179" customWidth="1"/>
    <col min="516" max="519" width="0" style="179" hidden="1" customWidth="1"/>
    <col min="520" max="520" width="0.109375" style="179" customWidth="1"/>
    <col min="521" max="522" width="0" style="179" hidden="1" customWidth="1"/>
    <col min="523" max="768" width="9.109375" style="179"/>
    <col min="769" max="769" width="4.88671875" style="179" customWidth="1"/>
    <col min="770" max="770" width="46.109375" style="179" customWidth="1"/>
    <col min="771" max="771" width="20.109375" style="179" customWidth="1"/>
    <col min="772" max="775" width="0" style="179" hidden="1" customWidth="1"/>
    <col min="776" max="776" width="0.109375" style="179" customWidth="1"/>
    <col min="777" max="778" width="0" style="179" hidden="1" customWidth="1"/>
    <col min="779" max="1024" width="9.109375" style="179"/>
    <col min="1025" max="1025" width="4.88671875" style="179" customWidth="1"/>
    <col min="1026" max="1026" width="46.109375" style="179" customWidth="1"/>
    <col min="1027" max="1027" width="20.109375" style="179" customWidth="1"/>
    <col min="1028" max="1031" width="0" style="179" hidden="1" customWidth="1"/>
    <col min="1032" max="1032" width="0.109375" style="179" customWidth="1"/>
    <col min="1033" max="1034" width="0" style="179" hidden="1" customWidth="1"/>
    <col min="1035" max="1280" width="9.109375" style="179"/>
    <col min="1281" max="1281" width="4.88671875" style="179" customWidth="1"/>
    <col min="1282" max="1282" width="46.109375" style="179" customWidth="1"/>
    <col min="1283" max="1283" width="20.109375" style="179" customWidth="1"/>
    <col min="1284" max="1287" width="0" style="179" hidden="1" customWidth="1"/>
    <col min="1288" max="1288" width="0.109375" style="179" customWidth="1"/>
    <col min="1289" max="1290" width="0" style="179" hidden="1" customWidth="1"/>
    <col min="1291" max="1536" width="9.109375" style="179"/>
    <col min="1537" max="1537" width="4.88671875" style="179" customWidth="1"/>
    <col min="1538" max="1538" width="46.109375" style="179" customWidth="1"/>
    <col min="1539" max="1539" width="20.109375" style="179" customWidth="1"/>
    <col min="1540" max="1543" width="0" style="179" hidden="1" customWidth="1"/>
    <col min="1544" max="1544" width="0.109375" style="179" customWidth="1"/>
    <col min="1545" max="1546" width="0" style="179" hidden="1" customWidth="1"/>
    <col min="1547" max="1792" width="9.109375" style="179"/>
    <col min="1793" max="1793" width="4.88671875" style="179" customWidth="1"/>
    <col min="1794" max="1794" width="46.109375" style="179" customWidth="1"/>
    <col min="1795" max="1795" width="20.109375" style="179" customWidth="1"/>
    <col min="1796" max="1799" width="0" style="179" hidden="1" customWidth="1"/>
    <col min="1800" max="1800" width="0.109375" style="179" customWidth="1"/>
    <col min="1801" max="1802" width="0" style="179" hidden="1" customWidth="1"/>
    <col min="1803" max="2048" width="9.109375" style="179"/>
    <col min="2049" max="2049" width="4.88671875" style="179" customWidth="1"/>
    <col min="2050" max="2050" width="46.109375" style="179" customWidth="1"/>
    <col min="2051" max="2051" width="20.109375" style="179" customWidth="1"/>
    <col min="2052" max="2055" width="0" style="179" hidden="1" customWidth="1"/>
    <col min="2056" max="2056" width="0.109375" style="179" customWidth="1"/>
    <col min="2057" max="2058" width="0" style="179" hidden="1" customWidth="1"/>
    <col min="2059" max="2304" width="9.109375" style="179"/>
    <col min="2305" max="2305" width="4.88671875" style="179" customWidth="1"/>
    <col min="2306" max="2306" width="46.109375" style="179" customWidth="1"/>
    <col min="2307" max="2307" width="20.109375" style="179" customWidth="1"/>
    <col min="2308" max="2311" width="0" style="179" hidden="1" customWidth="1"/>
    <col min="2312" max="2312" width="0.109375" style="179" customWidth="1"/>
    <col min="2313" max="2314" width="0" style="179" hidden="1" customWidth="1"/>
    <col min="2315" max="2560" width="9.109375" style="179"/>
    <col min="2561" max="2561" width="4.88671875" style="179" customWidth="1"/>
    <col min="2562" max="2562" width="46.109375" style="179" customWidth="1"/>
    <col min="2563" max="2563" width="20.109375" style="179" customWidth="1"/>
    <col min="2564" max="2567" width="0" style="179" hidden="1" customWidth="1"/>
    <col min="2568" max="2568" width="0.109375" style="179" customWidth="1"/>
    <col min="2569" max="2570" width="0" style="179" hidden="1" customWidth="1"/>
    <col min="2571" max="2816" width="9.109375" style="179"/>
    <col min="2817" max="2817" width="4.88671875" style="179" customWidth="1"/>
    <col min="2818" max="2818" width="46.109375" style="179" customWidth="1"/>
    <col min="2819" max="2819" width="20.109375" style="179" customWidth="1"/>
    <col min="2820" max="2823" width="0" style="179" hidden="1" customWidth="1"/>
    <col min="2824" max="2824" width="0.109375" style="179" customWidth="1"/>
    <col min="2825" max="2826" width="0" style="179" hidden="1" customWidth="1"/>
    <col min="2827" max="3072" width="9.109375" style="179"/>
    <col min="3073" max="3073" width="4.88671875" style="179" customWidth="1"/>
    <col min="3074" max="3074" width="46.109375" style="179" customWidth="1"/>
    <col min="3075" max="3075" width="20.109375" style="179" customWidth="1"/>
    <col min="3076" max="3079" width="0" style="179" hidden="1" customWidth="1"/>
    <col min="3080" max="3080" width="0.109375" style="179" customWidth="1"/>
    <col min="3081" max="3082" width="0" style="179" hidden="1" customWidth="1"/>
    <col min="3083" max="3328" width="9.109375" style="179"/>
    <col min="3329" max="3329" width="4.88671875" style="179" customWidth="1"/>
    <col min="3330" max="3330" width="46.109375" style="179" customWidth="1"/>
    <col min="3331" max="3331" width="20.109375" style="179" customWidth="1"/>
    <col min="3332" max="3335" width="0" style="179" hidden="1" customWidth="1"/>
    <col min="3336" max="3336" width="0.109375" style="179" customWidth="1"/>
    <col min="3337" max="3338" width="0" style="179" hidden="1" customWidth="1"/>
    <col min="3339" max="3584" width="9.109375" style="179"/>
    <col min="3585" max="3585" width="4.88671875" style="179" customWidth="1"/>
    <col min="3586" max="3586" width="46.109375" style="179" customWidth="1"/>
    <col min="3587" max="3587" width="20.109375" style="179" customWidth="1"/>
    <col min="3588" max="3591" width="0" style="179" hidden="1" customWidth="1"/>
    <col min="3592" max="3592" width="0.109375" style="179" customWidth="1"/>
    <col min="3593" max="3594" width="0" style="179" hidden="1" customWidth="1"/>
    <col min="3595" max="3840" width="9.109375" style="179"/>
    <col min="3841" max="3841" width="4.88671875" style="179" customWidth="1"/>
    <col min="3842" max="3842" width="46.109375" style="179" customWidth="1"/>
    <col min="3843" max="3843" width="20.109375" style="179" customWidth="1"/>
    <col min="3844" max="3847" width="0" style="179" hidden="1" customWidth="1"/>
    <col min="3848" max="3848" width="0.109375" style="179" customWidth="1"/>
    <col min="3849" max="3850" width="0" style="179" hidden="1" customWidth="1"/>
    <col min="3851" max="4096" width="9.109375" style="179"/>
    <col min="4097" max="4097" width="4.88671875" style="179" customWidth="1"/>
    <col min="4098" max="4098" width="46.109375" style="179" customWidth="1"/>
    <col min="4099" max="4099" width="20.109375" style="179" customWidth="1"/>
    <col min="4100" max="4103" width="0" style="179" hidden="1" customWidth="1"/>
    <col min="4104" max="4104" width="0.109375" style="179" customWidth="1"/>
    <col min="4105" max="4106" width="0" style="179" hidden="1" customWidth="1"/>
    <col min="4107" max="4352" width="9.109375" style="179"/>
    <col min="4353" max="4353" width="4.88671875" style="179" customWidth="1"/>
    <col min="4354" max="4354" width="46.109375" style="179" customWidth="1"/>
    <col min="4355" max="4355" width="20.109375" style="179" customWidth="1"/>
    <col min="4356" max="4359" width="0" style="179" hidden="1" customWidth="1"/>
    <col min="4360" max="4360" width="0.109375" style="179" customWidth="1"/>
    <col min="4361" max="4362" width="0" style="179" hidden="1" customWidth="1"/>
    <col min="4363" max="4608" width="9.109375" style="179"/>
    <col min="4609" max="4609" width="4.88671875" style="179" customWidth="1"/>
    <col min="4610" max="4610" width="46.109375" style="179" customWidth="1"/>
    <col min="4611" max="4611" width="20.109375" style="179" customWidth="1"/>
    <col min="4612" max="4615" width="0" style="179" hidden="1" customWidth="1"/>
    <col min="4616" max="4616" width="0.109375" style="179" customWidth="1"/>
    <col min="4617" max="4618" width="0" style="179" hidden="1" customWidth="1"/>
    <col min="4619" max="4864" width="9.109375" style="179"/>
    <col min="4865" max="4865" width="4.88671875" style="179" customWidth="1"/>
    <col min="4866" max="4866" width="46.109375" style="179" customWidth="1"/>
    <col min="4867" max="4867" width="20.109375" style="179" customWidth="1"/>
    <col min="4868" max="4871" width="0" style="179" hidden="1" customWidth="1"/>
    <col min="4872" max="4872" width="0.109375" style="179" customWidth="1"/>
    <col min="4873" max="4874" width="0" style="179" hidden="1" customWidth="1"/>
    <col min="4875" max="5120" width="9.109375" style="179"/>
    <col min="5121" max="5121" width="4.88671875" style="179" customWidth="1"/>
    <col min="5122" max="5122" width="46.109375" style="179" customWidth="1"/>
    <col min="5123" max="5123" width="20.109375" style="179" customWidth="1"/>
    <col min="5124" max="5127" width="0" style="179" hidden="1" customWidth="1"/>
    <col min="5128" max="5128" width="0.109375" style="179" customWidth="1"/>
    <col min="5129" max="5130" width="0" style="179" hidden="1" customWidth="1"/>
    <col min="5131" max="5376" width="9.109375" style="179"/>
    <col min="5377" max="5377" width="4.88671875" style="179" customWidth="1"/>
    <col min="5378" max="5378" width="46.109375" style="179" customWidth="1"/>
    <col min="5379" max="5379" width="20.109375" style="179" customWidth="1"/>
    <col min="5380" max="5383" width="0" style="179" hidden="1" customWidth="1"/>
    <col min="5384" max="5384" width="0.109375" style="179" customWidth="1"/>
    <col min="5385" max="5386" width="0" style="179" hidden="1" customWidth="1"/>
    <col min="5387" max="5632" width="9.109375" style="179"/>
    <col min="5633" max="5633" width="4.88671875" style="179" customWidth="1"/>
    <col min="5634" max="5634" width="46.109375" style="179" customWidth="1"/>
    <col min="5635" max="5635" width="20.109375" style="179" customWidth="1"/>
    <col min="5636" max="5639" width="0" style="179" hidden="1" customWidth="1"/>
    <col min="5640" max="5640" width="0.109375" style="179" customWidth="1"/>
    <col min="5641" max="5642" width="0" style="179" hidden="1" customWidth="1"/>
    <col min="5643" max="5888" width="9.109375" style="179"/>
    <col min="5889" max="5889" width="4.88671875" style="179" customWidth="1"/>
    <col min="5890" max="5890" width="46.109375" style="179" customWidth="1"/>
    <col min="5891" max="5891" width="20.109375" style="179" customWidth="1"/>
    <col min="5892" max="5895" width="0" style="179" hidden="1" customWidth="1"/>
    <col min="5896" max="5896" width="0.109375" style="179" customWidth="1"/>
    <col min="5897" max="5898" width="0" style="179" hidden="1" customWidth="1"/>
    <col min="5899" max="6144" width="9.109375" style="179"/>
    <col min="6145" max="6145" width="4.88671875" style="179" customWidth="1"/>
    <col min="6146" max="6146" width="46.109375" style="179" customWidth="1"/>
    <col min="6147" max="6147" width="20.109375" style="179" customWidth="1"/>
    <col min="6148" max="6151" width="0" style="179" hidden="1" customWidth="1"/>
    <col min="6152" max="6152" width="0.109375" style="179" customWidth="1"/>
    <col min="6153" max="6154" width="0" style="179" hidden="1" customWidth="1"/>
    <col min="6155" max="6400" width="9.109375" style="179"/>
    <col min="6401" max="6401" width="4.88671875" style="179" customWidth="1"/>
    <col min="6402" max="6402" width="46.109375" style="179" customWidth="1"/>
    <col min="6403" max="6403" width="20.109375" style="179" customWidth="1"/>
    <col min="6404" max="6407" width="0" style="179" hidden="1" customWidth="1"/>
    <col min="6408" max="6408" width="0.109375" style="179" customWidth="1"/>
    <col min="6409" max="6410" width="0" style="179" hidden="1" customWidth="1"/>
    <col min="6411" max="6656" width="9.109375" style="179"/>
    <col min="6657" max="6657" width="4.88671875" style="179" customWidth="1"/>
    <col min="6658" max="6658" width="46.109375" style="179" customWidth="1"/>
    <col min="6659" max="6659" width="20.109375" style="179" customWidth="1"/>
    <col min="6660" max="6663" width="0" style="179" hidden="1" customWidth="1"/>
    <col min="6664" max="6664" width="0.109375" style="179" customWidth="1"/>
    <col min="6665" max="6666" width="0" style="179" hidden="1" customWidth="1"/>
    <col min="6667" max="6912" width="9.109375" style="179"/>
    <col min="6913" max="6913" width="4.88671875" style="179" customWidth="1"/>
    <col min="6914" max="6914" width="46.109375" style="179" customWidth="1"/>
    <col min="6915" max="6915" width="20.109375" style="179" customWidth="1"/>
    <col min="6916" max="6919" width="0" style="179" hidden="1" customWidth="1"/>
    <col min="6920" max="6920" width="0.109375" style="179" customWidth="1"/>
    <col min="6921" max="6922" width="0" style="179" hidden="1" customWidth="1"/>
    <col min="6923" max="7168" width="9.109375" style="179"/>
    <col min="7169" max="7169" width="4.88671875" style="179" customWidth="1"/>
    <col min="7170" max="7170" width="46.109375" style="179" customWidth="1"/>
    <col min="7171" max="7171" width="20.109375" style="179" customWidth="1"/>
    <col min="7172" max="7175" width="0" style="179" hidden="1" customWidth="1"/>
    <col min="7176" max="7176" width="0.109375" style="179" customWidth="1"/>
    <col min="7177" max="7178" width="0" style="179" hidden="1" customWidth="1"/>
    <col min="7179" max="7424" width="9.109375" style="179"/>
    <col min="7425" max="7425" width="4.88671875" style="179" customWidth="1"/>
    <col min="7426" max="7426" width="46.109375" style="179" customWidth="1"/>
    <col min="7427" max="7427" width="20.109375" style="179" customWidth="1"/>
    <col min="7428" max="7431" width="0" style="179" hidden="1" customWidth="1"/>
    <col min="7432" max="7432" width="0.109375" style="179" customWidth="1"/>
    <col min="7433" max="7434" width="0" style="179" hidden="1" customWidth="1"/>
    <col min="7435" max="7680" width="9.109375" style="179"/>
    <col min="7681" max="7681" width="4.88671875" style="179" customWidth="1"/>
    <col min="7682" max="7682" width="46.109375" style="179" customWidth="1"/>
    <col min="7683" max="7683" width="20.109375" style="179" customWidth="1"/>
    <col min="7684" max="7687" width="0" style="179" hidden="1" customWidth="1"/>
    <col min="7688" max="7688" width="0.109375" style="179" customWidth="1"/>
    <col min="7689" max="7690" width="0" style="179" hidden="1" customWidth="1"/>
    <col min="7691" max="7936" width="9.109375" style="179"/>
    <col min="7937" max="7937" width="4.88671875" style="179" customWidth="1"/>
    <col min="7938" max="7938" width="46.109375" style="179" customWidth="1"/>
    <col min="7939" max="7939" width="20.109375" style="179" customWidth="1"/>
    <col min="7940" max="7943" width="0" style="179" hidden="1" customWidth="1"/>
    <col min="7944" max="7944" width="0.109375" style="179" customWidth="1"/>
    <col min="7945" max="7946" width="0" style="179" hidden="1" customWidth="1"/>
    <col min="7947" max="8192" width="9.109375" style="179"/>
    <col min="8193" max="8193" width="4.88671875" style="179" customWidth="1"/>
    <col min="8194" max="8194" width="46.109375" style="179" customWidth="1"/>
    <col min="8195" max="8195" width="20.109375" style="179" customWidth="1"/>
    <col min="8196" max="8199" width="0" style="179" hidden="1" customWidth="1"/>
    <col min="8200" max="8200" width="0.109375" style="179" customWidth="1"/>
    <col min="8201" max="8202" width="0" style="179" hidden="1" customWidth="1"/>
    <col min="8203" max="8448" width="9.109375" style="179"/>
    <col min="8449" max="8449" width="4.88671875" style="179" customWidth="1"/>
    <col min="8450" max="8450" width="46.109375" style="179" customWidth="1"/>
    <col min="8451" max="8451" width="20.109375" style="179" customWidth="1"/>
    <col min="8452" max="8455" width="0" style="179" hidden="1" customWidth="1"/>
    <col min="8456" max="8456" width="0.109375" style="179" customWidth="1"/>
    <col min="8457" max="8458" width="0" style="179" hidden="1" customWidth="1"/>
    <col min="8459" max="8704" width="9.109375" style="179"/>
    <col min="8705" max="8705" width="4.88671875" style="179" customWidth="1"/>
    <col min="8706" max="8706" width="46.109375" style="179" customWidth="1"/>
    <col min="8707" max="8707" width="20.109375" style="179" customWidth="1"/>
    <col min="8708" max="8711" width="0" style="179" hidden="1" customWidth="1"/>
    <col min="8712" max="8712" width="0.109375" style="179" customWidth="1"/>
    <col min="8713" max="8714" width="0" style="179" hidden="1" customWidth="1"/>
    <col min="8715" max="8960" width="9.109375" style="179"/>
    <col min="8961" max="8961" width="4.88671875" style="179" customWidth="1"/>
    <col min="8962" max="8962" width="46.109375" style="179" customWidth="1"/>
    <col min="8963" max="8963" width="20.109375" style="179" customWidth="1"/>
    <col min="8964" max="8967" width="0" style="179" hidden="1" customWidth="1"/>
    <col min="8968" max="8968" width="0.109375" style="179" customWidth="1"/>
    <col min="8969" max="8970" width="0" style="179" hidden="1" customWidth="1"/>
    <col min="8971" max="9216" width="9.109375" style="179"/>
    <col min="9217" max="9217" width="4.88671875" style="179" customWidth="1"/>
    <col min="9218" max="9218" width="46.109375" style="179" customWidth="1"/>
    <col min="9219" max="9219" width="20.109375" style="179" customWidth="1"/>
    <col min="9220" max="9223" width="0" style="179" hidden="1" customWidth="1"/>
    <col min="9224" max="9224" width="0.109375" style="179" customWidth="1"/>
    <col min="9225" max="9226" width="0" style="179" hidden="1" customWidth="1"/>
    <col min="9227" max="9472" width="9.109375" style="179"/>
    <col min="9473" max="9473" width="4.88671875" style="179" customWidth="1"/>
    <col min="9474" max="9474" width="46.109375" style="179" customWidth="1"/>
    <col min="9475" max="9475" width="20.109375" style="179" customWidth="1"/>
    <col min="9476" max="9479" width="0" style="179" hidden="1" customWidth="1"/>
    <col min="9480" max="9480" width="0.109375" style="179" customWidth="1"/>
    <col min="9481" max="9482" width="0" style="179" hidden="1" customWidth="1"/>
    <col min="9483" max="9728" width="9.109375" style="179"/>
    <col min="9729" max="9729" width="4.88671875" style="179" customWidth="1"/>
    <col min="9730" max="9730" width="46.109375" style="179" customWidth="1"/>
    <col min="9731" max="9731" width="20.109375" style="179" customWidth="1"/>
    <col min="9732" max="9735" width="0" style="179" hidden="1" customWidth="1"/>
    <col min="9736" max="9736" width="0.109375" style="179" customWidth="1"/>
    <col min="9737" max="9738" width="0" style="179" hidden="1" customWidth="1"/>
    <col min="9739" max="9984" width="9.109375" style="179"/>
    <col min="9985" max="9985" width="4.88671875" style="179" customWidth="1"/>
    <col min="9986" max="9986" width="46.109375" style="179" customWidth="1"/>
    <col min="9987" max="9987" width="20.109375" style="179" customWidth="1"/>
    <col min="9988" max="9991" width="0" style="179" hidden="1" customWidth="1"/>
    <col min="9992" max="9992" width="0.109375" style="179" customWidth="1"/>
    <col min="9993" max="9994" width="0" style="179" hidden="1" customWidth="1"/>
    <col min="9995" max="10240" width="9.109375" style="179"/>
    <col min="10241" max="10241" width="4.88671875" style="179" customWidth="1"/>
    <col min="10242" max="10242" width="46.109375" style="179" customWidth="1"/>
    <col min="10243" max="10243" width="20.109375" style="179" customWidth="1"/>
    <col min="10244" max="10247" width="0" style="179" hidden="1" customWidth="1"/>
    <col min="10248" max="10248" width="0.109375" style="179" customWidth="1"/>
    <col min="10249" max="10250" width="0" style="179" hidden="1" customWidth="1"/>
    <col min="10251" max="10496" width="9.109375" style="179"/>
    <col min="10497" max="10497" width="4.88671875" style="179" customWidth="1"/>
    <col min="10498" max="10498" width="46.109375" style="179" customWidth="1"/>
    <col min="10499" max="10499" width="20.109375" style="179" customWidth="1"/>
    <col min="10500" max="10503" width="0" style="179" hidden="1" customWidth="1"/>
    <col min="10504" max="10504" width="0.109375" style="179" customWidth="1"/>
    <col min="10505" max="10506" width="0" style="179" hidden="1" customWidth="1"/>
    <col min="10507" max="10752" width="9.109375" style="179"/>
    <col min="10753" max="10753" width="4.88671875" style="179" customWidth="1"/>
    <col min="10754" max="10754" width="46.109375" style="179" customWidth="1"/>
    <col min="10755" max="10755" width="20.109375" style="179" customWidth="1"/>
    <col min="10756" max="10759" width="0" style="179" hidden="1" customWidth="1"/>
    <col min="10760" max="10760" width="0.109375" style="179" customWidth="1"/>
    <col min="10761" max="10762" width="0" style="179" hidden="1" customWidth="1"/>
    <col min="10763" max="11008" width="9.109375" style="179"/>
    <col min="11009" max="11009" width="4.88671875" style="179" customWidth="1"/>
    <col min="11010" max="11010" width="46.109375" style="179" customWidth="1"/>
    <col min="11011" max="11011" width="20.109375" style="179" customWidth="1"/>
    <col min="11012" max="11015" width="0" style="179" hidden="1" customWidth="1"/>
    <col min="11016" max="11016" width="0.109375" style="179" customWidth="1"/>
    <col min="11017" max="11018" width="0" style="179" hidden="1" customWidth="1"/>
    <col min="11019" max="11264" width="9.109375" style="179"/>
    <col min="11265" max="11265" width="4.88671875" style="179" customWidth="1"/>
    <col min="11266" max="11266" width="46.109375" style="179" customWidth="1"/>
    <col min="11267" max="11267" width="20.109375" style="179" customWidth="1"/>
    <col min="11268" max="11271" width="0" style="179" hidden="1" customWidth="1"/>
    <col min="11272" max="11272" width="0.109375" style="179" customWidth="1"/>
    <col min="11273" max="11274" width="0" style="179" hidden="1" customWidth="1"/>
    <col min="11275" max="11520" width="9.109375" style="179"/>
    <col min="11521" max="11521" width="4.88671875" style="179" customWidth="1"/>
    <col min="11522" max="11522" width="46.109375" style="179" customWidth="1"/>
    <col min="11523" max="11523" width="20.109375" style="179" customWidth="1"/>
    <col min="11524" max="11527" width="0" style="179" hidden="1" customWidth="1"/>
    <col min="11528" max="11528" width="0.109375" style="179" customWidth="1"/>
    <col min="11529" max="11530" width="0" style="179" hidden="1" customWidth="1"/>
    <col min="11531" max="11776" width="9.109375" style="179"/>
    <col min="11777" max="11777" width="4.88671875" style="179" customWidth="1"/>
    <col min="11778" max="11778" width="46.109375" style="179" customWidth="1"/>
    <col min="11779" max="11779" width="20.109375" style="179" customWidth="1"/>
    <col min="11780" max="11783" width="0" style="179" hidden="1" customWidth="1"/>
    <col min="11784" max="11784" width="0.109375" style="179" customWidth="1"/>
    <col min="11785" max="11786" width="0" style="179" hidden="1" customWidth="1"/>
    <col min="11787" max="12032" width="9.109375" style="179"/>
    <col min="12033" max="12033" width="4.88671875" style="179" customWidth="1"/>
    <col min="12034" max="12034" width="46.109375" style="179" customWidth="1"/>
    <col min="12035" max="12035" width="20.109375" style="179" customWidth="1"/>
    <col min="12036" max="12039" width="0" style="179" hidden="1" customWidth="1"/>
    <col min="12040" max="12040" width="0.109375" style="179" customWidth="1"/>
    <col min="12041" max="12042" width="0" style="179" hidden="1" customWidth="1"/>
    <col min="12043" max="12288" width="9.109375" style="179"/>
    <col min="12289" max="12289" width="4.88671875" style="179" customWidth="1"/>
    <col min="12290" max="12290" width="46.109375" style="179" customWidth="1"/>
    <col min="12291" max="12291" width="20.109375" style="179" customWidth="1"/>
    <col min="12292" max="12295" width="0" style="179" hidden="1" customWidth="1"/>
    <col min="12296" max="12296" width="0.109375" style="179" customWidth="1"/>
    <col min="12297" max="12298" width="0" style="179" hidden="1" customWidth="1"/>
    <col min="12299" max="12544" width="9.109375" style="179"/>
    <col min="12545" max="12545" width="4.88671875" style="179" customWidth="1"/>
    <col min="12546" max="12546" width="46.109375" style="179" customWidth="1"/>
    <col min="12547" max="12547" width="20.109375" style="179" customWidth="1"/>
    <col min="12548" max="12551" width="0" style="179" hidden="1" customWidth="1"/>
    <col min="12552" max="12552" width="0.109375" style="179" customWidth="1"/>
    <col min="12553" max="12554" width="0" style="179" hidden="1" customWidth="1"/>
    <col min="12555" max="12800" width="9.109375" style="179"/>
    <col min="12801" max="12801" width="4.88671875" style="179" customWidth="1"/>
    <col min="12802" max="12802" width="46.109375" style="179" customWidth="1"/>
    <col min="12803" max="12803" width="20.109375" style="179" customWidth="1"/>
    <col min="12804" max="12807" width="0" style="179" hidden="1" customWidth="1"/>
    <col min="12808" max="12808" width="0.109375" style="179" customWidth="1"/>
    <col min="12809" max="12810" width="0" style="179" hidden="1" customWidth="1"/>
    <col min="12811" max="13056" width="9.109375" style="179"/>
    <col min="13057" max="13057" width="4.88671875" style="179" customWidth="1"/>
    <col min="13058" max="13058" width="46.109375" style="179" customWidth="1"/>
    <col min="13059" max="13059" width="20.109375" style="179" customWidth="1"/>
    <col min="13060" max="13063" width="0" style="179" hidden="1" customWidth="1"/>
    <col min="13064" max="13064" width="0.109375" style="179" customWidth="1"/>
    <col min="13065" max="13066" width="0" style="179" hidden="1" customWidth="1"/>
    <col min="13067" max="13312" width="9.109375" style="179"/>
    <col min="13313" max="13313" width="4.88671875" style="179" customWidth="1"/>
    <col min="13314" max="13314" width="46.109375" style="179" customWidth="1"/>
    <col min="13315" max="13315" width="20.109375" style="179" customWidth="1"/>
    <col min="13316" max="13319" width="0" style="179" hidden="1" customWidth="1"/>
    <col min="13320" max="13320" width="0.109375" style="179" customWidth="1"/>
    <col min="13321" max="13322" width="0" style="179" hidden="1" customWidth="1"/>
    <col min="13323" max="13568" width="9.109375" style="179"/>
    <col min="13569" max="13569" width="4.88671875" style="179" customWidth="1"/>
    <col min="13570" max="13570" width="46.109375" style="179" customWidth="1"/>
    <col min="13571" max="13571" width="20.109375" style="179" customWidth="1"/>
    <col min="13572" max="13575" width="0" style="179" hidden="1" customWidth="1"/>
    <col min="13576" max="13576" width="0.109375" style="179" customWidth="1"/>
    <col min="13577" max="13578" width="0" style="179" hidden="1" customWidth="1"/>
    <col min="13579" max="13824" width="9.109375" style="179"/>
    <col min="13825" max="13825" width="4.88671875" style="179" customWidth="1"/>
    <col min="13826" max="13826" width="46.109375" style="179" customWidth="1"/>
    <col min="13827" max="13827" width="20.109375" style="179" customWidth="1"/>
    <col min="13828" max="13831" width="0" style="179" hidden="1" customWidth="1"/>
    <col min="13832" max="13832" width="0.109375" style="179" customWidth="1"/>
    <col min="13833" max="13834" width="0" style="179" hidden="1" customWidth="1"/>
    <col min="13835" max="14080" width="9.109375" style="179"/>
    <col min="14081" max="14081" width="4.88671875" style="179" customWidth="1"/>
    <col min="14082" max="14082" width="46.109375" style="179" customWidth="1"/>
    <col min="14083" max="14083" width="20.109375" style="179" customWidth="1"/>
    <col min="14084" max="14087" width="0" style="179" hidden="1" customWidth="1"/>
    <col min="14088" max="14088" width="0.109375" style="179" customWidth="1"/>
    <col min="14089" max="14090" width="0" style="179" hidden="1" customWidth="1"/>
    <col min="14091" max="14336" width="9.109375" style="179"/>
    <col min="14337" max="14337" width="4.88671875" style="179" customWidth="1"/>
    <col min="14338" max="14338" width="46.109375" style="179" customWidth="1"/>
    <col min="14339" max="14339" width="20.109375" style="179" customWidth="1"/>
    <col min="14340" max="14343" width="0" style="179" hidden="1" customWidth="1"/>
    <col min="14344" max="14344" width="0.109375" style="179" customWidth="1"/>
    <col min="14345" max="14346" width="0" style="179" hidden="1" customWidth="1"/>
    <col min="14347" max="14592" width="9.109375" style="179"/>
    <col min="14593" max="14593" width="4.88671875" style="179" customWidth="1"/>
    <col min="14594" max="14594" width="46.109375" style="179" customWidth="1"/>
    <col min="14595" max="14595" width="20.109375" style="179" customWidth="1"/>
    <col min="14596" max="14599" width="0" style="179" hidden="1" customWidth="1"/>
    <col min="14600" max="14600" width="0.109375" style="179" customWidth="1"/>
    <col min="14601" max="14602" width="0" style="179" hidden="1" customWidth="1"/>
    <col min="14603" max="14848" width="9.109375" style="179"/>
    <col min="14849" max="14849" width="4.88671875" style="179" customWidth="1"/>
    <col min="14850" max="14850" width="46.109375" style="179" customWidth="1"/>
    <col min="14851" max="14851" width="20.109375" style="179" customWidth="1"/>
    <col min="14852" max="14855" width="0" style="179" hidden="1" customWidth="1"/>
    <col min="14856" max="14856" width="0.109375" style="179" customWidth="1"/>
    <col min="14857" max="14858" width="0" style="179" hidden="1" customWidth="1"/>
    <col min="14859" max="15104" width="9.109375" style="179"/>
    <col min="15105" max="15105" width="4.88671875" style="179" customWidth="1"/>
    <col min="15106" max="15106" width="46.109375" style="179" customWidth="1"/>
    <col min="15107" max="15107" width="20.109375" style="179" customWidth="1"/>
    <col min="15108" max="15111" width="0" style="179" hidden="1" customWidth="1"/>
    <col min="15112" max="15112" width="0.109375" style="179" customWidth="1"/>
    <col min="15113" max="15114" width="0" style="179" hidden="1" customWidth="1"/>
    <col min="15115" max="15360" width="9.109375" style="179"/>
    <col min="15361" max="15361" width="4.88671875" style="179" customWidth="1"/>
    <col min="15362" max="15362" width="46.109375" style="179" customWidth="1"/>
    <col min="15363" max="15363" width="20.109375" style="179" customWidth="1"/>
    <col min="15364" max="15367" width="0" style="179" hidden="1" customWidth="1"/>
    <col min="15368" max="15368" width="0.109375" style="179" customWidth="1"/>
    <col min="15369" max="15370" width="0" style="179" hidden="1" customWidth="1"/>
    <col min="15371" max="15616" width="9.109375" style="179"/>
    <col min="15617" max="15617" width="4.88671875" style="179" customWidth="1"/>
    <col min="15618" max="15618" width="46.109375" style="179" customWidth="1"/>
    <col min="15619" max="15619" width="20.109375" style="179" customWidth="1"/>
    <col min="15620" max="15623" width="0" style="179" hidden="1" customWidth="1"/>
    <col min="15624" max="15624" width="0.109375" style="179" customWidth="1"/>
    <col min="15625" max="15626" width="0" style="179" hidden="1" customWidth="1"/>
    <col min="15627" max="15872" width="9.109375" style="179"/>
    <col min="15873" max="15873" width="4.88671875" style="179" customWidth="1"/>
    <col min="15874" max="15874" width="46.109375" style="179" customWidth="1"/>
    <col min="15875" max="15875" width="20.109375" style="179" customWidth="1"/>
    <col min="15876" max="15879" width="0" style="179" hidden="1" customWidth="1"/>
    <col min="15880" max="15880" width="0.109375" style="179" customWidth="1"/>
    <col min="15881" max="15882" width="0" style="179" hidden="1" customWidth="1"/>
    <col min="15883" max="16128" width="9.109375" style="179"/>
    <col min="16129" max="16129" width="4.88671875" style="179" customWidth="1"/>
    <col min="16130" max="16130" width="46.109375" style="179" customWidth="1"/>
    <col min="16131" max="16131" width="20.109375" style="179" customWidth="1"/>
    <col min="16132" max="16135" width="0" style="179" hidden="1" customWidth="1"/>
    <col min="16136" max="16136" width="0.109375" style="179" customWidth="1"/>
    <col min="16137" max="16138" width="0" style="179" hidden="1" customWidth="1"/>
    <col min="16139" max="16384" width="9.109375" style="179"/>
  </cols>
  <sheetData>
    <row r="1" spans="1:10" ht="17.25" customHeight="1" x14ac:dyDescent="0.25">
      <c r="C1" s="180" t="s">
        <v>206</v>
      </c>
    </row>
    <row r="2" spans="1:10" ht="8.25" customHeight="1" x14ac:dyDescent="0.25"/>
    <row r="3" spans="1:10" ht="18.75" customHeight="1" x14ac:dyDescent="0.3">
      <c r="A3" s="181"/>
      <c r="B3" s="182" t="s">
        <v>135</v>
      </c>
      <c r="C3" s="183"/>
      <c r="D3" s="183"/>
    </row>
    <row r="4" spans="1:10" ht="9" customHeight="1" x14ac:dyDescent="0.3">
      <c r="A4" s="181"/>
      <c r="B4" s="182"/>
      <c r="C4" s="183"/>
      <c r="D4" s="183"/>
    </row>
    <row r="5" spans="1:10" s="4" customFormat="1" ht="18.75" customHeight="1" x14ac:dyDescent="0.25">
      <c r="A5" s="184"/>
      <c r="B5" s="297" t="s">
        <v>136</v>
      </c>
      <c r="C5" s="298"/>
      <c r="D5" s="185"/>
    </row>
    <row r="6" spans="1:10" s="4" customFormat="1" ht="29.25" customHeight="1" x14ac:dyDescent="0.25">
      <c r="A6" s="184"/>
      <c r="B6" s="298"/>
      <c r="C6" s="298"/>
      <c r="D6" s="185"/>
    </row>
    <row r="7" spans="1:10" s="4" customFormat="1" ht="13.5" customHeight="1" x14ac:dyDescent="0.25">
      <c r="A7" s="184"/>
      <c r="B7" s="185"/>
      <c r="C7" s="185"/>
      <c r="D7" s="185"/>
    </row>
    <row r="8" spans="1:10" s="4" customFormat="1" ht="15.6" x14ac:dyDescent="0.3">
      <c r="A8" s="186"/>
      <c r="B8" s="186" t="s">
        <v>137</v>
      </c>
      <c r="C8" s="186"/>
      <c r="D8" s="186"/>
    </row>
    <row r="9" spans="1:10" ht="18.75" customHeight="1" thickBot="1" x14ac:dyDescent="0.3">
      <c r="C9" s="179" t="s">
        <v>138</v>
      </c>
    </row>
    <row r="10" spans="1:10" ht="44.25" customHeight="1" thickBot="1" x14ac:dyDescent="0.3">
      <c r="A10" s="187" t="s">
        <v>139</v>
      </c>
      <c r="B10" s="188" t="s">
        <v>140</v>
      </c>
      <c r="C10" s="260" t="s">
        <v>218</v>
      </c>
      <c r="D10" s="189" t="s">
        <v>141</v>
      </c>
      <c r="E10" s="190" t="s">
        <v>142</v>
      </c>
      <c r="F10" s="191" t="s">
        <v>143</v>
      </c>
      <c r="G10" s="192" t="s">
        <v>144</v>
      </c>
      <c r="H10" s="193" t="s">
        <v>145</v>
      </c>
      <c r="I10" s="194" t="s">
        <v>146</v>
      </c>
      <c r="J10" s="195" t="s">
        <v>147</v>
      </c>
    </row>
    <row r="11" spans="1:10" x14ac:dyDescent="0.25">
      <c r="A11" s="196" t="s">
        <v>117</v>
      </c>
      <c r="B11" s="197" t="s">
        <v>148</v>
      </c>
      <c r="C11" s="198">
        <v>1241</v>
      </c>
      <c r="D11" s="83"/>
      <c r="E11" s="31"/>
      <c r="F11" s="199"/>
      <c r="G11" s="82"/>
      <c r="H11" s="199">
        <v>3975</v>
      </c>
      <c r="I11" s="197"/>
      <c r="J11" s="199">
        <v>3975</v>
      </c>
    </row>
    <row r="12" spans="1:10" ht="14.25" customHeight="1" x14ac:dyDescent="0.25">
      <c r="A12" s="196" t="s">
        <v>118</v>
      </c>
      <c r="B12" s="197" t="s">
        <v>149</v>
      </c>
      <c r="C12" s="198">
        <v>61</v>
      </c>
      <c r="D12" s="83"/>
      <c r="E12" s="31"/>
      <c r="F12" s="199"/>
      <c r="G12" s="82"/>
      <c r="H12" s="199">
        <v>0</v>
      </c>
      <c r="I12" s="197"/>
      <c r="J12" s="199">
        <v>0</v>
      </c>
    </row>
    <row r="13" spans="1:10" ht="15.75" customHeight="1" x14ac:dyDescent="0.25">
      <c r="A13" s="196" t="s">
        <v>47</v>
      </c>
      <c r="B13" s="197" t="s">
        <v>210</v>
      </c>
      <c r="C13" s="198">
        <v>100</v>
      </c>
      <c r="D13" s="83"/>
      <c r="E13" s="31"/>
      <c r="F13" s="199"/>
      <c r="G13" s="82"/>
      <c r="H13" s="199"/>
      <c r="I13" s="197"/>
      <c r="J13" s="199"/>
    </row>
    <row r="14" spans="1:10" ht="15.75" customHeight="1" x14ac:dyDescent="0.25">
      <c r="A14" s="196" t="s">
        <v>50</v>
      </c>
      <c r="B14" s="197" t="s">
        <v>150</v>
      </c>
      <c r="C14" s="198">
        <v>73</v>
      </c>
      <c r="D14" s="83"/>
      <c r="E14" s="31"/>
      <c r="F14" s="199"/>
      <c r="G14" s="82"/>
      <c r="H14" s="199">
        <v>1440</v>
      </c>
      <c r="I14" s="197"/>
      <c r="J14" s="199">
        <v>1440</v>
      </c>
    </row>
    <row r="15" spans="1:10" ht="0.75" customHeight="1" x14ac:dyDescent="0.25">
      <c r="A15" s="200"/>
      <c r="B15" s="197"/>
      <c r="C15" s="198"/>
      <c r="D15" s="82"/>
      <c r="E15" s="25"/>
      <c r="F15" s="197"/>
      <c r="G15" s="82"/>
      <c r="H15" s="201">
        <v>2</v>
      </c>
      <c r="I15" s="197"/>
      <c r="J15" s="201">
        <v>2</v>
      </c>
    </row>
    <row r="16" spans="1:10" s="12" customFormat="1" ht="15" customHeight="1" thickBot="1" x14ac:dyDescent="0.3">
      <c r="A16" s="202"/>
      <c r="B16" s="203" t="s">
        <v>151</v>
      </c>
      <c r="C16" s="204">
        <f t="shared" ref="C16:H16" si="0">SUM(C11:C15)</f>
        <v>1475</v>
      </c>
      <c r="D16" s="205">
        <f t="shared" si="0"/>
        <v>0</v>
      </c>
      <c r="E16" s="205">
        <f t="shared" si="0"/>
        <v>0</v>
      </c>
      <c r="F16" s="205">
        <f t="shared" si="0"/>
        <v>0</v>
      </c>
      <c r="G16" s="205">
        <f t="shared" si="0"/>
        <v>0</v>
      </c>
      <c r="H16" s="99">
        <f t="shared" si="0"/>
        <v>5417</v>
      </c>
      <c r="I16" s="206"/>
      <c r="J16" s="99">
        <f>SUM(J11:J15)</f>
        <v>5417</v>
      </c>
    </row>
    <row r="17" spans="1:10" ht="16.5" customHeight="1" x14ac:dyDescent="0.25">
      <c r="A17" s="207"/>
      <c r="B17" s="208" t="s">
        <v>152</v>
      </c>
      <c r="C17" s="209">
        <v>0</v>
      </c>
      <c r="D17" s="124"/>
      <c r="E17" s="31"/>
      <c r="F17" s="199"/>
      <c r="G17" s="126"/>
      <c r="H17" s="210">
        <v>20</v>
      </c>
      <c r="I17" s="197"/>
      <c r="J17" s="210">
        <v>20</v>
      </c>
    </row>
    <row r="18" spans="1:10" ht="0.75" customHeight="1" thickBot="1" x14ac:dyDescent="0.3">
      <c r="A18" s="200"/>
      <c r="B18" s="197"/>
      <c r="C18" s="211"/>
      <c r="D18" s="212"/>
      <c r="E18" s="31">
        <v>0</v>
      </c>
      <c r="F18" s="199"/>
      <c r="G18" s="213"/>
      <c r="H18" s="199">
        <v>0</v>
      </c>
      <c r="I18" s="197"/>
      <c r="J18" s="197"/>
    </row>
    <row r="19" spans="1:10" ht="13.8" thickBot="1" x14ac:dyDescent="0.3">
      <c r="A19" s="214" t="s">
        <v>153</v>
      </c>
      <c r="B19" s="215" t="s">
        <v>154</v>
      </c>
      <c r="C19" s="216">
        <f>SUM(C17:C18)</f>
        <v>0</v>
      </c>
      <c r="D19" s="217">
        <f>SUM(D17:D18)</f>
        <v>0</v>
      </c>
      <c r="E19" s="101"/>
      <c r="F19" s="199"/>
      <c r="G19" s="218">
        <f>SUM(G17:G18)</f>
        <v>0</v>
      </c>
      <c r="H19" s="199">
        <v>20</v>
      </c>
      <c r="I19" s="197"/>
      <c r="J19" s="197">
        <v>20</v>
      </c>
    </row>
    <row r="20" spans="1:10" ht="18.75" customHeight="1" x14ac:dyDescent="0.25">
      <c r="A20" s="196">
        <v>5</v>
      </c>
      <c r="B20" s="219" t="s">
        <v>155</v>
      </c>
      <c r="C20" s="198">
        <v>45</v>
      </c>
      <c r="D20" s="83"/>
      <c r="E20" s="31"/>
      <c r="F20" s="199"/>
      <c r="G20" s="82"/>
      <c r="H20" s="199">
        <v>1250</v>
      </c>
      <c r="I20" s="197">
        <v>-50</v>
      </c>
      <c r="J20" s="197">
        <v>1200</v>
      </c>
    </row>
    <row r="21" spans="1:10" ht="18.75" customHeight="1" x14ac:dyDescent="0.25">
      <c r="A21" s="196">
        <v>6</v>
      </c>
      <c r="B21" s="219" t="s">
        <v>156</v>
      </c>
      <c r="C21" s="198">
        <v>346</v>
      </c>
      <c r="D21" s="83"/>
      <c r="E21" s="31"/>
      <c r="F21" s="199"/>
      <c r="G21" s="82"/>
      <c r="H21" s="199"/>
      <c r="I21" s="197"/>
      <c r="J21" s="197"/>
    </row>
    <row r="22" spans="1:10" ht="18.75" customHeight="1" x14ac:dyDescent="0.25">
      <c r="A22" s="196">
        <v>7</v>
      </c>
      <c r="B22" s="220" t="s">
        <v>157</v>
      </c>
      <c r="C22" s="198">
        <v>0</v>
      </c>
      <c r="D22" s="83"/>
      <c r="E22" s="31"/>
      <c r="F22" s="199"/>
      <c r="G22" s="82"/>
      <c r="H22" s="199"/>
      <c r="I22" s="197"/>
      <c r="J22" s="197"/>
    </row>
    <row r="23" spans="1:10" ht="18.75" customHeight="1" x14ac:dyDescent="0.25">
      <c r="A23" s="196">
        <v>8</v>
      </c>
      <c r="B23" s="219" t="s">
        <v>158</v>
      </c>
      <c r="C23" s="198">
        <v>12</v>
      </c>
      <c r="D23" s="83"/>
      <c r="E23" s="31"/>
      <c r="F23" s="199"/>
      <c r="G23" s="82"/>
      <c r="H23" s="199"/>
      <c r="I23" s="197"/>
      <c r="J23" s="197"/>
    </row>
    <row r="24" spans="1:10" ht="18.75" customHeight="1" x14ac:dyDescent="0.25">
      <c r="A24" s="196">
        <v>9</v>
      </c>
      <c r="B24" s="219" t="s">
        <v>159</v>
      </c>
      <c r="C24" s="198">
        <v>0</v>
      </c>
      <c r="D24" s="83"/>
      <c r="E24" s="31"/>
      <c r="F24" s="199"/>
      <c r="G24" s="82"/>
      <c r="H24" s="199"/>
      <c r="I24" s="197"/>
      <c r="J24" s="197"/>
    </row>
    <row r="25" spans="1:10" ht="15.75" customHeight="1" x14ac:dyDescent="0.25">
      <c r="A25" s="196">
        <v>10</v>
      </c>
      <c r="B25" s="219" t="s">
        <v>160</v>
      </c>
      <c r="C25" s="198">
        <v>240</v>
      </c>
      <c r="D25" s="83"/>
      <c r="E25" s="31"/>
      <c r="F25" s="199"/>
      <c r="G25" s="82"/>
      <c r="H25" s="199">
        <v>614</v>
      </c>
      <c r="I25" s="197">
        <v>-168</v>
      </c>
      <c r="J25" s="197">
        <v>446</v>
      </c>
    </row>
    <row r="26" spans="1:10" ht="15.75" customHeight="1" x14ac:dyDescent="0.25">
      <c r="A26" s="196">
        <v>11</v>
      </c>
      <c r="B26" s="220" t="s">
        <v>161</v>
      </c>
      <c r="C26" s="198">
        <v>0</v>
      </c>
      <c r="D26" s="83"/>
      <c r="E26" s="31"/>
      <c r="F26" s="199"/>
      <c r="G26" s="82"/>
      <c r="H26" s="199">
        <v>0</v>
      </c>
      <c r="I26" s="197"/>
      <c r="J26" s="197">
        <v>0</v>
      </c>
    </row>
    <row r="27" spans="1:10" ht="17.25" customHeight="1" x14ac:dyDescent="0.25">
      <c r="A27" s="196">
        <v>12</v>
      </c>
      <c r="B27" s="219" t="s">
        <v>162</v>
      </c>
      <c r="C27" s="198">
        <v>20</v>
      </c>
      <c r="D27" s="83"/>
      <c r="E27" s="31"/>
      <c r="F27" s="199"/>
      <c r="G27" s="82"/>
      <c r="H27" s="199">
        <v>27</v>
      </c>
      <c r="I27" s="197"/>
      <c r="J27" s="197">
        <v>27</v>
      </c>
    </row>
    <row r="28" spans="1:10" ht="18.75" customHeight="1" x14ac:dyDescent="0.25">
      <c r="A28" s="196">
        <v>13</v>
      </c>
      <c r="B28" s="221" t="s">
        <v>163</v>
      </c>
      <c r="C28" s="198">
        <v>0</v>
      </c>
      <c r="D28" s="83"/>
      <c r="E28" s="31"/>
      <c r="F28" s="199"/>
      <c r="G28" s="82"/>
      <c r="H28" s="199">
        <v>652</v>
      </c>
      <c r="I28" s="197"/>
      <c r="J28" s="197">
        <v>652</v>
      </c>
    </row>
    <row r="29" spans="1:10" ht="18.75" customHeight="1" thickBot="1" x14ac:dyDescent="0.3">
      <c r="A29" s="196">
        <v>14</v>
      </c>
      <c r="B29" s="220" t="s">
        <v>164</v>
      </c>
      <c r="C29" s="209">
        <v>300</v>
      </c>
      <c r="D29" s="124"/>
      <c r="E29" s="31"/>
      <c r="F29" s="199"/>
      <c r="G29" s="126"/>
      <c r="H29" s="199"/>
      <c r="I29" s="197"/>
      <c r="J29" s="197"/>
    </row>
    <row r="30" spans="1:10" ht="16.2" thickBot="1" x14ac:dyDescent="0.35">
      <c r="A30" s="222"/>
      <c r="B30" s="223" t="s">
        <v>165</v>
      </c>
      <c r="C30" s="224">
        <f t="shared" ref="C30:J30" si="1">SUM(C20:C29)</f>
        <v>963</v>
      </c>
      <c r="D30" s="225">
        <f t="shared" si="1"/>
        <v>0</v>
      </c>
      <c r="E30" s="225">
        <f t="shared" si="1"/>
        <v>0</v>
      </c>
      <c r="F30" s="217">
        <f t="shared" si="1"/>
        <v>0</v>
      </c>
      <c r="G30" s="226">
        <f t="shared" si="1"/>
        <v>0</v>
      </c>
      <c r="H30" s="225">
        <f t="shared" si="1"/>
        <v>2543</v>
      </c>
      <c r="I30" s="225">
        <f t="shared" si="1"/>
        <v>-218</v>
      </c>
      <c r="J30" s="225">
        <f t="shared" si="1"/>
        <v>2325</v>
      </c>
    </row>
    <row r="31" spans="1:10" ht="22.5" customHeight="1" thickBot="1" x14ac:dyDescent="0.3">
      <c r="A31" s="227"/>
      <c r="B31" s="228" t="s">
        <v>166</v>
      </c>
      <c r="C31" s="216">
        <f t="shared" ref="C31:J31" si="2">SUM(C19,C30,C16)</f>
        <v>2438</v>
      </c>
      <c r="D31" s="217">
        <f t="shared" si="2"/>
        <v>0</v>
      </c>
      <c r="E31" s="217">
        <f t="shared" si="2"/>
        <v>0</v>
      </c>
      <c r="F31" s="217">
        <f t="shared" si="2"/>
        <v>0</v>
      </c>
      <c r="G31" s="218">
        <f t="shared" si="2"/>
        <v>0</v>
      </c>
      <c r="H31" s="217">
        <f t="shared" si="2"/>
        <v>7980</v>
      </c>
      <c r="I31" s="217">
        <f t="shared" si="2"/>
        <v>-218</v>
      </c>
      <c r="J31" s="217">
        <f t="shared" si="2"/>
        <v>7762</v>
      </c>
    </row>
    <row r="32" spans="1:10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ht="9.75" customHeight="1" x14ac:dyDescent="0.25">
      <c r="A37" s="9"/>
    </row>
    <row r="39" spans="1:1" ht="9.75" customHeight="1" x14ac:dyDescent="0.25"/>
  </sheetData>
  <mergeCells count="1">
    <mergeCell ref="B5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L27" sqref="L27"/>
    </sheetView>
  </sheetViews>
  <sheetFormatPr defaultRowHeight="13.2" x14ac:dyDescent="0.25"/>
  <cols>
    <col min="1" max="1" width="25.109375" style="229" customWidth="1"/>
    <col min="2" max="2" width="7.5546875" style="229" customWidth="1"/>
    <col min="3" max="4" width="7.88671875" style="229" customWidth="1"/>
    <col min="5" max="5" width="8" style="229" customWidth="1"/>
    <col min="6" max="6" width="7.44140625" style="229" customWidth="1"/>
    <col min="7" max="7" width="7" style="229" customWidth="1"/>
    <col min="8" max="8" width="8.109375" style="229" customWidth="1"/>
    <col min="9" max="10" width="8.33203125" style="229" customWidth="1"/>
    <col min="11" max="11" width="7.6640625" style="229" customWidth="1"/>
    <col min="12" max="12" width="8.88671875" style="229" customWidth="1"/>
    <col min="13" max="13" width="8.109375" style="229" customWidth="1"/>
    <col min="14" max="14" width="9.5546875" style="229" customWidth="1"/>
    <col min="15" max="256" width="9.109375" style="229"/>
    <col min="257" max="257" width="25.109375" style="229" customWidth="1"/>
    <col min="258" max="258" width="7.5546875" style="229" customWidth="1"/>
    <col min="259" max="260" width="7.88671875" style="229" customWidth="1"/>
    <col min="261" max="261" width="8" style="229" customWidth="1"/>
    <col min="262" max="262" width="7.44140625" style="229" customWidth="1"/>
    <col min="263" max="263" width="7" style="229" customWidth="1"/>
    <col min="264" max="264" width="8.109375" style="229" customWidth="1"/>
    <col min="265" max="266" width="8.33203125" style="229" customWidth="1"/>
    <col min="267" max="267" width="7.6640625" style="229" customWidth="1"/>
    <col min="268" max="268" width="8.88671875" style="229" customWidth="1"/>
    <col min="269" max="269" width="8.109375" style="229" customWidth="1"/>
    <col min="270" max="270" width="9.5546875" style="229" customWidth="1"/>
    <col min="271" max="512" width="9.109375" style="229"/>
    <col min="513" max="513" width="25.109375" style="229" customWidth="1"/>
    <col min="514" max="514" width="7.5546875" style="229" customWidth="1"/>
    <col min="515" max="516" width="7.88671875" style="229" customWidth="1"/>
    <col min="517" max="517" width="8" style="229" customWidth="1"/>
    <col min="518" max="518" width="7.44140625" style="229" customWidth="1"/>
    <col min="519" max="519" width="7" style="229" customWidth="1"/>
    <col min="520" max="520" width="8.109375" style="229" customWidth="1"/>
    <col min="521" max="522" width="8.33203125" style="229" customWidth="1"/>
    <col min="523" max="523" width="7.6640625" style="229" customWidth="1"/>
    <col min="524" max="524" width="8.88671875" style="229" customWidth="1"/>
    <col min="525" max="525" width="8.109375" style="229" customWidth="1"/>
    <col min="526" max="526" width="9.5546875" style="229" customWidth="1"/>
    <col min="527" max="768" width="9.109375" style="229"/>
    <col min="769" max="769" width="25.109375" style="229" customWidth="1"/>
    <col min="770" max="770" width="7.5546875" style="229" customWidth="1"/>
    <col min="771" max="772" width="7.88671875" style="229" customWidth="1"/>
    <col min="773" max="773" width="8" style="229" customWidth="1"/>
    <col min="774" max="774" width="7.44140625" style="229" customWidth="1"/>
    <col min="775" max="775" width="7" style="229" customWidth="1"/>
    <col min="776" max="776" width="8.109375" style="229" customWidth="1"/>
    <col min="777" max="778" width="8.33203125" style="229" customWidth="1"/>
    <col min="779" max="779" width="7.6640625" style="229" customWidth="1"/>
    <col min="780" max="780" width="8.88671875" style="229" customWidth="1"/>
    <col min="781" max="781" width="8.109375" style="229" customWidth="1"/>
    <col min="782" max="782" width="9.5546875" style="229" customWidth="1"/>
    <col min="783" max="1024" width="9.109375" style="229"/>
    <col min="1025" max="1025" width="25.109375" style="229" customWidth="1"/>
    <col min="1026" max="1026" width="7.5546875" style="229" customWidth="1"/>
    <col min="1027" max="1028" width="7.88671875" style="229" customWidth="1"/>
    <col min="1029" max="1029" width="8" style="229" customWidth="1"/>
    <col min="1030" max="1030" width="7.44140625" style="229" customWidth="1"/>
    <col min="1031" max="1031" width="7" style="229" customWidth="1"/>
    <col min="1032" max="1032" width="8.109375" style="229" customWidth="1"/>
    <col min="1033" max="1034" width="8.33203125" style="229" customWidth="1"/>
    <col min="1035" max="1035" width="7.6640625" style="229" customWidth="1"/>
    <col min="1036" max="1036" width="8.88671875" style="229" customWidth="1"/>
    <col min="1037" max="1037" width="8.109375" style="229" customWidth="1"/>
    <col min="1038" max="1038" width="9.5546875" style="229" customWidth="1"/>
    <col min="1039" max="1280" width="9.109375" style="229"/>
    <col min="1281" max="1281" width="25.109375" style="229" customWidth="1"/>
    <col min="1282" max="1282" width="7.5546875" style="229" customWidth="1"/>
    <col min="1283" max="1284" width="7.88671875" style="229" customWidth="1"/>
    <col min="1285" max="1285" width="8" style="229" customWidth="1"/>
    <col min="1286" max="1286" width="7.44140625" style="229" customWidth="1"/>
    <col min="1287" max="1287" width="7" style="229" customWidth="1"/>
    <col min="1288" max="1288" width="8.109375" style="229" customWidth="1"/>
    <col min="1289" max="1290" width="8.33203125" style="229" customWidth="1"/>
    <col min="1291" max="1291" width="7.6640625" style="229" customWidth="1"/>
    <col min="1292" max="1292" width="8.88671875" style="229" customWidth="1"/>
    <col min="1293" max="1293" width="8.109375" style="229" customWidth="1"/>
    <col min="1294" max="1294" width="9.5546875" style="229" customWidth="1"/>
    <col min="1295" max="1536" width="9.109375" style="229"/>
    <col min="1537" max="1537" width="25.109375" style="229" customWidth="1"/>
    <col min="1538" max="1538" width="7.5546875" style="229" customWidth="1"/>
    <col min="1539" max="1540" width="7.88671875" style="229" customWidth="1"/>
    <col min="1541" max="1541" width="8" style="229" customWidth="1"/>
    <col min="1542" max="1542" width="7.44140625" style="229" customWidth="1"/>
    <col min="1543" max="1543" width="7" style="229" customWidth="1"/>
    <col min="1544" max="1544" width="8.109375" style="229" customWidth="1"/>
    <col min="1545" max="1546" width="8.33203125" style="229" customWidth="1"/>
    <col min="1547" max="1547" width="7.6640625" style="229" customWidth="1"/>
    <col min="1548" max="1548" width="8.88671875" style="229" customWidth="1"/>
    <col min="1549" max="1549" width="8.109375" style="229" customWidth="1"/>
    <col min="1550" max="1550" width="9.5546875" style="229" customWidth="1"/>
    <col min="1551" max="1792" width="9.109375" style="229"/>
    <col min="1793" max="1793" width="25.109375" style="229" customWidth="1"/>
    <col min="1794" max="1794" width="7.5546875" style="229" customWidth="1"/>
    <col min="1795" max="1796" width="7.88671875" style="229" customWidth="1"/>
    <col min="1797" max="1797" width="8" style="229" customWidth="1"/>
    <col min="1798" max="1798" width="7.44140625" style="229" customWidth="1"/>
    <col min="1799" max="1799" width="7" style="229" customWidth="1"/>
    <col min="1800" max="1800" width="8.109375" style="229" customWidth="1"/>
    <col min="1801" max="1802" width="8.33203125" style="229" customWidth="1"/>
    <col min="1803" max="1803" width="7.6640625" style="229" customWidth="1"/>
    <col min="1804" max="1804" width="8.88671875" style="229" customWidth="1"/>
    <col min="1805" max="1805" width="8.109375" style="229" customWidth="1"/>
    <col min="1806" max="1806" width="9.5546875" style="229" customWidth="1"/>
    <col min="1807" max="2048" width="9.109375" style="229"/>
    <col min="2049" max="2049" width="25.109375" style="229" customWidth="1"/>
    <col min="2050" max="2050" width="7.5546875" style="229" customWidth="1"/>
    <col min="2051" max="2052" width="7.88671875" style="229" customWidth="1"/>
    <col min="2053" max="2053" width="8" style="229" customWidth="1"/>
    <col min="2054" max="2054" width="7.44140625" style="229" customWidth="1"/>
    <col min="2055" max="2055" width="7" style="229" customWidth="1"/>
    <col min="2056" max="2056" width="8.109375" style="229" customWidth="1"/>
    <col min="2057" max="2058" width="8.33203125" style="229" customWidth="1"/>
    <col min="2059" max="2059" width="7.6640625" style="229" customWidth="1"/>
    <col min="2060" max="2060" width="8.88671875" style="229" customWidth="1"/>
    <col min="2061" max="2061" width="8.109375" style="229" customWidth="1"/>
    <col min="2062" max="2062" width="9.5546875" style="229" customWidth="1"/>
    <col min="2063" max="2304" width="9.109375" style="229"/>
    <col min="2305" max="2305" width="25.109375" style="229" customWidth="1"/>
    <col min="2306" max="2306" width="7.5546875" style="229" customWidth="1"/>
    <col min="2307" max="2308" width="7.88671875" style="229" customWidth="1"/>
    <col min="2309" max="2309" width="8" style="229" customWidth="1"/>
    <col min="2310" max="2310" width="7.44140625" style="229" customWidth="1"/>
    <col min="2311" max="2311" width="7" style="229" customWidth="1"/>
    <col min="2312" max="2312" width="8.109375" style="229" customWidth="1"/>
    <col min="2313" max="2314" width="8.33203125" style="229" customWidth="1"/>
    <col min="2315" max="2315" width="7.6640625" style="229" customWidth="1"/>
    <col min="2316" max="2316" width="8.88671875" style="229" customWidth="1"/>
    <col min="2317" max="2317" width="8.109375" style="229" customWidth="1"/>
    <col min="2318" max="2318" width="9.5546875" style="229" customWidth="1"/>
    <col min="2319" max="2560" width="9.109375" style="229"/>
    <col min="2561" max="2561" width="25.109375" style="229" customWidth="1"/>
    <col min="2562" max="2562" width="7.5546875" style="229" customWidth="1"/>
    <col min="2563" max="2564" width="7.88671875" style="229" customWidth="1"/>
    <col min="2565" max="2565" width="8" style="229" customWidth="1"/>
    <col min="2566" max="2566" width="7.44140625" style="229" customWidth="1"/>
    <col min="2567" max="2567" width="7" style="229" customWidth="1"/>
    <col min="2568" max="2568" width="8.109375" style="229" customWidth="1"/>
    <col min="2569" max="2570" width="8.33203125" style="229" customWidth="1"/>
    <col min="2571" max="2571" width="7.6640625" style="229" customWidth="1"/>
    <col min="2572" max="2572" width="8.88671875" style="229" customWidth="1"/>
    <col min="2573" max="2573" width="8.109375" style="229" customWidth="1"/>
    <col min="2574" max="2574" width="9.5546875" style="229" customWidth="1"/>
    <col min="2575" max="2816" width="9.109375" style="229"/>
    <col min="2817" max="2817" width="25.109375" style="229" customWidth="1"/>
    <col min="2818" max="2818" width="7.5546875" style="229" customWidth="1"/>
    <col min="2819" max="2820" width="7.88671875" style="229" customWidth="1"/>
    <col min="2821" max="2821" width="8" style="229" customWidth="1"/>
    <col min="2822" max="2822" width="7.44140625" style="229" customWidth="1"/>
    <col min="2823" max="2823" width="7" style="229" customWidth="1"/>
    <col min="2824" max="2824" width="8.109375" style="229" customWidth="1"/>
    <col min="2825" max="2826" width="8.33203125" style="229" customWidth="1"/>
    <col min="2827" max="2827" width="7.6640625" style="229" customWidth="1"/>
    <col min="2828" max="2828" width="8.88671875" style="229" customWidth="1"/>
    <col min="2829" max="2829" width="8.109375" style="229" customWidth="1"/>
    <col min="2830" max="2830" width="9.5546875" style="229" customWidth="1"/>
    <col min="2831" max="3072" width="9.109375" style="229"/>
    <col min="3073" max="3073" width="25.109375" style="229" customWidth="1"/>
    <col min="3074" max="3074" width="7.5546875" style="229" customWidth="1"/>
    <col min="3075" max="3076" width="7.88671875" style="229" customWidth="1"/>
    <col min="3077" max="3077" width="8" style="229" customWidth="1"/>
    <col min="3078" max="3078" width="7.44140625" style="229" customWidth="1"/>
    <col min="3079" max="3079" width="7" style="229" customWidth="1"/>
    <col min="3080" max="3080" width="8.109375" style="229" customWidth="1"/>
    <col min="3081" max="3082" width="8.33203125" style="229" customWidth="1"/>
    <col min="3083" max="3083" width="7.6640625" style="229" customWidth="1"/>
    <col min="3084" max="3084" width="8.88671875" style="229" customWidth="1"/>
    <col min="3085" max="3085" width="8.109375" style="229" customWidth="1"/>
    <col min="3086" max="3086" width="9.5546875" style="229" customWidth="1"/>
    <col min="3087" max="3328" width="9.109375" style="229"/>
    <col min="3329" max="3329" width="25.109375" style="229" customWidth="1"/>
    <col min="3330" max="3330" width="7.5546875" style="229" customWidth="1"/>
    <col min="3331" max="3332" width="7.88671875" style="229" customWidth="1"/>
    <col min="3333" max="3333" width="8" style="229" customWidth="1"/>
    <col min="3334" max="3334" width="7.44140625" style="229" customWidth="1"/>
    <col min="3335" max="3335" width="7" style="229" customWidth="1"/>
    <col min="3336" max="3336" width="8.109375" style="229" customWidth="1"/>
    <col min="3337" max="3338" width="8.33203125" style="229" customWidth="1"/>
    <col min="3339" max="3339" width="7.6640625" style="229" customWidth="1"/>
    <col min="3340" max="3340" width="8.88671875" style="229" customWidth="1"/>
    <col min="3341" max="3341" width="8.109375" style="229" customWidth="1"/>
    <col min="3342" max="3342" width="9.5546875" style="229" customWidth="1"/>
    <col min="3343" max="3584" width="9.109375" style="229"/>
    <col min="3585" max="3585" width="25.109375" style="229" customWidth="1"/>
    <col min="3586" max="3586" width="7.5546875" style="229" customWidth="1"/>
    <col min="3587" max="3588" width="7.88671875" style="229" customWidth="1"/>
    <col min="3589" max="3589" width="8" style="229" customWidth="1"/>
    <col min="3590" max="3590" width="7.44140625" style="229" customWidth="1"/>
    <col min="3591" max="3591" width="7" style="229" customWidth="1"/>
    <col min="3592" max="3592" width="8.109375" style="229" customWidth="1"/>
    <col min="3593" max="3594" width="8.33203125" style="229" customWidth="1"/>
    <col min="3595" max="3595" width="7.6640625" style="229" customWidth="1"/>
    <col min="3596" max="3596" width="8.88671875" style="229" customWidth="1"/>
    <col min="3597" max="3597" width="8.109375" style="229" customWidth="1"/>
    <col min="3598" max="3598" width="9.5546875" style="229" customWidth="1"/>
    <col min="3599" max="3840" width="9.109375" style="229"/>
    <col min="3841" max="3841" width="25.109375" style="229" customWidth="1"/>
    <col min="3842" max="3842" width="7.5546875" style="229" customWidth="1"/>
    <col min="3843" max="3844" width="7.88671875" style="229" customWidth="1"/>
    <col min="3845" max="3845" width="8" style="229" customWidth="1"/>
    <col min="3846" max="3846" width="7.44140625" style="229" customWidth="1"/>
    <col min="3847" max="3847" width="7" style="229" customWidth="1"/>
    <col min="3848" max="3848" width="8.109375" style="229" customWidth="1"/>
    <col min="3849" max="3850" width="8.33203125" style="229" customWidth="1"/>
    <col min="3851" max="3851" width="7.6640625" style="229" customWidth="1"/>
    <col min="3852" max="3852" width="8.88671875" style="229" customWidth="1"/>
    <col min="3853" max="3853" width="8.109375" style="229" customWidth="1"/>
    <col min="3854" max="3854" width="9.5546875" style="229" customWidth="1"/>
    <col min="3855" max="4096" width="9.109375" style="229"/>
    <col min="4097" max="4097" width="25.109375" style="229" customWidth="1"/>
    <col min="4098" max="4098" width="7.5546875" style="229" customWidth="1"/>
    <col min="4099" max="4100" width="7.88671875" style="229" customWidth="1"/>
    <col min="4101" max="4101" width="8" style="229" customWidth="1"/>
    <col min="4102" max="4102" width="7.44140625" style="229" customWidth="1"/>
    <col min="4103" max="4103" width="7" style="229" customWidth="1"/>
    <col min="4104" max="4104" width="8.109375" style="229" customWidth="1"/>
    <col min="4105" max="4106" width="8.33203125" style="229" customWidth="1"/>
    <col min="4107" max="4107" width="7.6640625" style="229" customWidth="1"/>
    <col min="4108" max="4108" width="8.88671875" style="229" customWidth="1"/>
    <col min="4109" max="4109" width="8.109375" style="229" customWidth="1"/>
    <col min="4110" max="4110" width="9.5546875" style="229" customWidth="1"/>
    <col min="4111" max="4352" width="9.109375" style="229"/>
    <col min="4353" max="4353" width="25.109375" style="229" customWidth="1"/>
    <col min="4354" max="4354" width="7.5546875" style="229" customWidth="1"/>
    <col min="4355" max="4356" width="7.88671875" style="229" customWidth="1"/>
    <col min="4357" max="4357" width="8" style="229" customWidth="1"/>
    <col min="4358" max="4358" width="7.44140625" style="229" customWidth="1"/>
    <col min="4359" max="4359" width="7" style="229" customWidth="1"/>
    <col min="4360" max="4360" width="8.109375" style="229" customWidth="1"/>
    <col min="4361" max="4362" width="8.33203125" style="229" customWidth="1"/>
    <col min="4363" max="4363" width="7.6640625" style="229" customWidth="1"/>
    <col min="4364" max="4364" width="8.88671875" style="229" customWidth="1"/>
    <col min="4365" max="4365" width="8.109375" style="229" customWidth="1"/>
    <col min="4366" max="4366" width="9.5546875" style="229" customWidth="1"/>
    <col min="4367" max="4608" width="9.109375" style="229"/>
    <col min="4609" max="4609" width="25.109375" style="229" customWidth="1"/>
    <col min="4610" max="4610" width="7.5546875" style="229" customWidth="1"/>
    <col min="4611" max="4612" width="7.88671875" style="229" customWidth="1"/>
    <col min="4613" max="4613" width="8" style="229" customWidth="1"/>
    <col min="4614" max="4614" width="7.44140625" style="229" customWidth="1"/>
    <col min="4615" max="4615" width="7" style="229" customWidth="1"/>
    <col min="4616" max="4616" width="8.109375" style="229" customWidth="1"/>
    <col min="4617" max="4618" width="8.33203125" style="229" customWidth="1"/>
    <col min="4619" max="4619" width="7.6640625" style="229" customWidth="1"/>
    <col min="4620" max="4620" width="8.88671875" style="229" customWidth="1"/>
    <col min="4621" max="4621" width="8.109375" style="229" customWidth="1"/>
    <col min="4622" max="4622" width="9.5546875" style="229" customWidth="1"/>
    <col min="4623" max="4864" width="9.109375" style="229"/>
    <col min="4865" max="4865" width="25.109375" style="229" customWidth="1"/>
    <col min="4866" max="4866" width="7.5546875" style="229" customWidth="1"/>
    <col min="4867" max="4868" width="7.88671875" style="229" customWidth="1"/>
    <col min="4869" max="4869" width="8" style="229" customWidth="1"/>
    <col min="4870" max="4870" width="7.44140625" style="229" customWidth="1"/>
    <col min="4871" max="4871" width="7" style="229" customWidth="1"/>
    <col min="4872" max="4872" width="8.109375" style="229" customWidth="1"/>
    <col min="4873" max="4874" width="8.33203125" style="229" customWidth="1"/>
    <col min="4875" max="4875" width="7.6640625" style="229" customWidth="1"/>
    <col min="4876" max="4876" width="8.88671875" style="229" customWidth="1"/>
    <col min="4877" max="4877" width="8.109375" style="229" customWidth="1"/>
    <col min="4878" max="4878" width="9.5546875" style="229" customWidth="1"/>
    <col min="4879" max="5120" width="9.109375" style="229"/>
    <col min="5121" max="5121" width="25.109375" style="229" customWidth="1"/>
    <col min="5122" max="5122" width="7.5546875" style="229" customWidth="1"/>
    <col min="5123" max="5124" width="7.88671875" style="229" customWidth="1"/>
    <col min="5125" max="5125" width="8" style="229" customWidth="1"/>
    <col min="5126" max="5126" width="7.44140625" style="229" customWidth="1"/>
    <col min="5127" max="5127" width="7" style="229" customWidth="1"/>
    <col min="5128" max="5128" width="8.109375" style="229" customWidth="1"/>
    <col min="5129" max="5130" width="8.33203125" style="229" customWidth="1"/>
    <col min="5131" max="5131" width="7.6640625" style="229" customWidth="1"/>
    <col min="5132" max="5132" width="8.88671875" style="229" customWidth="1"/>
    <col min="5133" max="5133" width="8.109375" style="229" customWidth="1"/>
    <col min="5134" max="5134" width="9.5546875" style="229" customWidth="1"/>
    <col min="5135" max="5376" width="9.109375" style="229"/>
    <col min="5377" max="5377" width="25.109375" style="229" customWidth="1"/>
    <col min="5378" max="5378" width="7.5546875" style="229" customWidth="1"/>
    <col min="5379" max="5380" width="7.88671875" style="229" customWidth="1"/>
    <col min="5381" max="5381" width="8" style="229" customWidth="1"/>
    <col min="5382" max="5382" width="7.44140625" style="229" customWidth="1"/>
    <col min="5383" max="5383" width="7" style="229" customWidth="1"/>
    <col min="5384" max="5384" width="8.109375" style="229" customWidth="1"/>
    <col min="5385" max="5386" width="8.33203125" style="229" customWidth="1"/>
    <col min="5387" max="5387" width="7.6640625" style="229" customWidth="1"/>
    <col min="5388" max="5388" width="8.88671875" style="229" customWidth="1"/>
    <col min="5389" max="5389" width="8.109375" style="229" customWidth="1"/>
    <col min="5390" max="5390" width="9.5546875" style="229" customWidth="1"/>
    <col min="5391" max="5632" width="9.109375" style="229"/>
    <col min="5633" max="5633" width="25.109375" style="229" customWidth="1"/>
    <col min="5634" max="5634" width="7.5546875" style="229" customWidth="1"/>
    <col min="5635" max="5636" width="7.88671875" style="229" customWidth="1"/>
    <col min="5637" max="5637" width="8" style="229" customWidth="1"/>
    <col min="5638" max="5638" width="7.44140625" style="229" customWidth="1"/>
    <col min="5639" max="5639" width="7" style="229" customWidth="1"/>
    <col min="5640" max="5640" width="8.109375" style="229" customWidth="1"/>
    <col min="5641" max="5642" width="8.33203125" style="229" customWidth="1"/>
    <col min="5643" max="5643" width="7.6640625" style="229" customWidth="1"/>
    <col min="5644" max="5644" width="8.88671875" style="229" customWidth="1"/>
    <col min="5645" max="5645" width="8.109375" style="229" customWidth="1"/>
    <col min="5646" max="5646" width="9.5546875" style="229" customWidth="1"/>
    <col min="5647" max="5888" width="9.109375" style="229"/>
    <col min="5889" max="5889" width="25.109375" style="229" customWidth="1"/>
    <col min="5890" max="5890" width="7.5546875" style="229" customWidth="1"/>
    <col min="5891" max="5892" width="7.88671875" style="229" customWidth="1"/>
    <col min="5893" max="5893" width="8" style="229" customWidth="1"/>
    <col min="5894" max="5894" width="7.44140625" style="229" customWidth="1"/>
    <col min="5895" max="5895" width="7" style="229" customWidth="1"/>
    <col min="5896" max="5896" width="8.109375" style="229" customWidth="1"/>
    <col min="5897" max="5898" width="8.33203125" style="229" customWidth="1"/>
    <col min="5899" max="5899" width="7.6640625" style="229" customWidth="1"/>
    <col min="5900" max="5900" width="8.88671875" style="229" customWidth="1"/>
    <col min="5901" max="5901" width="8.109375" style="229" customWidth="1"/>
    <col min="5902" max="5902" width="9.5546875" style="229" customWidth="1"/>
    <col min="5903" max="6144" width="9.109375" style="229"/>
    <col min="6145" max="6145" width="25.109375" style="229" customWidth="1"/>
    <col min="6146" max="6146" width="7.5546875" style="229" customWidth="1"/>
    <col min="6147" max="6148" width="7.88671875" style="229" customWidth="1"/>
    <col min="6149" max="6149" width="8" style="229" customWidth="1"/>
    <col min="6150" max="6150" width="7.44140625" style="229" customWidth="1"/>
    <col min="6151" max="6151" width="7" style="229" customWidth="1"/>
    <col min="6152" max="6152" width="8.109375" style="229" customWidth="1"/>
    <col min="6153" max="6154" width="8.33203125" style="229" customWidth="1"/>
    <col min="6155" max="6155" width="7.6640625" style="229" customWidth="1"/>
    <col min="6156" max="6156" width="8.88671875" style="229" customWidth="1"/>
    <col min="6157" max="6157" width="8.109375" style="229" customWidth="1"/>
    <col min="6158" max="6158" width="9.5546875" style="229" customWidth="1"/>
    <col min="6159" max="6400" width="9.109375" style="229"/>
    <col min="6401" max="6401" width="25.109375" style="229" customWidth="1"/>
    <col min="6402" max="6402" width="7.5546875" style="229" customWidth="1"/>
    <col min="6403" max="6404" width="7.88671875" style="229" customWidth="1"/>
    <col min="6405" max="6405" width="8" style="229" customWidth="1"/>
    <col min="6406" max="6406" width="7.44140625" style="229" customWidth="1"/>
    <col min="6407" max="6407" width="7" style="229" customWidth="1"/>
    <col min="6408" max="6408" width="8.109375" style="229" customWidth="1"/>
    <col min="6409" max="6410" width="8.33203125" style="229" customWidth="1"/>
    <col min="6411" max="6411" width="7.6640625" style="229" customWidth="1"/>
    <col min="6412" max="6412" width="8.88671875" style="229" customWidth="1"/>
    <col min="6413" max="6413" width="8.109375" style="229" customWidth="1"/>
    <col min="6414" max="6414" width="9.5546875" style="229" customWidth="1"/>
    <col min="6415" max="6656" width="9.109375" style="229"/>
    <col min="6657" max="6657" width="25.109375" style="229" customWidth="1"/>
    <col min="6658" max="6658" width="7.5546875" style="229" customWidth="1"/>
    <col min="6659" max="6660" width="7.88671875" style="229" customWidth="1"/>
    <col min="6661" max="6661" width="8" style="229" customWidth="1"/>
    <col min="6662" max="6662" width="7.44140625" style="229" customWidth="1"/>
    <col min="6663" max="6663" width="7" style="229" customWidth="1"/>
    <col min="6664" max="6664" width="8.109375" style="229" customWidth="1"/>
    <col min="6665" max="6666" width="8.33203125" style="229" customWidth="1"/>
    <col min="6667" max="6667" width="7.6640625" style="229" customWidth="1"/>
    <col min="6668" max="6668" width="8.88671875" style="229" customWidth="1"/>
    <col min="6669" max="6669" width="8.109375" style="229" customWidth="1"/>
    <col min="6670" max="6670" width="9.5546875" style="229" customWidth="1"/>
    <col min="6671" max="6912" width="9.109375" style="229"/>
    <col min="6913" max="6913" width="25.109375" style="229" customWidth="1"/>
    <col min="6914" max="6914" width="7.5546875" style="229" customWidth="1"/>
    <col min="6915" max="6916" width="7.88671875" style="229" customWidth="1"/>
    <col min="6917" max="6917" width="8" style="229" customWidth="1"/>
    <col min="6918" max="6918" width="7.44140625" style="229" customWidth="1"/>
    <col min="6919" max="6919" width="7" style="229" customWidth="1"/>
    <col min="6920" max="6920" width="8.109375" style="229" customWidth="1"/>
    <col min="6921" max="6922" width="8.33203125" style="229" customWidth="1"/>
    <col min="6923" max="6923" width="7.6640625" style="229" customWidth="1"/>
    <col min="6924" max="6924" width="8.88671875" style="229" customWidth="1"/>
    <col min="6925" max="6925" width="8.109375" style="229" customWidth="1"/>
    <col min="6926" max="6926" width="9.5546875" style="229" customWidth="1"/>
    <col min="6927" max="7168" width="9.109375" style="229"/>
    <col min="7169" max="7169" width="25.109375" style="229" customWidth="1"/>
    <col min="7170" max="7170" width="7.5546875" style="229" customWidth="1"/>
    <col min="7171" max="7172" width="7.88671875" style="229" customWidth="1"/>
    <col min="7173" max="7173" width="8" style="229" customWidth="1"/>
    <col min="7174" max="7174" width="7.44140625" style="229" customWidth="1"/>
    <col min="7175" max="7175" width="7" style="229" customWidth="1"/>
    <col min="7176" max="7176" width="8.109375" style="229" customWidth="1"/>
    <col min="7177" max="7178" width="8.33203125" style="229" customWidth="1"/>
    <col min="7179" max="7179" width="7.6640625" style="229" customWidth="1"/>
    <col min="7180" max="7180" width="8.88671875" style="229" customWidth="1"/>
    <col min="7181" max="7181" width="8.109375" style="229" customWidth="1"/>
    <col min="7182" max="7182" width="9.5546875" style="229" customWidth="1"/>
    <col min="7183" max="7424" width="9.109375" style="229"/>
    <col min="7425" max="7425" width="25.109375" style="229" customWidth="1"/>
    <col min="7426" max="7426" width="7.5546875" style="229" customWidth="1"/>
    <col min="7427" max="7428" width="7.88671875" style="229" customWidth="1"/>
    <col min="7429" max="7429" width="8" style="229" customWidth="1"/>
    <col min="7430" max="7430" width="7.44140625" style="229" customWidth="1"/>
    <col min="7431" max="7431" width="7" style="229" customWidth="1"/>
    <col min="7432" max="7432" width="8.109375" style="229" customWidth="1"/>
    <col min="7433" max="7434" width="8.33203125" style="229" customWidth="1"/>
    <col min="7435" max="7435" width="7.6640625" style="229" customWidth="1"/>
    <col min="7436" max="7436" width="8.88671875" style="229" customWidth="1"/>
    <col min="7437" max="7437" width="8.109375" style="229" customWidth="1"/>
    <col min="7438" max="7438" width="9.5546875" style="229" customWidth="1"/>
    <col min="7439" max="7680" width="9.109375" style="229"/>
    <col min="7681" max="7681" width="25.109375" style="229" customWidth="1"/>
    <col min="7682" max="7682" width="7.5546875" style="229" customWidth="1"/>
    <col min="7683" max="7684" width="7.88671875" style="229" customWidth="1"/>
    <col min="7685" max="7685" width="8" style="229" customWidth="1"/>
    <col min="7686" max="7686" width="7.44140625" style="229" customWidth="1"/>
    <col min="7687" max="7687" width="7" style="229" customWidth="1"/>
    <col min="7688" max="7688" width="8.109375" style="229" customWidth="1"/>
    <col min="7689" max="7690" width="8.33203125" style="229" customWidth="1"/>
    <col min="7691" max="7691" width="7.6640625" style="229" customWidth="1"/>
    <col min="7692" max="7692" width="8.88671875" style="229" customWidth="1"/>
    <col min="7693" max="7693" width="8.109375" style="229" customWidth="1"/>
    <col min="7694" max="7694" width="9.5546875" style="229" customWidth="1"/>
    <col min="7695" max="7936" width="9.109375" style="229"/>
    <col min="7937" max="7937" width="25.109375" style="229" customWidth="1"/>
    <col min="7938" max="7938" width="7.5546875" style="229" customWidth="1"/>
    <col min="7939" max="7940" width="7.88671875" style="229" customWidth="1"/>
    <col min="7941" max="7941" width="8" style="229" customWidth="1"/>
    <col min="7942" max="7942" width="7.44140625" style="229" customWidth="1"/>
    <col min="7943" max="7943" width="7" style="229" customWidth="1"/>
    <col min="7944" max="7944" width="8.109375" style="229" customWidth="1"/>
    <col min="7945" max="7946" width="8.33203125" style="229" customWidth="1"/>
    <col min="7947" max="7947" width="7.6640625" style="229" customWidth="1"/>
    <col min="7948" max="7948" width="8.88671875" style="229" customWidth="1"/>
    <col min="7949" max="7949" width="8.109375" style="229" customWidth="1"/>
    <col min="7950" max="7950" width="9.5546875" style="229" customWidth="1"/>
    <col min="7951" max="8192" width="9.109375" style="229"/>
    <col min="8193" max="8193" width="25.109375" style="229" customWidth="1"/>
    <col min="8194" max="8194" width="7.5546875" style="229" customWidth="1"/>
    <col min="8195" max="8196" width="7.88671875" style="229" customWidth="1"/>
    <col min="8197" max="8197" width="8" style="229" customWidth="1"/>
    <col min="8198" max="8198" width="7.44140625" style="229" customWidth="1"/>
    <col min="8199" max="8199" width="7" style="229" customWidth="1"/>
    <col min="8200" max="8200" width="8.109375" style="229" customWidth="1"/>
    <col min="8201" max="8202" width="8.33203125" style="229" customWidth="1"/>
    <col min="8203" max="8203" width="7.6640625" style="229" customWidth="1"/>
    <col min="8204" max="8204" width="8.88671875" style="229" customWidth="1"/>
    <col min="8205" max="8205" width="8.109375" style="229" customWidth="1"/>
    <col min="8206" max="8206" width="9.5546875" style="229" customWidth="1"/>
    <col min="8207" max="8448" width="9.109375" style="229"/>
    <col min="8449" max="8449" width="25.109375" style="229" customWidth="1"/>
    <col min="8450" max="8450" width="7.5546875" style="229" customWidth="1"/>
    <col min="8451" max="8452" width="7.88671875" style="229" customWidth="1"/>
    <col min="8453" max="8453" width="8" style="229" customWidth="1"/>
    <col min="8454" max="8454" width="7.44140625" style="229" customWidth="1"/>
    <col min="8455" max="8455" width="7" style="229" customWidth="1"/>
    <col min="8456" max="8456" width="8.109375" style="229" customWidth="1"/>
    <col min="8457" max="8458" width="8.33203125" style="229" customWidth="1"/>
    <col min="8459" max="8459" width="7.6640625" style="229" customWidth="1"/>
    <col min="8460" max="8460" width="8.88671875" style="229" customWidth="1"/>
    <col min="8461" max="8461" width="8.109375" style="229" customWidth="1"/>
    <col min="8462" max="8462" width="9.5546875" style="229" customWidth="1"/>
    <col min="8463" max="8704" width="9.109375" style="229"/>
    <col min="8705" max="8705" width="25.109375" style="229" customWidth="1"/>
    <col min="8706" max="8706" width="7.5546875" style="229" customWidth="1"/>
    <col min="8707" max="8708" width="7.88671875" style="229" customWidth="1"/>
    <col min="8709" max="8709" width="8" style="229" customWidth="1"/>
    <col min="8710" max="8710" width="7.44140625" style="229" customWidth="1"/>
    <col min="8711" max="8711" width="7" style="229" customWidth="1"/>
    <col min="8712" max="8712" width="8.109375" style="229" customWidth="1"/>
    <col min="8713" max="8714" width="8.33203125" style="229" customWidth="1"/>
    <col min="8715" max="8715" width="7.6640625" style="229" customWidth="1"/>
    <col min="8716" max="8716" width="8.88671875" style="229" customWidth="1"/>
    <col min="8717" max="8717" width="8.109375" style="229" customWidth="1"/>
    <col min="8718" max="8718" width="9.5546875" style="229" customWidth="1"/>
    <col min="8719" max="8960" width="9.109375" style="229"/>
    <col min="8961" max="8961" width="25.109375" style="229" customWidth="1"/>
    <col min="8962" max="8962" width="7.5546875" style="229" customWidth="1"/>
    <col min="8963" max="8964" width="7.88671875" style="229" customWidth="1"/>
    <col min="8965" max="8965" width="8" style="229" customWidth="1"/>
    <col min="8966" max="8966" width="7.44140625" style="229" customWidth="1"/>
    <col min="8967" max="8967" width="7" style="229" customWidth="1"/>
    <col min="8968" max="8968" width="8.109375" style="229" customWidth="1"/>
    <col min="8969" max="8970" width="8.33203125" style="229" customWidth="1"/>
    <col min="8971" max="8971" width="7.6640625" style="229" customWidth="1"/>
    <col min="8972" max="8972" width="8.88671875" style="229" customWidth="1"/>
    <col min="8973" max="8973" width="8.109375" style="229" customWidth="1"/>
    <col min="8974" max="8974" width="9.5546875" style="229" customWidth="1"/>
    <col min="8975" max="9216" width="9.109375" style="229"/>
    <col min="9217" max="9217" width="25.109375" style="229" customWidth="1"/>
    <col min="9218" max="9218" width="7.5546875" style="229" customWidth="1"/>
    <col min="9219" max="9220" width="7.88671875" style="229" customWidth="1"/>
    <col min="9221" max="9221" width="8" style="229" customWidth="1"/>
    <col min="9222" max="9222" width="7.44140625" style="229" customWidth="1"/>
    <col min="9223" max="9223" width="7" style="229" customWidth="1"/>
    <col min="9224" max="9224" width="8.109375" style="229" customWidth="1"/>
    <col min="9225" max="9226" width="8.33203125" style="229" customWidth="1"/>
    <col min="9227" max="9227" width="7.6640625" style="229" customWidth="1"/>
    <col min="9228" max="9228" width="8.88671875" style="229" customWidth="1"/>
    <col min="9229" max="9229" width="8.109375" style="229" customWidth="1"/>
    <col min="9230" max="9230" width="9.5546875" style="229" customWidth="1"/>
    <col min="9231" max="9472" width="9.109375" style="229"/>
    <col min="9473" max="9473" width="25.109375" style="229" customWidth="1"/>
    <col min="9474" max="9474" width="7.5546875" style="229" customWidth="1"/>
    <col min="9475" max="9476" width="7.88671875" style="229" customWidth="1"/>
    <col min="9477" max="9477" width="8" style="229" customWidth="1"/>
    <col min="9478" max="9478" width="7.44140625" style="229" customWidth="1"/>
    <col min="9479" max="9479" width="7" style="229" customWidth="1"/>
    <col min="9480" max="9480" width="8.109375" style="229" customWidth="1"/>
    <col min="9481" max="9482" width="8.33203125" style="229" customWidth="1"/>
    <col min="9483" max="9483" width="7.6640625" style="229" customWidth="1"/>
    <col min="9484" max="9484" width="8.88671875" style="229" customWidth="1"/>
    <col min="9485" max="9485" width="8.109375" style="229" customWidth="1"/>
    <col min="9486" max="9486" width="9.5546875" style="229" customWidth="1"/>
    <col min="9487" max="9728" width="9.109375" style="229"/>
    <col min="9729" max="9729" width="25.109375" style="229" customWidth="1"/>
    <col min="9730" max="9730" width="7.5546875" style="229" customWidth="1"/>
    <col min="9731" max="9732" width="7.88671875" style="229" customWidth="1"/>
    <col min="9733" max="9733" width="8" style="229" customWidth="1"/>
    <col min="9734" max="9734" width="7.44140625" style="229" customWidth="1"/>
    <col min="9735" max="9735" width="7" style="229" customWidth="1"/>
    <col min="9736" max="9736" width="8.109375" style="229" customWidth="1"/>
    <col min="9737" max="9738" width="8.33203125" style="229" customWidth="1"/>
    <col min="9739" max="9739" width="7.6640625" style="229" customWidth="1"/>
    <col min="9740" max="9740" width="8.88671875" style="229" customWidth="1"/>
    <col min="9741" max="9741" width="8.109375" style="229" customWidth="1"/>
    <col min="9742" max="9742" width="9.5546875" style="229" customWidth="1"/>
    <col min="9743" max="9984" width="9.109375" style="229"/>
    <col min="9985" max="9985" width="25.109375" style="229" customWidth="1"/>
    <col min="9986" max="9986" width="7.5546875" style="229" customWidth="1"/>
    <col min="9987" max="9988" width="7.88671875" style="229" customWidth="1"/>
    <col min="9989" max="9989" width="8" style="229" customWidth="1"/>
    <col min="9990" max="9990" width="7.44140625" style="229" customWidth="1"/>
    <col min="9991" max="9991" width="7" style="229" customWidth="1"/>
    <col min="9992" max="9992" width="8.109375" style="229" customWidth="1"/>
    <col min="9993" max="9994" width="8.33203125" style="229" customWidth="1"/>
    <col min="9995" max="9995" width="7.6640625" style="229" customWidth="1"/>
    <col min="9996" max="9996" width="8.88671875" style="229" customWidth="1"/>
    <col min="9997" max="9997" width="8.109375" style="229" customWidth="1"/>
    <col min="9998" max="9998" width="9.5546875" style="229" customWidth="1"/>
    <col min="9999" max="10240" width="9.109375" style="229"/>
    <col min="10241" max="10241" width="25.109375" style="229" customWidth="1"/>
    <col min="10242" max="10242" width="7.5546875" style="229" customWidth="1"/>
    <col min="10243" max="10244" width="7.88671875" style="229" customWidth="1"/>
    <col min="10245" max="10245" width="8" style="229" customWidth="1"/>
    <col min="10246" max="10246" width="7.44140625" style="229" customWidth="1"/>
    <col min="10247" max="10247" width="7" style="229" customWidth="1"/>
    <col min="10248" max="10248" width="8.109375" style="229" customWidth="1"/>
    <col min="10249" max="10250" width="8.33203125" style="229" customWidth="1"/>
    <col min="10251" max="10251" width="7.6640625" style="229" customWidth="1"/>
    <col min="10252" max="10252" width="8.88671875" style="229" customWidth="1"/>
    <col min="10253" max="10253" width="8.109375" style="229" customWidth="1"/>
    <col min="10254" max="10254" width="9.5546875" style="229" customWidth="1"/>
    <col min="10255" max="10496" width="9.109375" style="229"/>
    <col min="10497" max="10497" width="25.109375" style="229" customWidth="1"/>
    <col min="10498" max="10498" width="7.5546875" style="229" customWidth="1"/>
    <col min="10499" max="10500" width="7.88671875" style="229" customWidth="1"/>
    <col min="10501" max="10501" width="8" style="229" customWidth="1"/>
    <col min="10502" max="10502" width="7.44140625" style="229" customWidth="1"/>
    <col min="10503" max="10503" width="7" style="229" customWidth="1"/>
    <col min="10504" max="10504" width="8.109375" style="229" customWidth="1"/>
    <col min="10505" max="10506" width="8.33203125" style="229" customWidth="1"/>
    <col min="10507" max="10507" width="7.6640625" style="229" customWidth="1"/>
    <col min="10508" max="10508" width="8.88671875" style="229" customWidth="1"/>
    <col min="10509" max="10509" width="8.109375" style="229" customWidth="1"/>
    <col min="10510" max="10510" width="9.5546875" style="229" customWidth="1"/>
    <col min="10511" max="10752" width="9.109375" style="229"/>
    <col min="10753" max="10753" width="25.109375" style="229" customWidth="1"/>
    <col min="10754" max="10754" width="7.5546875" style="229" customWidth="1"/>
    <col min="10755" max="10756" width="7.88671875" style="229" customWidth="1"/>
    <col min="10757" max="10757" width="8" style="229" customWidth="1"/>
    <col min="10758" max="10758" width="7.44140625" style="229" customWidth="1"/>
    <col min="10759" max="10759" width="7" style="229" customWidth="1"/>
    <col min="10760" max="10760" width="8.109375" style="229" customWidth="1"/>
    <col min="10761" max="10762" width="8.33203125" style="229" customWidth="1"/>
    <col min="10763" max="10763" width="7.6640625" style="229" customWidth="1"/>
    <col min="10764" max="10764" width="8.88671875" style="229" customWidth="1"/>
    <col min="10765" max="10765" width="8.109375" style="229" customWidth="1"/>
    <col min="10766" max="10766" width="9.5546875" style="229" customWidth="1"/>
    <col min="10767" max="11008" width="9.109375" style="229"/>
    <col min="11009" max="11009" width="25.109375" style="229" customWidth="1"/>
    <col min="11010" max="11010" width="7.5546875" style="229" customWidth="1"/>
    <col min="11011" max="11012" width="7.88671875" style="229" customWidth="1"/>
    <col min="11013" max="11013" width="8" style="229" customWidth="1"/>
    <col min="11014" max="11014" width="7.44140625" style="229" customWidth="1"/>
    <col min="11015" max="11015" width="7" style="229" customWidth="1"/>
    <col min="11016" max="11016" width="8.109375" style="229" customWidth="1"/>
    <col min="11017" max="11018" width="8.33203125" style="229" customWidth="1"/>
    <col min="11019" max="11019" width="7.6640625" style="229" customWidth="1"/>
    <col min="11020" max="11020" width="8.88671875" style="229" customWidth="1"/>
    <col min="11021" max="11021" width="8.109375" style="229" customWidth="1"/>
    <col min="11022" max="11022" width="9.5546875" style="229" customWidth="1"/>
    <col min="11023" max="11264" width="9.109375" style="229"/>
    <col min="11265" max="11265" width="25.109375" style="229" customWidth="1"/>
    <col min="11266" max="11266" width="7.5546875" style="229" customWidth="1"/>
    <col min="11267" max="11268" width="7.88671875" style="229" customWidth="1"/>
    <col min="11269" max="11269" width="8" style="229" customWidth="1"/>
    <col min="11270" max="11270" width="7.44140625" style="229" customWidth="1"/>
    <col min="11271" max="11271" width="7" style="229" customWidth="1"/>
    <col min="11272" max="11272" width="8.109375" style="229" customWidth="1"/>
    <col min="11273" max="11274" width="8.33203125" style="229" customWidth="1"/>
    <col min="11275" max="11275" width="7.6640625" style="229" customWidth="1"/>
    <col min="11276" max="11276" width="8.88671875" style="229" customWidth="1"/>
    <col min="11277" max="11277" width="8.109375" style="229" customWidth="1"/>
    <col min="11278" max="11278" width="9.5546875" style="229" customWidth="1"/>
    <col min="11279" max="11520" width="9.109375" style="229"/>
    <col min="11521" max="11521" width="25.109375" style="229" customWidth="1"/>
    <col min="11522" max="11522" width="7.5546875" style="229" customWidth="1"/>
    <col min="11523" max="11524" width="7.88671875" style="229" customWidth="1"/>
    <col min="11525" max="11525" width="8" style="229" customWidth="1"/>
    <col min="11526" max="11526" width="7.44140625" style="229" customWidth="1"/>
    <col min="11527" max="11527" width="7" style="229" customWidth="1"/>
    <col min="11528" max="11528" width="8.109375" style="229" customWidth="1"/>
    <col min="11529" max="11530" width="8.33203125" style="229" customWidth="1"/>
    <col min="11531" max="11531" width="7.6640625" style="229" customWidth="1"/>
    <col min="11532" max="11532" width="8.88671875" style="229" customWidth="1"/>
    <col min="11533" max="11533" width="8.109375" style="229" customWidth="1"/>
    <col min="11534" max="11534" width="9.5546875" style="229" customWidth="1"/>
    <col min="11535" max="11776" width="9.109375" style="229"/>
    <col min="11777" max="11777" width="25.109375" style="229" customWidth="1"/>
    <col min="11778" max="11778" width="7.5546875" style="229" customWidth="1"/>
    <col min="11779" max="11780" width="7.88671875" style="229" customWidth="1"/>
    <col min="11781" max="11781" width="8" style="229" customWidth="1"/>
    <col min="11782" max="11782" width="7.44140625" style="229" customWidth="1"/>
    <col min="11783" max="11783" width="7" style="229" customWidth="1"/>
    <col min="11784" max="11784" width="8.109375" style="229" customWidth="1"/>
    <col min="11785" max="11786" width="8.33203125" style="229" customWidth="1"/>
    <col min="11787" max="11787" width="7.6640625" style="229" customWidth="1"/>
    <col min="11788" max="11788" width="8.88671875" style="229" customWidth="1"/>
    <col min="11789" max="11789" width="8.109375" style="229" customWidth="1"/>
    <col min="11790" max="11790" width="9.5546875" style="229" customWidth="1"/>
    <col min="11791" max="12032" width="9.109375" style="229"/>
    <col min="12033" max="12033" width="25.109375" style="229" customWidth="1"/>
    <col min="12034" max="12034" width="7.5546875" style="229" customWidth="1"/>
    <col min="12035" max="12036" width="7.88671875" style="229" customWidth="1"/>
    <col min="12037" max="12037" width="8" style="229" customWidth="1"/>
    <col min="12038" max="12038" width="7.44140625" style="229" customWidth="1"/>
    <col min="12039" max="12039" width="7" style="229" customWidth="1"/>
    <col min="12040" max="12040" width="8.109375" style="229" customWidth="1"/>
    <col min="12041" max="12042" width="8.33203125" style="229" customWidth="1"/>
    <col min="12043" max="12043" width="7.6640625" style="229" customWidth="1"/>
    <col min="12044" max="12044" width="8.88671875" style="229" customWidth="1"/>
    <col min="12045" max="12045" width="8.109375" style="229" customWidth="1"/>
    <col min="12046" max="12046" width="9.5546875" style="229" customWidth="1"/>
    <col min="12047" max="12288" width="9.109375" style="229"/>
    <col min="12289" max="12289" width="25.109375" style="229" customWidth="1"/>
    <col min="12290" max="12290" width="7.5546875" style="229" customWidth="1"/>
    <col min="12291" max="12292" width="7.88671875" style="229" customWidth="1"/>
    <col min="12293" max="12293" width="8" style="229" customWidth="1"/>
    <col min="12294" max="12294" width="7.44140625" style="229" customWidth="1"/>
    <col min="12295" max="12295" width="7" style="229" customWidth="1"/>
    <col min="12296" max="12296" width="8.109375" style="229" customWidth="1"/>
    <col min="12297" max="12298" width="8.33203125" style="229" customWidth="1"/>
    <col min="12299" max="12299" width="7.6640625" style="229" customWidth="1"/>
    <col min="12300" max="12300" width="8.88671875" style="229" customWidth="1"/>
    <col min="12301" max="12301" width="8.109375" style="229" customWidth="1"/>
    <col min="12302" max="12302" width="9.5546875" style="229" customWidth="1"/>
    <col min="12303" max="12544" width="9.109375" style="229"/>
    <col min="12545" max="12545" width="25.109375" style="229" customWidth="1"/>
    <col min="12546" max="12546" width="7.5546875" style="229" customWidth="1"/>
    <col min="12547" max="12548" width="7.88671875" style="229" customWidth="1"/>
    <col min="12549" max="12549" width="8" style="229" customWidth="1"/>
    <col min="12550" max="12550" width="7.44140625" style="229" customWidth="1"/>
    <col min="12551" max="12551" width="7" style="229" customWidth="1"/>
    <col min="12552" max="12552" width="8.109375" style="229" customWidth="1"/>
    <col min="12553" max="12554" width="8.33203125" style="229" customWidth="1"/>
    <col min="12555" max="12555" width="7.6640625" style="229" customWidth="1"/>
    <col min="12556" max="12556" width="8.88671875" style="229" customWidth="1"/>
    <col min="12557" max="12557" width="8.109375" style="229" customWidth="1"/>
    <col min="12558" max="12558" width="9.5546875" style="229" customWidth="1"/>
    <col min="12559" max="12800" width="9.109375" style="229"/>
    <col min="12801" max="12801" width="25.109375" style="229" customWidth="1"/>
    <col min="12802" max="12802" width="7.5546875" style="229" customWidth="1"/>
    <col min="12803" max="12804" width="7.88671875" style="229" customWidth="1"/>
    <col min="12805" max="12805" width="8" style="229" customWidth="1"/>
    <col min="12806" max="12806" width="7.44140625" style="229" customWidth="1"/>
    <col min="12807" max="12807" width="7" style="229" customWidth="1"/>
    <col min="12808" max="12808" width="8.109375" style="229" customWidth="1"/>
    <col min="12809" max="12810" width="8.33203125" style="229" customWidth="1"/>
    <col min="12811" max="12811" width="7.6640625" style="229" customWidth="1"/>
    <col min="12812" max="12812" width="8.88671875" style="229" customWidth="1"/>
    <col min="12813" max="12813" width="8.109375" style="229" customWidth="1"/>
    <col min="12814" max="12814" width="9.5546875" style="229" customWidth="1"/>
    <col min="12815" max="13056" width="9.109375" style="229"/>
    <col min="13057" max="13057" width="25.109375" style="229" customWidth="1"/>
    <col min="13058" max="13058" width="7.5546875" style="229" customWidth="1"/>
    <col min="13059" max="13060" width="7.88671875" style="229" customWidth="1"/>
    <col min="13061" max="13061" width="8" style="229" customWidth="1"/>
    <col min="13062" max="13062" width="7.44140625" style="229" customWidth="1"/>
    <col min="13063" max="13063" width="7" style="229" customWidth="1"/>
    <col min="13064" max="13064" width="8.109375" style="229" customWidth="1"/>
    <col min="13065" max="13066" width="8.33203125" style="229" customWidth="1"/>
    <col min="13067" max="13067" width="7.6640625" style="229" customWidth="1"/>
    <col min="13068" max="13068" width="8.88671875" style="229" customWidth="1"/>
    <col min="13069" max="13069" width="8.109375" style="229" customWidth="1"/>
    <col min="13070" max="13070" width="9.5546875" style="229" customWidth="1"/>
    <col min="13071" max="13312" width="9.109375" style="229"/>
    <col min="13313" max="13313" width="25.109375" style="229" customWidth="1"/>
    <col min="13314" max="13314" width="7.5546875" style="229" customWidth="1"/>
    <col min="13315" max="13316" width="7.88671875" style="229" customWidth="1"/>
    <col min="13317" max="13317" width="8" style="229" customWidth="1"/>
    <col min="13318" max="13318" width="7.44140625" style="229" customWidth="1"/>
    <col min="13319" max="13319" width="7" style="229" customWidth="1"/>
    <col min="13320" max="13320" width="8.109375" style="229" customWidth="1"/>
    <col min="13321" max="13322" width="8.33203125" style="229" customWidth="1"/>
    <col min="13323" max="13323" width="7.6640625" style="229" customWidth="1"/>
    <col min="13324" max="13324" width="8.88671875" style="229" customWidth="1"/>
    <col min="13325" max="13325" width="8.109375" style="229" customWidth="1"/>
    <col min="13326" max="13326" width="9.5546875" style="229" customWidth="1"/>
    <col min="13327" max="13568" width="9.109375" style="229"/>
    <col min="13569" max="13569" width="25.109375" style="229" customWidth="1"/>
    <col min="13570" max="13570" width="7.5546875" style="229" customWidth="1"/>
    <col min="13571" max="13572" width="7.88671875" style="229" customWidth="1"/>
    <col min="13573" max="13573" width="8" style="229" customWidth="1"/>
    <col min="13574" max="13574" width="7.44140625" style="229" customWidth="1"/>
    <col min="13575" max="13575" width="7" style="229" customWidth="1"/>
    <col min="13576" max="13576" width="8.109375" style="229" customWidth="1"/>
    <col min="13577" max="13578" width="8.33203125" style="229" customWidth="1"/>
    <col min="13579" max="13579" width="7.6640625" style="229" customWidth="1"/>
    <col min="13580" max="13580" width="8.88671875" style="229" customWidth="1"/>
    <col min="13581" max="13581" width="8.109375" style="229" customWidth="1"/>
    <col min="13582" max="13582" width="9.5546875" style="229" customWidth="1"/>
    <col min="13583" max="13824" width="9.109375" style="229"/>
    <col min="13825" max="13825" width="25.109375" style="229" customWidth="1"/>
    <col min="13826" max="13826" width="7.5546875" style="229" customWidth="1"/>
    <col min="13827" max="13828" width="7.88671875" style="229" customWidth="1"/>
    <col min="13829" max="13829" width="8" style="229" customWidth="1"/>
    <col min="13830" max="13830" width="7.44140625" style="229" customWidth="1"/>
    <col min="13831" max="13831" width="7" style="229" customWidth="1"/>
    <col min="13832" max="13832" width="8.109375" style="229" customWidth="1"/>
    <col min="13833" max="13834" width="8.33203125" style="229" customWidth="1"/>
    <col min="13835" max="13835" width="7.6640625" style="229" customWidth="1"/>
    <col min="13836" max="13836" width="8.88671875" style="229" customWidth="1"/>
    <col min="13837" max="13837" width="8.109375" style="229" customWidth="1"/>
    <col min="13838" max="13838" width="9.5546875" style="229" customWidth="1"/>
    <col min="13839" max="14080" width="9.109375" style="229"/>
    <col min="14081" max="14081" width="25.109375" style="229" customWidth="1"/>
    <col min="14082" max="14082" width="7.5546875" style="229" customWidth="1"/>
    <col min="14083" max="14084" width="7.88671875" style="229" customWidth="1"/>
    <col min="14085" max="14085" width="8" style="229" customWidth="1"/>
    <col min="14086" max="14086" width="7.44140625" style="229" customWidth="1"/>
    <col min="14087" max="14087" width="7" style="229" customWidth="1"/>
    <col min="14088" max="14088" width="8.109375" style="229" customWidth="1"/>
    <col min="14089" max="14090" width="8.33203125" style="229" customWidth="1"/>
    <col min="14091" max="14091" width="7.6640625" style="229" customWidth="1"/>
    <col min="14092" max="14092" width="8.88671875" style="229" customWidth="1"/>
    <col min="14093" max="14093" width="8.109375" style="229" customWidth="1"/>
    <col min="14094" max="14094" width="9.5546875" style="229" customWidth="1"/>
    <col min="14095" max="14336" width="9.109375" style="229"/>
    <col min="14337" max="14337" width="25.109375" style="229" customWidth="1"/>
    <col min="14338" max="14338" width="7.5546875" style="229" customWidth="1"/>
    <col min="14339" max="14340" width="7.88671875" style="229" customWidth="1"/>
    <col min="14341" max="14341" width="8" style="229" customWidth="1"/>
    <col min="14342" max="14342" width="7.44140625" style="229" customWidth="1"/>
    <col min="14343" max="14343" width="7" style="229" customWidth="1"/>
    <col min="14344" max="14344" width="8.109375" style="229" customWidth="1"/>
    <col min="14345" max="14346" width="8.33203125" style="229" customWidth="1"/>
    <col min="14347" max="14347" width="7.6640625" style="229" customWidth="1"/>
    <col min="14348" max="14348" width="8.88671875" style="229" customWidth="1"/>
    <col min="14349" max="14349" width="8.109375" style="229" customWidth="1"/>
    <col min="14350" max="14350" width="9.5546875" style="229" customWidth="1"/>
    <col min="14351" max="14592" width="9.109375" style="229"/>
    <col min="14593" max="14593" width="25.109375" style="229" customWidth="1"/>
    <col min="14594" max="14594" width="7.5546875" style="229" customWidth="1"/>
    <col min="14595" max="14596" width="7.88671875" style="229" customWidth="1"/>
    <col min="14597" max="14597" width="8" style="229" customWidth="1"/>
    <col min="14598" max="14598" width="7.44140625" style="229" customWidth="1"/>
    <col min="14599" max="14599" width="7" style="229" customWidth="1"/>
    <col min="14600" max="14600" width="8.109375" style="229" customWidth="1"/>
    <col min="14601" max="14602" width="8.33203125" style="229" customWidth="1"/>
    <col min="14603" max="14603" width="7.6640625" style="229" customWidth="1"/>
    <col min="14604" max="14604" width="8.88671875" style="229" customWidth="1"/>
    <col min="14605" max="14605" width="8.109375" style="229" customWidth="1"/>
    <col min="14606" max="14606" width="9.5546875" style="229" customWidth="1"/>
    <col min="14607" max="14848" width="9.109375" style="229"/>
    <col min="14849" max="14849" width="25.109375" style="229" customWidth="1"/>
    <col min="14850" max="14850" width="7.5546875" style="229" customWidth="1"/>
    <col min="14851" max="14852" width="7.88671875" style="229" customWidth="1"/>
    <col min="14853" max="14853" width="8" style="229" customWidth="1"/>
    <col min="14854" max="14854" width="7.44140625" style="229" customWidth="1"/>
    <col min="14855" max="14855" width="7" style="229" customWidth="1"/>
    <col min="14856" max="14856" width="8.109375" style="229" customWidth="1"/>
    <col min="14857" max="14858" width="8.33203125" style="229" customWidth="1"/>
    <col min="14859" max="14859" width="7.6640625" style="229" customWidth="1"/>
    <col min="14860" max="14860" width="8.88671875" style="229" customWidth="1"/>
    <col min="14861" max="14861" width="8.109375" style="229" customWidth="1"/>
    <col min="14862" max="14862" width="9.5546875" style="229" customWidth="1"/>
    <col min="14863" max="15104" width="9.109375" style="229"/>
    <col min="15105" max="15105" width="25.109375" style="229" customWidth="1"/>
    <col min="15106" max="15106" width="7.5546875" style="229" customWidth="1"/>
    <col min="15107" max="15108" width="7.88671875" style="229" customWidth="1"/>
    <col min="15109" max="15109" width="8" style="229" customWidth="1"/>
    <col min="15110" max="15110" width="7.44140625" style="229" customWidth="1"/>
    <col min="15111" max="15111" width="7" style="229" customWidth="1"/>
    <col min="15112" max="15112" width="8.109375" style="229" customWidth="1"/>
    <col min="15113" max="15114" width="8.33203125" style="229" customWidth="1"/>
    <col min="15115" max="15115" width="7.6640625" style="229" customWidth="1"/>
    <col min="15116" max="15116" width="8.88671875" style="229" customWidth="1"/>
    <col min="15117" max="15117" width="8.109375" style="229" customWidth="1"/>
    <col min="15118" max="15118" width="9.5546875" style="229" customWidth="1"/>
    <col min="15119" max="15360" width="9.109375" style="229"/>
    <col min="15361" max="15361" width="25.109375" style="229" customWidth="1"/>
    <col min="15362" max="15362" width="7.5546875" style="229" customWidth="1"/>
    <col min="15363" max="15364" width="7.88671875" style="229" customWidth="1"/>
    <col min="15365" max="15365" width="8" style="229" customWidth="1"/>
    <col min="15366" max="15366" width="7.44140625" style="229" customWidth="1"/>
    <col min="15367" max="15367" width="7" style="229" customWidth="1"/>
    <col min="15368" max="15368" width="8.109375" style="229" customWidth="1"/>
    <col min="15369" max="15370" width="8.33203125" style="229" customWidth="1"/>
    <col min="15371" max="15371" width="7.6640625" style="229" customWidth="1"/>
    <col min="15372" max="15372" width="8.88671875" style="229" customWidth="1"/>
    <col min="15373" max="15373" width="8.109375" style="229" customWidth="1"/>
    <col min="15374" max="15374" width="9.5546875" style="229" customWidth="1"/>
    <col min="15375" max="15616" width="9.109375" style="229"/>
    <col min="15617" max="15617" width="25.109375" style="229" customWidth="1"/>
    <col min="15618" max="15618" width="7.5546875" style="229" customWidth="1"/>
    <col min="15619" max="15620" width="7.88671875" style="229" customWidth="1"/>
    <col min="15621" max="15621" width="8" style="229" customWidth="1"/>
    <col min="15622" max="15622" width="7.44140625" style="229" customWidth="1"/>
    <col min="15623" max="15623" width="7" style="229" customWidth="1"/>
    <col min="15624" max="15624" width="8.109375" style="229" customWidth="1"/>
    <col min="15625" max="15626" width="8.33203125" style="229" customWidth="1"/>
    <col min="15627" max="15627" width="7.6640625" style="229" customWidth="1"/>
    <col min="15628" max="15628" width="8.88671875" style="229" customWidth="1"/>
    <col min="15629" max="15629" width="8.109375" style="229" customWidth="1"/>
    <col min="15630" max="15630" width="9.5546875" style="229" customWidth="1"/>
    <col min="15631" max="15872" width="9.109375" style="229"/>
    <col min="15873" max="15873" width="25.109375" style="229" customWidth="1"/>
    <col min="15874" max="15874" width="7.5546875" style="229" customWidth="1"/>
    <col min="15875" max="15876" width="7.88671875" style="229" customWidth="1"/>
    <col min="15877" max="15877" width="8" style="229" customWidth="1"/>
    <col min="15878" max="15878" width="7.44140625" style="229" customWidth="1"/>
    <col min="15879" max="15879" width="7" style="229" customWidth="1"/>
    <col min="15880" max="15880" width="8.109375" style="229" customWidth="1"/>
    <col min="15881" max="15882" width="8.33203125" style="229" customWidth="1"/>
    <col min="15883" max="15883" width="7.6640625" style="229" customWidth="1"/>
    <col min="15884" max="15884" width="8.88671875" style="229" customWidth="1"/>
    <col min="15885" max="15885" width="8.109375" style="229" customWidth="1"/>
    <col min="15886" max="15886" width="9.5546875" style="229" customWidth="1"/>
    <col min="15887" max="16128" width="9.109375" style="229"/>
    <col min="16129" max="16129" width="25.109375" style="229" customWidth="1"/>
    <col min="16130" max="16130" width="7.5546875" style="229" customWidth="1"/>
    <col min="16131" max="16132" width="7.88671875" style="229" customWidth="1"/>
    <col min="16133" max="16133" width="8" style="229" customWidth="1"/>
    <col min="16134" max="16134" width="7.44140625" style="229" customWidth="1"/>
    <col min="16135" max="16135" width="7" style="229" customWidth="1"/>
    <col min="16136" max="16136" width="8.109375" style="229" customWidth="1"/>
    <col min="16137" max="16138" width="8.33203125" style="229" customWidth="1"/>
    <col min="16139" max="16139" width="7.6640625" style="229" customWidth="1"/>
    <col min="16140" max="16140" width="8.88671875" style="229" customWidth="1"/>
    <col min="16141" max="16141" width="8.109375" style="229" customWidth="1"/>
    <col min="16142" max="16142" width="9.5546875" style="229" customWidth="1"/>
    <col min="16143" max="16384" width="9.109375" style="229"/>
  </cols>
  <sheetData>
    <row r="2" spans="1:15" ht="19.5" customHeight="1" x14ac:dyDescent="0.3">
      <c r="D2" s="270" t="s">
        <v>167</v>
      </c>
      <c r="E2" s="271"/>
      <c r="F2" s="271"/>
      <c r="G2" s="271"/>
      <c r="H2" s="271"/>
      <c r="I2" s="271"/>
      <c r="J2" s="271"/>
    </row>
    <row r="3" spans="1:15" ht="8.25" customHeight="1" x14ac:dyDescent="0.3">
      <c r="A3" s="229" t="s">
        <v>168</v>
      </c>
      <c r="E3" s="230"/>
      <c r="F3" s="230"/>
      <c r="G3" s="230"/>
    </row>
    <row r="4" spans="1:15" ht="15.6" x14ac:dyDescent="0.3">
      <c r="B4" s="299" t="s">
        <v>169</v>
      </c>
      <c r="C4" s="271"/>
      <c r="D4" s="271"/>
      <c r="E4" s="271"/>
      <c r="F4" s="271"/>
      <c r="G4" s="271"/>
      <c r="H4" s="271"/>
      <c r="I4" s="271"/>
      <c r="J4" s="271"/>
      <c r="K4" s="271"/>
      <c r="L4" s="300" t="s">
        <v>170</v>
      </c>
      <c r="M4" s="300"/>
      <c r="N4" s="300"/>
    </row>
    <row r="6" spans="1:15" ht="15.6" x14ac:dyDescent="0.3">
      <c r="E6" s="299" t="s">
        <v>171</v>
      </c>
      <c r="F6" s="271"/>
      <c r="G6" s="271"/>
      <c r="H6" s="271"/>
      <c r="I6" s="271"/>
      <c r="J6" s="271"/>
      <c r="L6" s="300" t="s">
        <v>5</v>
      </c>
      <c r="M6" s="300"/>
      <c r="N6" s="300"/>
    </row>
    <row r="7" spans="1:15" ht="6.75" customHeight="1" thickBot="1" x14ac:dyDescent="0.3"/>
    <row r="8" spans="1:15" s="179" customFormat="1" ht="13.8" thickBot="1" x14ac:dyDescent="0.3">
      <c r="A8" s="231" t="s">
        <v>172</v>
      </c>
      <c r="B8" s="232" t="s">
        <v>173</v>
      </c>
      <c r="C8" s="232" t="s">
        <v>174</v>
      </c>
      <c r="D8" s="232" t="s">
        <v>175</v>
      </c>
      <c r="E8" s="232" t="s">
        <v>176</v>
      </c>
      <c r="F8" s="232" t="s">
        <v>177</v>
      </c>
      <c r="G8" s="232" t="s">
        <v>178</v>
      </c>
      <c r="H8" s="232" t="s">
        <v>179</v>
      </c>
      <c r="I8" s="232" t="s">
        <v>180</v>
      </c>
      <c r="J8" s="232" t="s">
        <v>181</v>
      </c>
      <c r="K8" s="232" t="s">
        <v>182</v>
      </c>
      <c r="L8" s="232" t="s">
        <v>183</v>
      </c>
      <c r="M8" s="232" t="s">
        <v>184</v>
      </c>
      <c r="N8" s="70" t="s">
        <v>185</v>
      </c>
    </row>
    <row r="9" spans="1:15" x14ac:dyDescent="0.25">
      <c r="A9" s="233" t="s">
        <v>186</v>
      </c>
      <c r="B9" s="234">
        <v>28</v>
      </c>
      <c r="C9" s="234">
        <v>28</v>
      </c>
      <c r="D9" s="234">
        <v>28</v>
      </c>
      <c r="E9" s="234">
        <v>28</v>
      </c>
      <c r="F9" s="234">
        <v>28</v>
      </c>
      <c r="G9" s="234">
        <v>28</v>
      </c>
      <c r="H9" s="234">
        <v>28</v>
      </c>
      <c r="I9" s="234">
        <v>28</v>
      </c>
      <c r="J9" s="234">
        <v>28</v>
      </c>
      <c r="K9" s="234">
        <v>28</v>
      </c>
      <c r="L9" s="234">
        <v>28</v>
      </c>
      <c r="M9" s="234">
        <v>20</v>
      </c>
      <c r="N9" s="235">
        <f>SUM(B9:M9)</f>
        <v>328</v>
      </c>
      <c r="O9" s="236"/>
    </row>
    <row r="10" spans="1:15" x14ac:dyDescent="0.25">
      <c r="A10" s="237" t="s">
        <v>187</v>
      </c>
      <c r="B10" s="237"/>
      <c r="C10" s="237"/>
      <c r="D10" s="237">
        <v>290</v>
      </c>
      <c r="E10" s="237"/>
      <c r="F10" s="237"/>
      <c r="G10" s="237"/>
      <c r="H10" s="237"/>
      <c r="I10" s="237"/>
      <c r="J10" s="237">
        <v>318</v>
      </c>
      <c r="K10" s="237"/>
      <c r="L10" s="237"/>
      <c r="M10" s="237"/>
      <c r="N10" s="235">
        <f t="shared" ref="N10:N18" si="0">SUM(B10:M10)</f>
        <v>608</v>
      </c>
      <c r="O10" s="236"/>
    </row>
    <row r="11" spans="1:15" x14ac:dyDescent="0.25">
      <c r="A11" s="237" t="s">
        <v>188</v>
      </c>
      <c r="B11" s="237">
        <v>408</v>
      </c>
      <c r="C11" s="237">
        <v>408</v>
      </c>
      <c r="D11" s="237">
        <v>408</v>
      </c>
      <c r="E11" s="237">
        <v>408</v>
      </c>
      <c r="F11" s="237">
        <v>508</v>
      </c>
      <c r="G11" s="237">
        <v>470</v>
      </c>
      <c r="H11" s="237">
        <v>470</v>
      </c>
      <c r="I11" s="237">
        <v>470</v>
      </c>
      <c r="J11" s="237">
        <v>470</v>
      </c>
      <c r="K11" s="237">
        <v>470</v>
      </c>
      <c r="L11" s="237">
        <v>470</v>
      </c>
      <c r="M11" s="237">
        <v>470</v>
      </c>
      <c r="N11" s="235">
        <f>SUM(B11:M11)</f>
        <v>5430</v>
      </c>
      <c r="O11" s="236"/>
    </row>
    <row r="12" spans="1:15" ht="27.75" customHeight="1" x14ac:dyDescent="0.25">
      <c r="A12" s="238" t="s">
        <v>189</v>
      </c>
      <c r="B12" s="237"/>
      <c r="C12" s="237"/>
      <c r="D12" s="237"/>
      <c r="E12" s="237">
        <v>55</v>
      </c>
      <c r="F12" s="237">
        <v>55</v>
      </c>
      <c r="G12" s="237">
        <v>55</v>
      </c>
      <c r="H12" s="237">
        <v>55</v>
      </c>
      <c r="I12" s="237">
        <v>53</v>
      </c>
      <c r="J12" s="237">
        <v>0</v>
      </c>
      <c r="K12" s="237"/>
      <c r="L12" s="237"/>
      <c r="M12" s="237"/>
      <c r="N12" s="235">
        <f t="shared" si="0"/>
        <v>273</v>
      </c>
      <c r="O12" s="236"/>
    </row>
    <row r="13" spans="1:15" ht="23.25" customHeight="1" x14ac:dyDescent="0.25">
      <c r="A13" s="239" t="s">
        <v>190</v>
      </c>
      <c r="B13" s="237"/>
      <c r="C13" s="237"/>
      <c r="D13" s="237"/>
      <c r="E13" s="237"/>
      <c r="F13" s="237"/>
      <c r="G13" s="237"/>
      <c r="H13" s="237"/>
      <c r="I13" s="237">
        <v>68</v>
      </c>
      <c r="J13" s="237"/>
      <c r="K13" s="237"/>
      <c r="L13" s="237"/>
      <c r="M13" s="237"/>
      <c r="N13" s="235">
        <f>SUM(B13:M13)</f>
        <v>68</v>
      </c>
      <c r="O13" s="236"/>
    </row>
    <row r="14" spans="1:15" ht="16.5" customHeight="1" x14ac:dyDescent="0.25">
      <c r="A14" s="240" t="s">
        <v>191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5">
        <f t="shared" si="0"/>
        <v>0</v>
      </c>
      <c r="O14" s="236"/>
    </row>
    <row r="15" spans="1:15" s="244" customFormat="1" x14ac:dyDescent="0.25">
      <c r="A15" s="241" t="s">
        <v>192</v>
      </c>
      <c r="B15" s="242"/>
      <c r="C15" s="242"/>
      <c r="D15" s="242"/>
      <c r="E15" s="242"/>
      <c r="F15" s="242"/>
      <c r="G15" s="242"/>
      <c r="H15" s="242"/>
      <c r="I15" s="241"/>
      <c r="J15" s="241"/>
      <c r="K15" s="241"/>
      <c r="L15" s="241"/>
      <c r="M15" s="241"/>
      <c r="N15" s="235">
        <f t="shared" si="0"/>
        <v>0</v>
      </c>
      <c r="O15" s="243"/>
    </row>
    <row r="16" spans="1:15" s="244" customFormat="1" ht="19.5" customHeight="1" x14ac:dyDescent="0.25">
      <c r="A16" s="245" t="s">
        <v>193</v>
      </c>
      <c r="B16" s="246"/>
      <c r="C16" s="246"/>
      <c r="D16" s="246"/>
      <c r="E16" s="246"/>
      <c r="F16" s="246"/>
      <c r="G16" s="246"/>
      <c r="H16" s="246"/>
      <c r="I16" s="247"/>
      <c r="J16" s="247"/>
      <c r="K16" s="247"/>
      <c r="L16" s="247"/>
      <c r="M16" s="247"/>
      <c r="N16" s="235">
        <f>SUM(B16:M16)</f>
        <v>0</v>
      </c>
      <c r="O16" s="243"/>
    </row>
    <row r="17" spans="1:15" s="244" customFormat="1" x14ac:dyDescent="0.25">
      <c r="A17" s="247" t="s">
        <v>194</v>
      </c>
      <c r="B17" s="246"/>
      <c r="C17" s="246"/>
      <c r="D17" s="246"/>
      <c r="E17" s="246"/>
      <c r="F17" s="246"/>
      <c r="G17" s="246"/>
      <c r="H17" s="246"/>
      <c r="I17" s="247"/>
      <c r="J17" s="247"/>
      <c r="K17" s="247"/>
      <c r="L17" s="247"/>
      <c r="M17" s="247"/>
      <c r="N17" s="235">
        <f>SUM(B17:M17)</f>
        <v>0</v>
      </c>
      <c r="O17" s="243"/>
    </row>
    <row r="18" spans="1:15" ht="13.8" thickBot="1" x14ac:dyDescent="0.3">
      <c r="A18" s="248" t="s">
        <v>195</v>
      </c>
      <c r="B18" s="237"/>
      <c r="C18" s="237"/>
      <c r="D18" s="237"/>
      <c r="E18" s="237">
        <v>500</v>
      </c>
      <c r="F18" s="237"/>
      <c r="G18" s="237"/>
      <c r="H18" s="237">
        <v>500</v>
      </c>
      <c r="I18" s="237"/>
      <c r="J18" s="237"/>
      <c r="K18" s="237">
        <v>657</v>
      </c>
      <c r="L18" s="237"/>
      <c r="M18" s="237"/>
      <c r="N18" s="235">
        <f t="shared" si="0"/>
        <v>1657</v>
      </c>
      <c r="O18" s="236"/>
    </row>
    <row r="19" spans="1:15" s="244" customFormat="1" ht="13.8" thickBot="1" x14ac:dyDescent="0.3">
      <c r="A19" s="249" t="s">
        <v>196</v>
      </c>
      <c r="B19" s="216">
        <f>SUM(B9:B18)</f>
        <v>436</v>
      </c>
      <c r="C19" s="216">
        <f t="shared" ref="C19:M19" si="1">SUM(C9:C18,B19)</f>
        <v>872</v>
      </c>
      <c r="D19" s="216">
        <f t="shared" si="1"/>
        <v>1598</v>
      </c>
      <c r="E19" s="216">
        <f t="shared" si="1"/>
        <v>2589</v>
      </c>
      <c r="F19" s="216">
        <f t="shared" si="1"/>
        <v>3180</v>
      </c>
      <c r="G19" s="216">
        <f t="shared" si="1"/>
        <v>3733</v>
      </c>
      <c r="H19" s="216">
        <f t="shared" si="1"/>
        <v>4786</v>
      </c>
      <c r="I19" s="216">
        <f t="shared" si="1"/>
        <v>5405</v>
      </c>
      <c r="J19" s="216">
        <f t="shared" si="1"/>
        <v>6221</v>
      </c>
      <c r="K19" s="216">
        <f t="shared" si="1"/>
        <v>7376</v>
      </c>
      <c r="L19" s="216">
        <f t="shared" si="1"/>
        <v>7874</v>
      </c>
      <c r="M19" s="216">
        <f t="shared" si="1"/>
        <v>8364</v>
      </c>
      <c r="N19" s="250">
        <f>SUM(N9:N18)</f>
        <v>8364</v>
      </c>
      <c r="O19" s="243"/>
    </row>
    <row r="20" spans="1:15" x14ac:dyDescent="0.25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</row>
    <row r="21" spans="1:15" hidden="1" x14ac:dyDescent="0.25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</row>
    <row r="22" spans="1:15" ht="13.8" thickBot="1" x14ac:dyDescent="0.3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51"/>
    </row>
    <row r="23" spans="1:15" s="179" customFormat="1" ht="13.8" thickBot="1" x14ac:dyDescent="0.3">
      <c r="A23" s="252" t="s">
        <v>197</v>
      </c>
      <c r="B23" s="253" t="s">
        <v>173</v>
      </c>
      <c r="C23" s="253" t="s">
        <v>174</v>
      </c>
      <c r="D23" s="253" t="s">
        <v>175</v>
      </c>
      <c r="E23" s="253" t="s">
        <v>176</v>
      </c>
      <c r="F23" s="253" t="s">
        <v>177</v>
      </c>
      <c r="G23" s="253" t="s">
        <v>178</v>
      </c>
      <c r="H23" s="253" t="s">
        <v>179</v>
      </c>
      <c r="I23" s="253" t="s">
        <v>180</v>
      </c>
      <c r="J23" s="253" t="s">
        <v>181</v>
      </c>
      <c r="K23" s="253" t="s">
        <v>182</v>
      </c>
      <c r="L23" s="253" t="s">
        <v>183</v>
      </c>
      <c r="M23" s="253" t="s">
        <v>184</v>
      </c>
      <c r="N23" s="254" t="s">
        <v>185</v>
      </c>
    </row>
    <row r="24" spans="1:15" x14ac:dyDescent="0.25">
      <c r="A24" s="234" t="s">
        <v>84</v>
      </c>
      <c r="B24" s="234">
        <v>120</v>
      </c>
      <c r="C24" s="234">
        <v>120</v>
      </c>
      <c r="D24" s="234">
        <v>120</v>
      </c>
      <c r="E24" s="234">
        <v>104</v>
      </c>
      <c r="F24" s="234">
        <v>220</v>
      </c>
      <c r="G24" s="234">
        <v>220</v>
      </c>
      <c r="H24" s="234">
        <v>220</v>
      </c>
      <c r="I24" s="234">
        <v>250</v>
      </c>
      <c r="J24" s="234">
        <v>220</v>
      </c>
      <c r="K24" s="234">
        <v>110</v>
      </c>
      <c r="L24" s="234">
        <v>110</v>
      </c>
      <c r="M24" s="234">
        <v>110</v>
      </c>
      <c r="N24" s="235">
        <f t="shared" ref="N24:N30" si="2">SUM(B24:M24)</f>
        <v>1924</v>
      </c>
      <c r="O24" s="236"/>
    </row>
    <row r="25" spans="1:15" x14ac:dyDescent="0.25">
      <c r="A25" s="237" t="s">
        <v>198</v>
      </c>
      <c r="B25" s="237">
        <v>30</v>
      </c>
      <c r="C25" s="237">
        <v>30</v>
      </c>
      <c r="D25" s="237">
        <v>30</v>
      </c>
      <c r="E25" s="237">
        <v>28</v>
      </c>
      <c r="F25" s="237">
        <v>53</v>
      </c>
      <c r="G25" s="237">
        <v>53</v>
      </c>
      <c r="H25" s="237">
        <v>53</v>
      </c>
      <c r="I25" s="237">
        <v>53</v>
      </c>
      <c r="J25" s="237">
        <v>54</v>
      </c>
      <c r="K25" s="237">
        <v>31</v>
      </c>
      <c r="L25" s="237">
        <v>32</v>
      </c>
      <c r="M25" s="237">
        <v>32</v>
      </c>
      <c r="N25" s="235">
        <f t="shared" si="2"/>
        <v>479</v>
      </c>
      <c r="O25" s="236"/>
    </row>
    <row r="26" spans="1:15" x14ac:dyDescent="0.25">
      <c r="A26" s="237" t="s">
        <v>199</v>
      </c>
      <c r="B26" s="237">
        <v>255</v>
      </c>
      <c r="C26" s="237">
        <v>255</v>
      </c>
      <c r="D26" s="237">
        <v>255</v>
      </c>
      <c r="E26" s="237">
        <v>255</v>
      </c>
      <c r="F26" s="237">
        <v>255</v>
      </c>
      <c r="G26" s="237">
        <v>255</v>
      </c>
      <c r="H26" s="237">
        <v>258</v>
      </c>
      <c r="I26" s="237">
        <v>255</v>
      </c>
      <c r="J26" s="237">
        <v>255</v>
      </c>
      <c r="K26" s="237">
        <v>455</v>
      </c>
      <c r="L26" s="237">
        <v>447</v>
      </c>
      <c r="M26" s="237">
        <v>255</v>
      </c>
      <c r="N26" s="235">
        <f t="shared" si="2"/>
        <v>3455</v>
      </c>
      <c r="O26" s="236"/>
    </row>
    <row r="27" spans="1:15" ht="28.5" customHeight="1" x14ac:dyDescent="0.25">
      <c r="A27" s="255" t="s">
        <v>200</v>
      </c>
      <c r="B27" s="237">
        <v>56</v>
      </c>
      <c r="C27" s="237">
        <v>56</v>
      </c>
      <c r="D27" s="237">
        <v>56</v>
      </c>
      <c r="E27" s="237">
        <v>56</v>
      </c>
      <c r="F27" s="237">
        <v>56</v>
      </c>
      <c r="G27" s="237">
        <v>56</v>
      </c>
      <c r="H27" s="237">
        <v>56</v>
      </c>
      <c r="I27" s="237">
        <v>252</v>
      </c>
      <c r="J27" s="237">
        <v>56</v>
      </c>
      <c r="K27" s="237">
        <v>56</v>
      </c>
      <c r="L27" s="237">
        <v>57</v>
      </c>
      <c r="M27" s="237">
        <v>150</v>
      </c>
      <c r="N27" s="235">
        <f t="shared" si="2"/>
        <v>963</v>
      </c>
      <c r="O27" s="236"/>
    </row>
    <row r="28" spans="1:15" ht="20.25" customHeight="1" x14ac:dyDescent="0.25">
      <c r="A28" s="256" t="s">
        <v>201</v>
      </c>
      <c r="B28" s="237">
        <v>73</v>
      </c>
      <c r="C28" s="237"/>
      <c r="D28" s="237">
        <v>641</v>
      </c>
      <c r="E28" s="237">
        <v>93</v>
      </c>
      <c r="F28" s="237">
        <v>120</v>
      </c>
      <c r="G28" s="237">
        <v>120</v>
      </c>
      <c r="H28" s="237">
        <v>58</v>
      </c>
      <c r="I28" s="237">
        <v>120</v>
      </c>
      <c r="J28" s="237">
        <v>100</v>
      </c>
      <c r="K28" s="237">
        <v>50</v>
      </c>
      <c r="L28" s="237">
        <v>50</v>
      </c>
      <c r="M28" s="237">
        <v>50</v>
      </c>
      <c r="N28" s="235">
        <f t="shared" si="2"/>
        <v>1475</v>
      </c>
      <c r="O28" s="236"/>
    </row>
    <row r="29" spans="1:15" ht="22.5" customHeight="1" x14ac:dyDescent="0.25">
      <c r="A29" s="240" t="s">
        <v>202</v>
      </c>
      <c r="B29" s="237"/>
      <c r="C29" s="237"/>
      <c r="D29" s="237"/>
      <c r="E29" s="237"/>
      <c r="F29" s="237"/>
      <c r="G29" s="237"/>
      <c r="H29" s="237"/>
      <c r="I29" s="237">
        <v>68</v>
      </c>
      <c r="J29" s="237"/>
      <c r="K29" s="237"/>
      <c r="L29" s="237"/>
      <c r="M29" s="237"/>
      <c r="N29" s="235">
        <f>SUM(B29:M29)</f>
        <v>68</v>
      </c>
      <c r="O29" s="236"/>
    </row>
    <row r="30" spans="1:15" ht="13.8" thickBot="1" x14ac:dyDescent="0.3">
      <c r="A30" s="237" t="s">
        <v>203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5">
        <f t="shared" si="2"/>
        <v>0</v>
      </c>
      <c r="O30" s="236"/>
    </row>
    <row r="31" spans="1:15" s="244" customFormat="1" ht="13.8" thickBot="1" x14ac:dyDescent="0.3">
      <c r="A31" s="249" t="s">
        <v>204</v>
      </c>
      <c r="B31" s="216">
        <f>SUM(B24:B30)</f>
        <v>534</v>
      </c>
      <c r="C31" s="216">
        <f t="shared" ref="C31:M31" si="3">SUM(C24:C30,B31)</f>
        <v>995</v>
      </c>
      <c r="D31" s="216">
        <f t="shared" si="3"/>
        <v>2097</v>
      </c>
      <c r="E31" s="216">
        <f t="shared" si="3"/>
        <v>2633</v>
      </c>
      <c r="F31" s="216">
        <f t="shared" si="3"/>
        <v>3337</v>
      </c>
      <c r="G31" s="216">
        <f t="shared" si="3"/>
        <v>4041</v>
      </c>
      <c r="H31" s="216">
        <f t="shared" si="3"/>
        <v>4686</v>
      </c>
      <c r="I31" s="216">
        <f t="shared" si="3"/>
        <v>5684</v>
      </c>
      <c r="J31" s="216">
        <f t="shared" si="3"/>
        <v>6369</v>
      </c>
      <c r="K31" s="216">
        <f t="shared" si="3"/>
        <v>7071</v>
      </c>
      <c r="L31" s="216">
        <f t="shared" si="3"/>
        <v>7767</v>
      </c>
      <c r="M31" s="216">
        <f t="shared" si="3"/>
        <v>8364</v>
      </c>
      <c r="N31" s="250">
        <f>SUM(N24:N30)</f>
        <v>8364</v>
      </c>
      <c r="O31" s="243"/>
    </row>
    <row r="32" spans="1:15" x14ac:dyDescent="0.2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</row>
    <row r="33" spans="1:14" ht="13.8" thickBot="1" x14ac:dyDescent="0.3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</row>
    <row r="34" spans="1:14" s="1" customFormat="1" ht="14.4" thickBot="1" x14ac:dyDescent="0.3">
      <c r="A34" s="257" t="s">
        <v>205</v>
      </c>
      <c r="B34" s="258">
        <f>(B19-B31)</f>
        <v>-98</v>
      </c>
      <c r="C34" s="258">
        <f t="shared" ref="C34:M34" si="4">(C19-C31)</f>
        <v>-123</v>
      </c>
      <c r="D34" s="258">
        <f t="shared" si="4"/>
        <v>-499</v>
      </c>
      <c r="E34" s="258">
        <f t="shared" si="4"/>
        <v>-44</v>
      </c>
      <c r="F34" s="258">
        <f t="shared" si="4"/>
        <v>-157</v>
      </c>
      <c r="G34" s="258">
        <f t="shared" si="4"/>
        <v>-308</v>
      </c>
      <c r="H34" s="258">
        <f t="shared" si="4"/>
        <v>100</v>
      </c>
      <c r="I34" s="258">
        <f t="shared" si="4"/>
        <v>-279</v>
      </c>
      <c r="J34" s="258">
        <f t="shared" si="4"/>
        <v>-148</v>
      </c>
      <c r="K34" s="258">
        <f t="shared" si="4"/>
        <v>305</v>
      </c>
      <c r="L34" s="258">
        <f t="shared" si="4"/>
        <v>107</v>
      </c>
      <c r="M34" s="258">
        <f t="shared" si="4"/>
        <v>0</v>
      </c>
      <c r="N34" s="259"/>
    </row>
    <row r="35" spans="1:14" x14ac:dyDescent="0.25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</row>
    <row r="36" spans="1:14" x14ac:dyDescent="0.25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</row>
  </sheetData>
  <mergeCells count="5">
    <mergeCell ref="D2:J2"/>
    <mergeCell ref="B4:K4"/>
    <mergeCell ref="L4:N4"/>
    <mergeCell ref="E6:J6"/>
    <mergeCell ref="L6:N6"/>
  </mergeCells>
  <printOptions horizontalCentered="1"/>
  <pageMargins left="0.39370078740157483" right="0.39370078740157483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01</vt:lpstr>
      <vt:lpstr>04</vt:lpstr>
      <vt:lpstr>05</vt:lpstr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2013-11-07T11:50:39Z</cp:lastPrinted>
  <dcterms:created xsi:type="dcterms:W3CDTF">2013-03-07T15:30:27Z</dcterms:created>
  <dcterms:modified xsi:type="dcterms:W3CDTF">2013-11-07T11:51:01Z</dcterms:modified>
</cp:coreProperties>
</file>