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Ispánk\RENDELETEK\7_2020 Ktv.végrehajtás\"/>
    </mc:Choice>
  </mc:AlternateContent>
  <xr:revisionPtr revIDLastSave="0" documentId="8_{947BCE16-7031-4C61-BA3C-4B05DB358641}" xr6:coauthVersionLast="44" xr6:coauthVersionMax="44" xr10:uidLastSave="{00000000-0000-0000-0000-000000000000}"/>
  <bookViews>
    <workbookView xWindow="-120" yWindow="-120" windowWidth="29040" windowHeight="15840" xr2:uid="{71FEE999-830B-407E-A235-643B6EBE3FA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5" i="1" l="1"/>
  <c r="G85" i="1"/>
  <c r="F85" i="1"/>
  <c r="I71" i="1"/>
  <c r="I70" i="1"/>
  <c r="H69" i="1"/>
  <c r="I69" i="1" s="1"/>
  <c r="G69" i="1"/>
  <c r="F69" i="1"/>
  <c r="I68" i="1"/>
  <c r="I67" i="1"/>
  <c r="I66" i="1"/>
  <c r="I65" i="1"/>
  <c r="I64" i="1"/>
  <c r="I62" i="1"/>
  <c r="I61" i="1"/>
  <c r="H60" i="1"/>
  <c r="H78" i="1" s="1"/>
  <c r="G60" i="1"/>
  <c r="G78" i="1" s="1"/>
  <c r="G88" i="1" s="1"/>
  <c r="F60" i="1"/>
  <c r="F78" i="1" s="1"/>
  <c r="F88" i="1" s="1"/>
  <c r="I50" i="1"/>
  <c r="H49" i="1"/>
  <c r="I49" i="1" s="1"/>
  <c r="G49" i="1"/>
  <c r="F49" i="1"/>
  <c r="F44" i="1"/>
  <c r="I40" i="1"/>
  <c r="I38" i="1"/>
  <c r="H37" i="1"/>
  <c r="I37" i="1" s="1"/>
  <c r="G37" i="1"/>
  <c r="F37" i="1"/>
  <c r="I34" i="1"/>
  <c r="H33" i="1"/>
  <c r="I33" i="1" s="1"/>
  <c r="G33" i="1"/>
  <c r="F33" i="1"/>
  <c r="I29" i="1"/>
  <c r="I28" i="1"/>
  <c r="I26" i="1"/>
  <c r="H25" i="1"/>
  <c r="I25" i="1" s="1"/>
  <c r="G25" i="1"/>
  <c r="F25" i="1"/>
  <c r="H24" i="1"/>
  <c r="I24" i="1" s="1"/>
  <c r="G24" i="1"/>
  <c r="F24" i="1"/>
  <c r="I23" i="1"/>
  <c r="I22" i="1"/>
  <c r="I21" i="1"/>
  <c r="I20" i="1"/>
  <c r="H19" i="1"/>
  <c r="I19" i="1" s="1"/>
  <c r="G19" i="1"/>
  <c r="G16" i="1" s="1"/>
  <c r="F19" i="1"/>
  <c r="F16" i="1" s="1"/>
  <c r="F8" i="1" s="1"/>
  <c r="F43" i="1" s="1"/>
  <c r="F52" i="1" s="1"/>
  <c r="I18" i="1"/>
  <c r="I17" i="1"/>
  <c r="H16" i="1"/>
  <c r="I12" i="1"/>
  <c r="I11" i="1"/>
  <c r="I10" i="1"/>
  <c r="H9" i="1"/>
  <c r="I9" i="1" s="1"/>
  <c r="G9" i="1"/>
  <c r="F9" i="1"/>
  <c r="H8" i="1"/>
  <c r="H88" i="1" l="1"/>
  <c r="I88" i="1" s="1"/>
  <c r="I78" i="1"/>
  <c r="I16" i="1"/>
  <c r="G8" i="1"/>
  <c r="G43" i="1" s="1"/>
  <c r="G52" i="1" s="1"/>
  <c r="H43" i="1"/>
  <c r="I60" i="1"/>
  <c r="H52" i="1" l="1"/>
  <c r="I52" i="1" s="1"/>
  <c r="I43" i="1"/>
  <c r="I8" i="1"/>
</calcChain>
</file>

<file path=xl/sharedStrings.xml><?xml version="1.0" encoding="utf-8"?>
<sst xmlns="http://schemas.openxmlformats.org/spreadsheetml/2006/main" count="147" uniqueCount="138">
  <si>
    <t>7/2020.(VI.25.)  önkormányzati rendelet 1. számú melléklete</t>
  </si>
  <si>
    <t>Ispánk Község Önkormányzata bevételi és kiadási</t>
  </si>
  <si>
    <t>előirányzatai és évi teljesítési adatai 2019. évben</t>
  </si>
  <si>
    <t>adatok Ft-ban</t>
  </si>
  <si>
    <t>Sor-sz.</t>
  </si>
  <si>
    <t>Megnevezés</t>
  </si>
  <si>
    <t xml:space="preserve">2019. évi eredeti előirányzat </t>
  </si>
  <si>
    <t xml:space="preserve">2019. évi módosított előirányzat </t>
  </si>
  <si>
    <t>2019. évi teljesítés adatai</t>
  </si>
  <si>
    <t>Teljesítés           %-a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</si>
  <si>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</si>
  <si>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</si>
  <si>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</si>
  <si>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</si>
  <si>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</si>
  <si>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</si>
  <si>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</si>
  <si>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Szolgáltatások ellenértéke</t>
  </si>
  <si>
    <t>1.3.</t>
  </si>
  <si>
    <t>Közvetített szolgáltatások ellenértéke</t>
  </si>
  <si>
    <t>1.4.</t>
  </si>
  <si>
    <t>Kamatbevételek</t>
  </si>
  <si>
    <t>1.5.</t>
  </si>
  <si>
    <t>Egyéb működési bevételek</t>
  </si>
  <si>
    <t>1.6.</t>
  </si>
  <si>
    <t>Tulajdonosi bevételek</t>
  </si>
  <si>
    <t>2.</t>
  </si>
  <si>
    <t>Közhatalmi bevételek</t>
  </si>
  <si>
    <t>2.1.</t>
  </si>
  <si>
    <t>Vagyoni típusú adók</t>
  </si>
  <si>
    <t>Magánszemélyek kommunális adója</t>
  </si>
  <si>
    <t>2.2.</t>
  </si>
  <si>
    <t>Egyéb áruhasználati és szolgáltatási adók</t>
  </si>
  <si>
    <t>Idegenforgalmi adó tartózkodás után</t>
  </si>
  <si>
    <t>Iparűzési adó</t>
  </si>
  <si>
    <t>2.3.</t>
  </si>
  <si>
    <t>Gépjárműadók</t>
  </si>
  <si>
    <t>2.4.</t>
  </si>
  <si>
    <t>Egyéb közhatalmi bevételek, pótlékok és egyéb sajátos bevételek</t>
  </si>
  <si>
    <t>Kapott támogatások</t>
  </si>
  <si>
    <t>3.</t>
  </si>
  <si>
    <t>Önkormányzatok költségvetési támogatása</t>
  </si>
  <si>
    <t>3.1.</t>
  </si>
  <si>
    <t>Önkormányzatok működésének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</si>
  <si>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</si>
  <si>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</si>
  <si>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</si>
  <si>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</si>
  <si>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</si>
  <si>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</si>
  <si>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</si>
  <si>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célú központosított előirányzatok</t>
  </si>
  <si>
    <t>3.6.</t>
  </si>
  <si>
    <t>Helyi önkormányzatok kiegészítő támogatásai</t>
  </si>
  <si>
    <t>3.7.</t>
  </si>
  <si>
    <t>Előző évi ktgvetési kiegészítések visszatérülések</t>
  </si>
  <si>
    <t>Felhalmozási és tőke jellegű bevételek</t>
  </si>
  <si>
    <t>4.</t>
  </si>
  <si>
    <t>Tárgyi eszközök, immateriális javak értékesítése</t>
  </si>
  <si>
    <t>5.</t>
  </si>
  <si>
    <t>Önkormányzatok sajátos felhalmozási és tőkebevételei</t>
  </si>
  <si>
    <t>6.</t>
  </si>
  <si>
    <t>Önkormányzatok felhalmozási célú költségvetési támogatás</t>
  </si>
  <si>
    <t>Véglegesen átvett pénzeszközök</t>
  </si>
  <si>
    <t>7.</t>
  </si>
  <si>
    <t>Működési célú támogatások bevétele ÁHT-n belüli</t>
  </si>
  <si>
    <t>8.</t>
  </si>
  <si>
    <t xml:space="preserve"> ÁHT-n belüli megelőlegezés</t>
  </si>
  <si>
    <t>9.</t>
  </si>
  <si>
    <t>Működési célú pénzeszköz átvétel ÁHT-n kívüli</t>
  </si>
  <si>
    <t>10.</t>
  </si>
  <si>
    <t>Felhalmozási célú támogatások bevétele ÁHT-n belüli</t>
  </si>
  <si>
    <t>11.</t>
  </si>
  <si>
    <t>Felhalmozási célú pénzeszköz átvétel ÁHT-n kívüli</t>
  </si>
  <si>
    <t>Bevételek összesen</t>
  </si>
  <si>
    <t>Finanszírozási bevételek</t>
  </si>
  <si>
    <t>12.</t>
  </si>
  <si>
    <t>Likvid hitel felvétel</t>
  </si>
  <si>
    <t>13.</t>
  </si>
  <si>
    <t>Rövid lejáratú felhalmozási hitel felvétel</t>
  </si>
  <si>
    <t>14.</t>
  </si>
  <si>
    <t>Értékpapír értékesítés bevétele</t>
  </si>
  <si>
    <t>15.</t>
  </si>
  <si>
    <t>Egyéb finanszírozás bevételei</t>
  </si>
  <si>
    <t>Pénzforgalom nélküli bevételek</t>
  </si>
  <si>
    <t>16.</t>
  </si>
  <si>
    <t xml:space="preserve">Előző évi pénzmaradvány (tartalék) igénybevétele </t>
  </si>
  <si>
    <t>17.</t>
  </si>
  <si>
    <t>Előző évi vállalkozási maradvány igénybevétele</t>
  </si>
  <si>
    <t xml:space="preserve">Bevételek mindösszesen </t>
  </si>
  <si>
    <t>1. számú melléklet folytatása</t>
  </si>
  <si>
    <t>KIADÁSOK</t>
  </si>
  <si>
    <t xml:space="preserve">Működési kiadások </t>
  </si>
  <si>
    <t>18.</t>
  </si>
  <si>
    <t>Személyi jellegű kiadások</t>
  </si>
  <si>
    <t>19.</t>
  </si>
  <si>
    <t>Munkaadót terhelő járulékok és                                                                 szociális hozzájárulási adó</t>
  </si>
  <si>
    <t>20.</t>
  </si>
  <si>
    <t>Dologi kiadások és egyéb folyó kiadások</t>
  </si>
  <si>
    <t>21.</t>
  </si>
  <si>
    <t>Ellátottak pénzbeli juttatásai</t>
  </si>
  <si>
    <t>22.</t>
  </si>
  <si>
    <t>Egyéb működési célú kiadások, ebből</t>
  </si>
  <si>
    <t>Előző évről áthúzódó iparűzési adó visszafizetési kötelezettség</t>
  </si>
  <si>
    <t>Körjegyzőség finanszírozása (működési célú)</t>
  </si>
  <si>
    <t xml:space="preserve">Felhalmozási kiadások összesen </t>
  </si>
  <si>
    <t>23.</t>
  </si>
  <si>
    <t>Intézményi beruházások</t>
  </si>
  <si>
    <t>24.</t>
  </si>
  <si>
    <t>Felújítási kiadások</t>
  </si>
  <si>
    <t>25.</t>
  </si>
  <si>
    <t>Kormányzati beruházások</t>
  </si>
  <si>
    <t>26.</t>
  </si>
  <si>
    <t>Lakástámogatás, lakásépítés</t>
  </si>
  <si>
    <t>27.</t>
  </si>
  <si>
    <t>Egyéb felhalmozási kiadások</t>
  </si>
  <si>
    <t>Támogatásértékű felhalmozási kiadások</t>
  </si>
  <si>
    <t>Felhalmozási célú pénzeszköz átadás ÁHT-n belülre</t>
  </si>
  <si>
    <t>Felhalmozási célú pénzeszköz átadás ÁHT-n kívülre</t>
  </si>
  <si>
    <t xml:space="preserve">Kiadások összesen </t>
  </si>
  <si>
    <t>Finanszírozási kiadások</t>
  </si>
  <si>
    <t>28.</t>
  </si>
  <si>
    <t>Likvid hitel törlesztés</t>
  </si>
  <si>
    <t>29.</t>
  </si>
  <si>
    <t>Rövid lejáratú hitel törlesztés</t>
  </si>
  <si>
    <t>30.</t>
  </si>
  <si>
    <t>Felhalmozási célú hitel törlesztés</t>
  </si>
  <si>
    <t>31.</t>
  </si>
  <si>
    <t>Értékpapír vásárlás</t>
  </si>
  <si>
    <t>32.</t>
  </si>
  <si>
    <t>Egyéb finanszírozás kiadásai</t>
  </si>
  <si>
    <t>Egyéb pénzforgalom nélküli kiadások</t>
  </si>
  <si>
    <t>33.</t>
  </si>
  <si>
    <t>Általános tartalék</t>
  </si>
  <si>
    <t>34.</t>
  </si>
  <si>
    <t>Céltartalék</t>
  </si>
  <si>
    <t xml:space="preserve">Kiadások mindösszesen </t>
  </si>
  <si>
    <t>Költségvetési létszámkeret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</si>
</sst>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Arial"/>
      <family val="2"/>
      <charset val="238"/>
    </font>
    <font>
      <i/>
      <sz val="9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9" xfId="0" applyFon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4" fillId="0" borderId="10" xfId="0" applyFont="1" applyBorder="1"/>
    <xf numFmtId="0" fontId="1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3" fontId="2" fillId="0" borderId="14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3" fontId="8" fillId="0" borderId="14" xfId="0" applyNumberFormat="1" applyFont="1" applyBorder="1" applyAlignment="1">
      <alignment horizontal="right"/>
    </xf>
    <xf numFmtId="3" fontId="8" fillId="0" borderId="15" xfId="0" applyNumberFormat="1" applyFont="1" applyBorder="1" applyAlignment="1">
      <alignment horizontal="right"/>
    </xf>
    <xf numFmtId="16" fontId="4" fillId="0" borderId="13" xfId="0" quotePrefix="1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3" fontId="10" fillId="0" borderId="14" xfId="0" applyNumberFormat="1" applyFont="1" applyBorder="1" applyAlignment="1">
      <alignment horizontal="right"/>
    </xf>
    <xf numFmtId="3" fontId="10" fillId="0" borderId="15" xfId="0" applyNumberFormat="1" applyFont="1" applyBorder="1" applyAlignment="1">
      <alignment horizontal="right"/>
    </xf>
    <xf numFmtId="49" fontId="4" fillId="0" borderId="13" xfId="0" applyNumberFormat="1" applyFont="1" applyBorder="1" applyAlignment="1">
      <alignment horizontal="center"/>
    </xf>
    <xf numFmtId="0" fontId="10" fillId="0" borderId="1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3" fontId="12" fillId="0" borderId="14" xfId="0" applyNumberFormat="1" applyFont="1" applyBorder="1" applyAlignment="1">
      <alignment horizontal="right"/>
    </xf>
    <xf numFmtId="3" fontId="12" fillId="0" borderId="15" xfId="0" applyNumberFormat="1" applyFont="1" applyBorder="1" applyAlignment="1">
      <alignment horizontal="right"/>
    </xf>
    <xf numFmtId="3" fontId="8" fillId="0" borderId="14" xfId="0" applyNumberFormat="1" applyFont="1" applyBorder="1"/>
    <xf numFmtId="49" fontId="4" fillId="0" borderId="13" xfId="0" applyNumberFormat="1" applyFont="1" applyBorder="1" applyAlignment="1">
      <alignment horizontal="center"/>
    </xf>
    <xf numFmtId="0" fontId="11" fillId="0" borderId="20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49" fontId="4" fillId="0" borderId="13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49" fontId="3" fillId="0" borderId="13" xfId="0" applyNumberFormat="1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3" fontId="13" fillId="0" borderId="14" xfId="0" applyNumberFormat="1" applyFont="1" applyBorder="1" applyAlignment="1">
      <alignment horizontal="right"/>
    </xf>
    <xf numFmtId="3" fontId="13" fillId="0" borderId="15" xfId="0" applyNumberFormat="1" applyFont="1" applyBorder="1" applyAlignment="1">
      <alignment horizontal="right"/>
    </xf>
    <xf numFmtId="0" fontId="11" fillId="0" borderId="6" xfId="0" applyFont="1" applyBorder="1" applyAlignment="1">
      <alignment horizontal="left"/>
    </xf>
    <xf numFmtId="3" fontId="13" fillId="0" borderId="6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0" fontId="11" fillId="0" borderId="14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8" fillId="0" borderId="14" xfId="0" applyFont="1" applyBorder="1"/>
    <xf numFmtId="0" fontId="6" fillId="0" borderId="14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3" fontId="14" fillId="0" borderId="14" xfId="0" applyNumberFormat="1" applyFont="1" applyBorder="1" applyAlignment="1">
      <alignment horizontal="right"/>
    </xf>
    <xf numFmtId="3" fontId="14" fillId="0" borderId="15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center"/>
    </xf>
    <xf numFmtId="0" fontId="6" fillId="0" borderId="26" xfId="0" applyFont="1" applyBorder="1" applyAlignment="1">
      <alignment horizontal="left"/>
    </xf>
    <xf numFmtId="3" fontId="15" fillId="0" borderId="26" xfId="0" applyNumberFormat="1" applyFont="1" applyBorder="1" applyAlignment="1">
      <alignment horizontal="right"/>
    </xf>
    <xf numFmtId="3" fontId="15" fillId="0" borderId="2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right"/>
    </xf>
    <xf numFmtId="3" fontId="10" fillId="0" borderId="10" xfId="0" applyNumberFormat="1" applyFont="1" applyBorder="1" applyAlignment="1">
      <alignment horizontal="right"/>
    </xf>
    <xf numFmtId="0" fontId="4" fillId="0" borderId="28" xfId="0" applyFont="1" applyBorder="1" applyAlignment="1">
      <alignment horizontal="center" vertical="top"/>
    </xf>
    <xf numFmtId="0" fontId="11" fillId="0" borderId="8" xfId="0" applyFont="1" applyBorder="1" applyAlignment="1">
      <alignment horizontal="left" wrapText="1"/>
    </xf>
    <xf numFmtId="0" fontId="11" fillId="0" borderId="29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3" fontId="10" fillId="0" borderId="6" xfId="0" applyNumberFormat="1" applyFont="1" applyBorder="1" applyAlignment="1">
      <alignment horizontal="right" wrapText="1"/>
    </xf>
    <xf numFmtId="3" fontId="10" fillId="0" borderId="7" xfId="0" applyNumberFormat="1" applyFont="1" applyBorder="1" applyAlignment="1">
      <alignment horizontal="right" wrapText="1"/>
    </xf>
    <xf numFmtId="3" fontId="10" fillId="0" borderId="8" xfId="0" applyNumberFormat="1" applyFont="1" applyBorder="1" applyAlignment="1">
      <alignment horizontal="right"/>
    </xf>
    <xf numFmtId="0" fontId="4" fillId="0" borderId="30" xfId="0" applyFont="1" applyBorder="1" applyAlignment="1">
      <alignment horizontal="center" vertical="top"/>
    </xf>
    <xf numFmtId="0" fontId="0" fillId="0" borderId="22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20" xfId="0" applyBorder="1" applyAlignment="1">
      <alignment wrapText="1"/>
    </xf>
    <xf numFmtId="3" fontId="10" fillId="0" borderId="21" xfId="0" applyNumberFormat="1" applyFont="1" applyBorder="1" applyAlignment="1">
      <alignment horizontal="right" wrapText="1"/>
    </xf>
    <xf numFmtId="0" fontId="16" fillId="0" borderId="22" xfId="0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17" fillId="0" borderId="6" xfId="0" applyFont="1" applyBorder="1" applyAlignment="1">
      <alignment horizontal="left"/>
    </xf>
    <xf numFmtId="3" fontId="12" fillId="0" borderId="6" xfId="0" applyNumberFormat="1" applyFont="1" applyBorder="1" applyAlignment="1">
      <alignment horizontal="right"/>
    </xf>
    <xf numFmtId="3" fontId="12" fillId="0" borderId="10" xfId="0" applyNumberFormat="1" applyFont="1" applyBorder="1" applyAlignment="1">
      <alignment horizontal="right"/>
    </xf>
    <xf numFmtId="0" fontId="14" fillId="0" borderId="6" xfId="0" applyFont="1" applyBorder="1" applyAlignment="1">
      <alignment horizontal="left"/>
    </xf>
    <xf numFmtId="3" fontId="8" fillId="0" borderId="10" xfId="0" applyNumberFormat="1" applyFont="1" applyBorder="1" applyAlignment="1">
      <alignment horizontal="right"/>
    </xf>
    <xf numFmtId="0" fontId="7" fillId="0" borderId="6" xfId="0" applyFont="1" applyBorder="1" applyAlignment="1">
      <alignment horizontal="left"/>
    </xf>
    <xf numFmtId="3" fontId="14" fillId="0" borderId="6" xfId="0" applyNumberFormat="1" applyFont="1" applyBorder="1" applyAlignment="1">
      <alignment horizontal="right"/>
    </xf>
    <xf numFmtId="3" fontId="14" fillId="0" borderId="10" xfId="0" applyNumberFormat="1" applyFont="1" applyBorder="1" applyAlignment="1">
      <alignment horizontal="right"/>
    </xf>
    <xf numFmtId="0" fontId="4" fillId="0" borderId="32" xfId="0" applyFont="1" applyBorder="1" applyAlignment="1">
      <alignment horizontal="center" vertical="center"/>
    </xf>
    <xf numFmtId="0" fontId="2" fillId="0" borderId="33" xfId="0" applyFont="1" applyBorder="1"/>
    <xf numFmtId="3" fontId="18" fillId="0" borderId="33" xfId="0" applyNumberFormat="1" applyFont="1" applyBorder="1" applyAlignment="1">
      <alignment horizontal="right"/>
    </xf>
    <xf numFmtId="3" fontId="18" fillId="0" borderId="34" xfId="0" applyNumberFormat="1" applyFont="1" applyBorder="1" applyAlignment="1">
      <alignment horizontal="right"/>
    </xf>
    <xf numFmtId="0" fontId="4" fillId="0" borderId="35" xfId="0" applyFont="1" applyBorder="1"/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8C748-5E84-4285-8090-3059966BB8AC}">
  <dimension ref="A1:I90"/>
  <sheetViews>
    <sheetView tabSelected="1" workbookViewId="0">
      <selection sqref="A1:I1048576"/>
    </sheetView>
  </sheetViews>
  <sheetFormatPr defaultRowHeight="15" x14ac:dyDescent="0.25"/>
  <cols>
    <col min="1" max="1" width="3.7109375" style="1" customWidth="1"/>
    <col min="2" max="3" width="4.140625" style="1"/>
    <col min="4" max="4" width="18.7109375" style="1" customWidth="1"/>
    <col min="5" max="7" width="15.28515625" style="1" customWidth="1"/>
    <col min="8" max="8" width="15.5703125" style="1" customWidth="1"/>
    <col min="9" max="9" width="17.5703125" style="1" customWidth="1"/>
  </cols>
  <sheetData>
    <row r="1" spans="1:9" x14ac:dyDescent="0.25">
      <c r="E1" s="2" t="s">
        <v>0</v>
      </c>
      <c r="F1" s="2"/>
      <c r="G1" s="2"/>
      <c r="H1" s="2"/>
      <c r="I1" s="2"/>
    </row>
    <row r="2" spans="1:9" ht="18.75" x14ac:dyDescent="0.3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18.75" x14ac:dyDescent="0.3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ht="15.75" thickBot="1" x14ac:dyDescent="0.3">
      <c r="C4" s="4"/>
      <c r="D4" s="4"/>
      <c r="E4" s="4"/>
      <c r="F4" s="4"/>
      <c r="G4" s="4"/>
      <c r="H4" s="5" t="s">
        <v>3</v>
      </c>
      <c r="I4" s="6"/>
    </row>
    <row r="5" spans="1:9" ht="15.75" thickBot="1" x14ac:dyDescent="0.3">
      <c r="A5" s="7" t="s">
        <v>4</v>
      </c>
      <c r="B5" s="8" t="s">
        <v>5</v>
      </c>
      <c r="C5" s="8"/>
      <c r="D5" s="8"/>
      <c r="E5" s="8"/>
      <c r="F5" s="9" t="s">
        <v>6</v>
      </c>
      <c r="G5" s="9" t="s">
        <v>7</v>
      </c>
      <c r="H5" s="9" t="s">
        <v>8</v>
      </c>
      <c r="I5" s="10" t="s">
        <v>9</v>
      </c>
    </row>
    <row r="6" spans="1:9" ht="15.75" thickTop="1" x14ac:dyDescent="0.25">
      <c r="A6" s="11"/>
      <c r="B6" s="12"/>
      <c r="C6" s="12"/>
      <c r="D6" s="12"/>
      <c r="E6" s="12"/>
      <c r="F6" s="13"/>
      <c r="G6" s="13"/>
      <c r="H6" s="14"/>
      <c r="I6" s="15"/>
    </row>
    <row r="7" spans="1:9" ht="22.5" x14ac:dyDescent="0.3">
      <c r="A7" s="16"/>
      <c r="B7" s="17" t="s">
        <v>10</v>
      </c>
      <c r="C7" s="18"/>
      <c r="D7" s="18"/>
      <c r="E7" s="19"/>
      <c r="F7" s="20"/>
      <c r="G7" s="21"/>
      <c r="H7" s="21"/>
      <c r="I7" s="22"/>
    </row>
    <row r="8" spans="1:9" ht="18.75" x14ac:dyDescent="0.3">
      <c r="A8" s="23"/>
      <c r="B8" s="24" t="s">
        <v>11</v>
      </c>
      <c r="C8" s="25"/>
      <c r="D8" s="25"/>
      <c r="E8" s="25"/>
      <c r="F8" s="26">
        <f>SUM(F16+F9)</f>
        <v>10461360</v>
      </c>
      <c r="G8" s="26">
        <f>SUM(G16+G9)</f>
        <v>14751200</v>
      </c>
      <c r="H8" s="26">
        <f>SUM(H16+H9)</f>
        <v>11099128</v>
      </c>
      <c r="I8" s="27">
        <f>SUM(H8/G8*100)</f>
        <v>75.242204024079399</v>
      </c>
    </row>
    <row r="9" spans="1:9" ht="15.75" x14ac:dyDescent="0.25">
      <c r="A9" s="28" t="s">
        <v>12</v>
      </c>
      <c r="B9" s="29" t="s">
        <v>13</v>
      </c>
      <c r="C9" s="30"/>
      <c r="D9" s="30"/>
      <c r="E9" s="31"/>
      <c r="F9" s="32">
        <f>SUM(F10:F15)</f>
        <v>6514860</v>
      </c>
      <c r="G9" s="32">
        <f>SUM(G10:G15)</f>
        <v>9587665</v>
      </c>
      <c r="H9" s="32">
        <f>SUM(H10:H15)</f>
        <v>6332900</v>
      </c>
      <c r="I9" s="33">
        <f>SUM(H9/G9*100)</f>
        <v>66.052579016893063</v>
      </c>
    </row>
    <row r="10" spans="1:9" ht="15.75" x14ac:dyDescent="0.25">
      <c r="A10" s="34" t="s">
        <v>14</v>
      </c>
      <c r="B10" s="35" t="s">
        <v>15</v>
      </c>
      <c r="C10" s="36"/>
      <c r="D10" s="36"/>
      <c r="E10" s="37"/>
      <c r="F10" s="38">
        <v>381000</v>
      </c>
      <c r="G10" s="38">
        <v>294670</v>
      </c>
      <c r="H10" s="38">
        <v>294670</v>
      </c>
      <c r="I10" s="39">
        <f t="shared" ref="I10:I52" si="0">SUM(H10/G10*100)</f>
        <v>100</v>
      </c>
    </row>
    <row r="11" spans="1:9" ht="15.75" x14ac:dyDescent="0.25">
      <c r="A11" s="40" t="s">
        <v>16</v>
      </c>
      <c r="B11" s="35" t="s">
        <v>17</v>
      </c>
      <c r="C11" s="36"/>
      <c r="D11" s="36"/>
      <c r="E11" s="37"/>
      <c r="F11" s="38">
        <v>2406560</v>
      </c>
      <c r="G11" s="38">
        <v>4568045</v>
      </c>
      <c r="H11" s="38">
        <v>3166085</v>
      </c>
      <c r="I11" s="39">
        <f>SUM(H11/G11*100)</f>
        <v>69.309409167379044</v>
      </c>
    </row>
    <row r="12" spans="1:9" ht="15.75" x14ac:dyDescent="0.25">
      <c r="A12" s="34" t="s">
        <v>18</v>
      </c>
      <c r="B12" s="35" t="s">
        <v>19</v>
      </c>
      <c r="C12" s="36"/>
      <c r="D12" s="36"/>
      <c r="E12" s="37"/>
      <c r="F12" s="38">
        <v>3527300</v>
      </c>
      <c r="G12" s="38">
        <v>4338157</v>
      </c>
      <c r="H12" s="38">
        <v>2485331</v>
      </c>
      <c r="I12" s="39">
        <f t="shared" si="0"/>
        <v>57.290019701914893</v>
      </c>
    </row>
    <row r="13" spans="1:9" ht="15.75" x14ac:dyDescent="0.25">
      <c r="A13" s="34" t="s">
        <v>20</v>
      </c>
      <c r="B13" s="35" t="s">
        <v>21</v>
      </c>
      <c r="C13" s="36"/>
      <c r="D13" s="36"/>
      <c r="E13" s="37"/>
      <c r="F13" s="38">
        <v>0</v>
      </c>
      <c r="G13" s="38">
        <v>0</v>
      </c>
      <c r="H13" s="38">
        <v>21</v>
      </c>
      <c r="I13" s="39">
        <v>0</v>
      </c>
    </row>
    <row r="14" spans="1:9" ht="15.75" x14ac:dyDescent="0.25">
      <c r="A14" s="34" t="s">
        <v>22</v>
      </c>
      <c r="B14" s="35" t="s">
        <v>23</v>
      </c>
      <c r="C14" s="36"/>
      <c r="D14" s="36"/>
      <c r="E14" s="37"/>
      <c r="F14" s="38">
        <v>200000</v>
      </c>
      <c r="G14" s="38">
        <v>386793</v>
      </c>
      <c r="H14" s="38">
        <v>386793</v>
      </c>
      <c r="I14" s="39">
        <v>0</v>
      </c>
    </row>
    <row r="15" spans="1:9" ht="15.75" x14ac:dyDescent="0.25">
      <c r="A15" s="34" t="s">
        <v>24</v>
      </c>
      <c r="B15" s="35" t="s">
        <v>25</v>
      </c>
      <c r="C15" s="36"/>
      <c r="D15" s="36"/>
      <c r="E15" s="37"/>
      <c r="F15" s="38"/>
      <c r="G15" s="38"/>
      <c r="H15" s="38">
        <v>0</v>
      </c>
      <c r="I15" s="39">
        <v>0</v>
      </c>
    </row>
    <row r="16" spans="1:9" ht="15.75" x14ac:dyDescent="0.25">
      <c r="A16" s="28" t="s">
        <v>26</v>
      </c>
      <c r="B16" s="41" t="s">
        <v>27</v>
      </c>
      <c r="C16" s="42"/>
      <c r="D16" s="42"/>
      <c r="E16" s="43"/>
      <c r="F16" s="32">
        <f>SUM(F23+F22+F19+F17)</f>
        <v>3946500</v>
      </c>
      <c r="G16" s="32">
        <f>SUM(G23+G22+G19+G17)</f>
        <v>5163535</v>
      </c>
      <c r="H16" s="32">
        <f>SUM(H23+H22+H19+H17)</f>
        <v>4766228</v>
      </c>
      <c r="I16" s="33">
        <f t="shared" si="0"/>
        <v>92.305523251028603</v>
      </c>
    </row>
    <row r="17" spans="1:9" ht="15.75" x14ac:dyDescent="0.25">
      <c r="A17" s="40" t="s">
        <v>28</v>
      </c>
      <c r="B17" s="44" t="s">
        <v>29</v>
      </c>
      <c r="C17" s="44"/>
      <c r="D17" s="44"/>
      <c r="E17" s="44"/>
      <c r="F17" s="32">
        <v>635000</v>
      </c>
      <c r="G17" s="32">
        <v>934691</v>
      </c>
      <c r="H17" s="32">
        <v>908252</v>
      </c>
      <c r="I17" s="33">
        <f t="shared" si="0"/>
        <v>97.171364654201227</v>
      </c>
    </row>
    <row r="18" spans="1:9" ht="15.75" x14ac:dyDescent="0.25">
      <c r="A18" s="40"/>
      <c r="B18" s="45"/>
      <c r="C18" s="44" t="s">
        <v>30</v>
      </c>
      <c r="D18" s="44"/>
      <c r="E18" s="44"/>
      <c r="F18" s="46">
        <v>635000</v>
      </c>
      <c r="G18" s="46">
        <v>934961</v>
      </c>
      <c r="H18" s="46">
        <v>908252</v>
      </c>
      <c r="I18" s="47">
        <f t="shared" si="0"/>
        <v>97.143303303560259</v>
      </c>
    </row>
    <row r="19" spans="1:9" ht="15.75" x14ac:dyDescent="0.25">
      <c r="A19" s="40" t="s">
        <v>31</v>
      </c>
      <c r="B19" s="44" t="s">
        <v>32</v>
      </c>
      <c r="C19" s="44"/>
      <c r="D19" s="44"/>
      <c r="E19" s="44"/>
      <c r="F19" s="48">
        <f>SUM(F20:F21)</f>
        <v>2950000</v>
      </c>
      <c r="G19" s="48">
        <f>SUM(G20:G21)</f>
        <v>3774280</v>
      </c>
      <c r="H19" s="48">
        <f>SUM(H20:H21)</f>
        <v>3421117</v>
      </c>
      <c r="I19" s="33">
        <f t="shared" si="0"/>
        <v>90.642904077069005</v>
      </c>
    </row>
    <row r="20" spans="1:9" ht="15.75" x14ac:dyDescent="0.25">
      <c r="A20" s="49"/>
      <c r="B20" s="44"/>
      <c r="C20" s="44" t="s">
        <v>33</v>
      </c>
      <c r="D20" s="44"/>
      <c r="E20" s="44"/>
      <c r="F20" s="46">
        <v>450000</v>
      </c>
      <c r="G20" s="46">
        <v>913890</v>
      </c>
      <c r="H20" s="46">
        <v>775720</v>
      </c>
      <c r="I20" s="47">
        <f t="shared" si="0"/>
        <v>84.881112606550019</v>
      </c>
    </row>
    <row r="21" spans="1:9" ht="15.75" x14ac:dyDescent="0.25">
      <c r="A21" s="49"/>
      <c r="B21" s="44"/>
      <c r="C21" s="44" t="s">
        <v>34</v>
      </c>
      <c r="D21" s="44"/>
      <c r="E21" s="44"/>
      <c r="F21" s="46">
        <v>2500000</v>
      </c>
      <c r="G21" s="46">
        <v>2860390</v>
      </c>
      <c r="H21" s="46">
        <v>2645397</v>
      </c>
      <c r="I21" s="47">
        <f>SUM(H21/G21*100)</f>
        <v>92.483787175874625</v>
      </c>
    </row>
    <row r="22" spans="1:9" ht="15.75" x14ac:dyDescent="0.25">
      <c r="A22" s="40" t="s">
        <v>35</v>
      </c>
      <c r="B22" s="35" t="s">
        <v>36</v>
      </c>
      <c r="C22" s="36"/>
      <c r="D22" s="36"/>
      <c r="E22" s="37"/>
      <c r="F22" s="38">
        <v>360000</v>
      </c>
      <c r="G22" s="38">
        <v>450524</v>
      </c>
      <c r="H22" s="38">
        <v>432722</v>
      </c>
      <c r="I22" s="39">
        <f>SUM(H22/G22*100)</f>
        <v>96.048601184398606</v>
      </c>
    </row>
    <row r="23" spans="1:9" ht="15.75" x14ac:dyDescent="0.25">
      <c r="A23" s="40" t="s">
        <v>37</v>
      </c>
      <c r="B23" s="50" t="s">
        <v>38</v>
      </c>
      <c r="C23" s="51"/>
      <c r="D23" s="51"/>
      <c r="E23" s="52"/>
      <c r="F23" s="38">
        <v>1500</v>
      </c>
      <c r="G23" s="38">
        <v>4040</v>
      </c>
      <c r="H23" s="38">
        <v>4137</v>
      </c>
      <c r="I23" s="39">
        <f t="shared" si="0"/>
        <v>102.40099009900989</v>
      </c>
    </row>
    <row r="24" spans="1:9" ht="18.75" x14ac:dyDescent="0.3">
      <c r="A24" s="53"/>
      <c r="B24" s="54" t="s">
        <v>39</v>
      </c>
      <c r="C24" s="55"/>
      <c r="D24" s="55"/>
      <c r="E24" s="55"/>
      <c r="F24" s="26">
        <f>SUM(F25)</f>
        <v>16683425</v>
      </c>
      <c r="G24" s="26">
        <f>SUM(G25)</f>
        <v>24444391</v>
      </c>
      <c r="H24" s="26">
        <f>SUM(H25)</f>
        <v>24444391</v>
      </c>
      <c r="I24" s="27">
        <f t="shared" si="0"/>
        <v>100</v>
      </c>
    </row>
    <row r="25" spans="1:9" ht="15.75" x14ac:dyDescent="0.25">
      <c r="A25" s="56" t="s">
        <v>40</v>
      </c>
      <c r="B25" s="57" t="s">
        <v>41</v>
      </c>
      <c r="C25" s="57"/>
      <c r="D25" s="57"/>
      <c r="E25" s="57"/>
      <c r="F25" s="32">
        <f>SUM(F26:F32)</f>
        <v>16683425</v>
      </c>
      <c r="G25" s="32">
        <f>SUM(G26:G32)</f>
        <v>24444391</v>
      </c>
      <c r="H25" s="32">
        <f>SUM(H26:H32)</f>
        <v>24444391</v>
      </c>
      <c r="I25" s="33">
        <f t="shared" si="0"/>
        <v>100</v>
      </c>
    </row>
    <row r="26" spans="1:9" x14ac:dyDescent="0.25">
      <c r="A26" s="40" t="s">
        <v>42</v>
      </c>
      <c r="B26" s="35" t="s">
        <v>43</v>
      </c>
      <c r="C26" s="36"/>
      <c r="D26" s="36"/>
      <c r="E26" s="37"/>
      <c r="F26" s="58">
        <v>9491289</v>
      </c>
      <c r="G26" s="58">
        <v>9491289</v>
      </c>
      <c r="H26" s="58">
        <v>9491289</v>
      </c>
      <c r="I26" s="59">
        <f t="shared" si="0"/>
        <v>100</v>
      </c>
    </row>
    <row r="27" spans="1:9" x14ac:dyDescent="0.25">
      <c r="A27" s="40" t="s">
        <v>44</v>
      </c>
      <c r="B27" s="35" t="s">
        <v>45</v>
      </c>
      <c r="C27" s="36"/>
      <c r="D27" s="36"/>
      <c r="E27" s="37"/>
      <c r="F27" s="58">
        <v>0</v>
      </c>
      <c r="G27" s="58">
        <v>0</v>
      </c>
      <c r="H27" s="58">
        <v>0</v>
      </c>
      <c r="I27" s="59">
        <v>0</v>
      </c>
    </row>
    <row r="28" spans="1:9" x14ac:dyDescent="0.25">
      <c r="A28" s="40" t="s">
        <v>46</v>
      </c>
      <c r="B28" s="35" t="s">
        <v>47</v>
      </c>
      <c r="C28" s="36"/>
      <c r="D28" s="36"/>
      <c r="E28" s="37"/>
      <c r="F28" s="58">
        <v>5392136</v>
      </c>
      <c r="G28" s="58">
        <v>6611085</v>
      </c>
      <c r="H28" s="58">
        <v>6611085</v>
      </c>
      <c r="I28" s="59">
        <f t="shared" si="0"/>
        <v>100</v>
      </c>
    </row>
    <row r="29" spans="1:9" x14ac:dyDescent="0.25">
      <c r="A29" s="40" t="s">
        <v>48</v>
      </c>
      <c r="B29" s="35" t="s">
        <v>49</v>
      </c>
      <c r="C29" s="36"/>
      <c r="D29" s="36"/>
      <c r="E29" s="37"/>
      <c r="F29" s="58">
        <v>1800000</v>
      </c>
      <c r="G29" s="58">
        <v>1800000</v>
      </c>
      <c r="H29" s="58">
        <v>1800000</v>
      </c>
      <c r="I29" s="59">
        <f t="shared" si="0"/>
        <v>100</v>
      </c>
    </row>
    <row r="30" spans="1:9" x14ac:dyDescent="0.25">
      <c r="A30" s="40" t="s">
        <v>50</v>
      </c>
      <c r="B30" s="35" t="s">
        <v>51</v>
      </c>
      <c r="C30" s="36"/>
      <c r="D30" s="36"/>
      <c r="E30" s="37"/>
      <c r="F30" s="58">
        <v>0</v>
      </c>
      <c r="G30" s="58">
        <v>0</v>
      </c>
      <c r="H30" s="58">
        <v>0</v>
      </c>
      <c r="I30" s="59">
        <v>0</v>
      </c>
    </row>
    <row r="31" spans="1:9" x14ac:dyDescent="0.25">
      <c r="A31" s="40" t="s">
        <v>52</v>
      </c>
      <c r="B31" s="50" t="s">
        <v>53</v>
      </c>
      <c r="C31" s="51"/>
      <c r="D31" s="51"/>
      <c r="E31" s="52"/>
      <c r="F31" s="58">
        <v>0</v>
      </c>
      <c r="G31" s="58">
        <v>6542017</v>
      </c>
      <c r="H31" s="58">
        <v>6542017</v>
      </c>
      <c r="I31" s="59">
        <v>100</v>
      </c>
    </row>
    <row r="32" spans="1:9" x14ac:dyDescent="0.25">
      <c r="A32" s="40" t="s">
        <v>54</v>
      </c>
      <c r="B32" s="60" t="s">
        <v>55</v>
      </c>
      <c r="C32" s="60"/>
      <c r="D32" s="60"/>
      <c r="E32" s="60"/>
      <c r="F32" s="61">
        <v>0</v>
      </c>
      <c r="G32" s="61">
        <v>0</v>
      </c>
      <c r="H32" s="61">
        <v>0</v>
      </c>
      <c r="I32" s="62">
        <v>0</v>
      </c>
    </row>
    <row r="33" spans="1:9" ht="18.75" x14ac:dyDescent="0.3">
      <c r="A33" s="40"/>
      <c r="B33" s="57" t="s">
        <v>56</v>
      </c>
      <c r="C33" s="57"/>
      <c r="D33" s="57"/>
      <c r="E33" s="57"/>
      <c r="F33" s="26">
        <f>SUM(F34:F36)</f>
        <v>5240500</v>
      </c>
      <c r="G33" s="26">
        <f>SUM(G34:G36)</f>
        <v>2523762</v>
      </c>
      <c r="H33" s="26">
        <f>SUM(H34:H36)</f>
        <v>2502731</v>
      </c>
      <c r="I33" s="27">
        <f t="shared" si="0"/>
        <v>99.166680534852333</v>
      </c>
    </row>
    <row r="34" spans="1:9" x14ac:dyDescent="0.25">
      <c r="A34" s="40" t="s">
        <v>57</v>
      </c>
      <c r="B34" s="63" t="s">
        <v>58</v>
      </c>
      <c r="C34" s="63"/>
      <c r="D34" s="63"/>
      <c r="E34" s="63"/>
      <c r="F34" s="58">
        <v>50000</v>
      </c>
      <c r="G34" s="58">
        <v>91598</v>
      </c>
      <c r="H34" s="58">
        <v>70567</v>
      </c>
      <c r="I34" s="59">
        <f t="shared" si="0"/>
        <v>77.039891700692152</v>
      </c>
    </row>
    <row r="35" spans="1:9" x14ac:dyDescent="0.25">
      <c r="A35" s="40" t="s">
        <v>59</v>
      </c>
      <c r="B35" s="63" t="s">
        <v>60</v>
      </c>
      <c r="C35" s="63"/>
      <c r="D35" s="63"/>
      <c r="E35" s="63"/>
      <c r="F35" s="58">
        <v>5190500</v>
      </c>
      <c r="G35" s="58">
        <v>2432164</v>
      </c>
      <c r="H35" s="58">
        <v>2432164</v>
      </c>
      <c r="I35" s="59">
        <v>0</v>
      </c>
    </row>
    <row r="36" spans="1:9" x14ac:dyDescent="0.25">
      <c r="A36" s="40" t="s">
        <v>61</v>
      </c>
      <c r="B36" s="60" t="s">
        <v>62</v>
      </c>
      <c r="C36" s="60"/>
      <c r="D36" s="60"/>
      <c r="E36" s="60"/>
      <c r="F36" s="58">
        <v>0</v>
      </c>
      <c r="G36" s="58">
        <v>0</v>
      </c>
      <c r="H36" s="58">
        <v>0</v>
      </c>
      <c r="I36" s="59">
        <v>0</v>
      </c>
    </row>
    <row r="37" spans="1:9" ht="18.75" x14ac:dyDescent="0.3">
      <c r="A37" s="40"/>
      <c r="B37" s="57" t="s">
        <v>63</v>
      </c>
      <c r="C37" s="57"/>
      <c r="D37" s="57"/>
      <c r="E37" s="57"/>
      <c r="F37" s="26">
        <f>SUM(F38:F42)</f>
        <v>21223599</v>
      </c>
      <c r="G37" s="26">
        <f>SUM(G38:G42)</f>
        <v>12484306</v>
      </c>
      <c r="H37" s="26">
        <f>SUM(H38:H42)</f>
        <v>12491146</v>
      </c>
      <c r="I37" s="27">
        <f>SUM(H37/G37*100)</f>
        <v>100.05478878841964</v>
      </c>
    </row>
    <row r="38" spans="1:9" ht="15.75" x14ac:dyDescent="0.25">
      <c r="A38" s="40" t="s">
        <v>64</v>
      </c>
      <c r="B38" s="64" t="s">
        <v>65</v>
      </c>
      <c r="C38" s="65"/>
      <c r="D38" s="65"/>
      <c r="E38" s="65"/>
      <c r="F38" s="38">
        <v>21223599</v>
      </c>
      <c r="G38" s="38">
        <v>12451106</v>
      </c>
      <c r="H38" s="38">
        <v>12451106</v>
      </c>
      <c r="I38" s="59">
        <f t="shared" si="0"/>
        <v>100</v>
      </c>
    </row>
    <row r="39" spans="1:9" ht="15.75" x14ac:dyDescent="0.25">
      <c r="A39" s="40" t="s">
        <v>66</v>
      </c>
      <c r="B39" s="44" t="s">
        <v>67</v>
      </c>
      <c r="C39" s="44"/>
      <c r="D39" s="44"/>
      <c r="E39" s="44"/>
      <c r="F39" s="38">
        <v>0</v>
      </c>
      <c r="G39" s="38">
        <v>0</v>
      </c>
      <c r="H39" s="38">
        <v>0</v>
      </c>
      <c r="I39" s="59">
        <v>0</v>
      </c>
    </row>
    <row r="40" spans="1:9" ht="15.75" x14ac:dyDescent="0.25">
      <c r="A40" s="40" t="s">
        <v>68</v>
      </c>
      <c r="B40" s="44" t="s">
        <v>69</v>
      </c>
      <c r="C40" s="44"/>
      <c r="D40" s="44"/>
      <c r="E40" s="44"/>
      <c r="F40" s="38">
        <v>0</v>
      </c>
      <c r="G40" s="38">
        <v>33200</v>
      </c>
      <c r="H40" s="38">
        <v>40040</v>
      </c>
      <c r="I40" s="59">
        <f t="shared" si="0"/>
        <v>120.60240963855422</v>
      </c>
    </row>
    <row r="41" spans="1:9" ht="15.75" x14ac:dyDescent="0.25">
      <c r="A41" s="40" t="s">
        <v>70</v>
      </c>
      <c r="B41" s="35" t="s">
        <v>71</v>
      </c>
      <c r="C41" s="36"/>
      <c r="D41" s="36"/>
      <c r="E41" s="36"/>
      <c r="F41" s="38">
        <v>0</v>
      </c>
      <c r="G41" s="38">
        <v>0</v>
      </c>
      <c r="H41" s="38">
        <v>0</v>
      </c>
      <c r="I41" s="39">
        <v>0</v>
      </c>
    </row>
    <row r="42" spans="1:9" ht="15.75" x14ac:dyDescent="0.25">
      <c r="A42" s="40" t="s">
        <v>72</v>
      </c>
      <c r="B42" s="50" t="s">
        <v>73</v>
      </c>
      <c r="C42" s="51"/>
      <c r="D42" s="51"/>
      <c r="E42" s="51"/>
      <c r="F42" s="38">
        <v>0</v>
      </c>
      <c r="G42" s="38">
        <v>0</v>
      </c>
      <c r="H42" s="38">
        <v>0</v>
      </c>
      <c r="I42" s="39">
        <v>0</v>
      </c>
    </row>
    <row r="43" spans="1:9" ht="18.75" x14ac:dyDescent="0.3">
      <c r="A43" s="40"/>
      <c r="B43" s="66" t="s">
        <v>74</v>
      </c>
      <c r="C43" s="66"/>
      <c r="D43" s="66"/>
      <c r="E43" s="66"/>
      <c r="F43" s="26">
        <f>SUM(F8+F24+F33+F37)</f>
        <v>53608884</v>
      </c>
      <c r="G43" s="26">
        <f>SUM(G8+G24+G33+G37)</f>
        <v>54203659</v>
      </c>
      <c r="H43" s="26">
        <f>SUM(H8+H24+H33+H37)</f>
        <v>50537396</v>
      </c>
      <c r="I43" s="27">
        <f t="shared" si="0"/>
        <v>93.236133745140719</v>
      </c>
    </row>
    <row r="44" spans="1:9" ht="18.75" x14ac:dyDescent="0.3">
      <c r="A44" s="40"/>
      <c r="B44" s="67" t="s">
        <v>75</v>
      </c>
      <c r="C44" s="67"/>
      <c r="D44" s="67"/>
      <c r="E44" s="67"/>
      <c r="F44" s="26">
        <f>SUM(F45:F48)</f>
        <v>0</v>
      </c>
      <c r="G44" s="26">
        <v>723279</v>
      </c>
      <c r="H44" s="26">
        <v>723279</v>
      </c>
      <c r="I44" s="27">
        <v>0</v>
      </c>
    </row>
    <row r="45" spans="1:9" ht="15.75" x14ac:dyDescent="0.25">
      <c r="A45" s="40" t="s">
        <v>76</v>
      </c>
      <c r="B45" s="63" t="s">
        <v>77</v>
      </c>
      <c r="C45" s="68"/>
      <c r="D45" s="68"/>
      <c r="E45" s="68"/>
      <c r="F45" s="58"/>
      <c r="G45" s="58"/>
      <c r="H45" s="58"/>
      <c r="I45" s="39">
        <v>0</v>
      </c>
    </row>
    <row r="46" spans="1:9" ht="15.75" x14ac:dyDescent="0.25">
      <c r="A46" s="40" t="s">
        <v>78</v>
      </c>
      <c r="B46" s="63" t="s">
        <v>79</v>
      </c>
      <c r="C46" s="63"/>
      <c r="D46" s="63"/>
      <c r="E46" s="63"/>
      <c r="F46" s="58">
        <v>0</v>
      </c>
      <c r="G46" s="58"/>
      <c r="H46" s="58"/>
      <c r="I46" s="39">
        <v>0</v>
      </c>
    </row>
    <row r="47" spans="1:9" ht="15.75" x14ac:dyDescent="0.25">
      <c r="A47" s="40" t="s">
        <v>80</v>
      </c>
      <c r="B47" s="63" t="s">
        <v>81</v>
      </c>
      <c r="C47" s="63"/>
      <c r="D47" s="63"/>
      <c r="E47" s="63"/>
      <c r="F47" s="58"/>
      <c r="G47" s="58"/>
      <c r="H47" s="58"/>
      <c r="I47" s="39">
        <v>0</v>
      </c>
    </row>
    <row r="48" spans="1:9" ht="15.75" x14ac:dyDescent="0.25">
      <c r="A48" s="40" t="s">
        <v>82</v>
      </c>
      <c r="B48" s="63" t="s">
        <v>83</v>
      </c>
      <c r="C48" s="63"/>
      <c r="D48" s="63"/>
      <c r="E48" s="63"/>
      <c r="F48" s="38">
        <v>0</v>
      </c>
      <c r="G48" s="38">
        <v>723279</v>
      </c>
      <c r="H48" s="38">
        <v>723279</v>
      </c>
      <c r="I48" s="39">
        <v>0</v>
      </c>
    </row>
    <row r="49" spans="1:9" ht="18.75" x14ac:dyDescent="0.3">
      <c r="A49" s="40"/>
      <c r="B49" s="57" t="s">
        <v>84</v>
      </c>
      <c r="C49" s="57"/>
      <c r="D49" s="57"/>
      <c r="E49" s="57"/>
      <c r="F49" s="26">
        <f>SUM(F50:F51)</f>
        <v>16974335</v>
      </c>
      <c r="G49" s="26">
        <f>SUM(G50:G51)</f>
        <v>16974335</v>
      </c>
      <c r="H49" s="26">
        <f>SUM(H50:H51)</f>
        <v>16974335</v>
      </c>
      <c r="I49" s="27">
        <f t="shared" si="0"/>
        <v>100</v>
      </c>
    </row>
    <row r="50" spans="1:9" x14ac:dyDescent="0.25">
      <c r="A50" s="40" t="s">
        <v>85</v>
      </c>
      <c r="B50" s="63" t="s">
        <v>86</v>
      </c>
      <c r="C50" s="63"/>
      <c r="D50" s="63"/>
      <c r="E50" s="63"/>
      <c r="F50" s="58">
        <v>16974335</v>
      </c>
      <c r="G50" s="58">
        <v>16974335</v>
      </c>
      <c r="H50" s="58">
        <v>16974335</v>
      </c>
      <c r="I50" s="59">
        <f t="shared" si="0"/>
        <v>100</v>
      </c>
    </row>
    <row r="51" spans="1:9" ht="18.75" x14ac:dyDescent="0.3">
      <c r="A51" s="40" t="s">
        <v>87</v>
      </c>
      <c r="B51" s="63" t="s">
        <v>88</v>
      </c>
      <c r="C51" s="63"/>
      <c r="D51" s="63"/>
      <c r="E51" s="63"/>
      <c r="F51" s="58"/>
      <c r="G51" s="58"/>
      <c r="H51" s="58"/>
      <c r="I51" s="27"/>
    </row>
    <row r="52" spans="1:9" ht="20.25" x14ac:dyDescent="0.3">
      <c r="A52" s="40"/>
      <c r="B52" s="69" t="s">
        <v>89</v>
      </c>
      <c r="C52" s="69"/>
      <c r="D52" s="69"/>
      <c r="E52" s="69"/>
      <c r="F52" s="70">
        <f>SUM(F43+F44+F49)</f>
        <v>70583219</v>
      </c>
      <c r="G52" s="70">
        <f>SUM(G43+G44+G49)</f>
        <v>71901273</v>
      </c>
      <c r="H52" s="70">
        <f>SUM(H43+H44+H49)</f>
        <v>68235010</v>
      </c>
      <c r="I52" s="71">
        <f t="shared" si="0"/>
        <v>94.900976231672558</v>
      </c>
    </row>
    <row r="53" spans="1:9" ht="15.75" thickBot="1" x14ac:dyDescent="0.3">
      <c r="A53" s="72"/>
      <c r="B53" s="73"/>
      <c r="C53" s="73"/>
      <c r="D53" s="73"/>
      <c r="E53" s="73"/>
      <c r="F53" s="74"/>
      <c r="G53" s="74"/>
      <c r="H53" s="74"/>
      <c r="I53" s="75"/>
    </row>
    <row r="54" spans="1:9" x14ac:dyDescent="0.25">
      <c r="B54" s="5" t="s">
        <v>90</v>
      </c>
      <c r="C54" s="5"/>
      <c r="D54" s="5"/>
      <c r="E54" s="5"/>
      <c r="F54" s="5"/>
      <c r="G54" s="5"/>
      <c r="H54" s="5"/>
      <c r="I54" s="5"/>
    </row>
    <row r="56" spans="1:9" ht="15.75" thickBot="1" x14ac:dyDescent="0.3">
      <c r="H56" s="5" t="s">
        <v>3</v>
      </c>
      <c r="I56" s="6"/>
    </row>
    <row r="57" spans="1:9" x14ac:dyDescent="0.25">
      <c r="A57" s="7" t="s">
        <v>4</v>
      </c>
      <c r="B57" s="8" t="s">
        <v>5</v>
      </c>
      <c r="C57" s="8"/>
      <c r="D57" s="8"/>
      <c r="E57" s="8"/>
      <c r="F57" s="9" t="s">
        <v>6</v>
      </c>
      <c r="G57" s="9" t="s">
        <v>7</v>
      </c>
      <c r="H57" s="9" t="s">
        <v>8</v>
      </c>
      <c r="I57" s="10" t="s">
        <v>9</v>
      </c>
    </row>
    <row r="58" spans="1:9" x14ac:dyDescent="0.25">
      <c r="A58" s="76"/>
      <c r="B58" s="77"/>
      <c r="C58" s="77"/>
      <c r="D58" s="77"/>
      <c r="E58" s="77"/>
      <c r="F58" s="13"/>
      <c r="G58" s="13"/>
      <c r="H58" s="14"/>
      <c r="I58" s="78"/>
    </row>
    <row r="59" spans="1:9" ht="22.5" x14ac:dyDescent="0.3">
      <c r="A59" s="16"/>
      <c r="B59" s="17" t="s">
        <v>91</v>
      </c>
      <c r="C59" s="18"/>
      <c r="D59" s="18"/>
      <c r="E59" s="19"/>
      <c r="F59" s="20"/>
      <c r="G59" s="21"/>
      <c r="H59" s="21"/>
      <c r="I59" s="22"/>
    </row>
    <row r="60" spans="1:9" ht="18.75" x14ac:dyDescent="0.3">
      <c r="A60" s="16"/>
      <c r="B60" s="25" t="s">
        <v>92</v>
      </c>
      <c r="C60" s="25"/>
      <c r="D60" s="25"/>
      <c r="E60" s="25"/>
      <c r="F60" s="79">
        <f>SUM(F61:F66)</f>
        <v>47544831</v>
      </c>
      <c r="G60" s="79">
        <f>SUM(G61:G66)</f>
        <v>46644811</v>
      </c>
      <c r="H60" s="79">
        <f>SUM(H61:H66)</f>
        <v>40915597</v>
      </c>
      <c r="I60" s="80">
        <f>SUM(H60/G60*100)</f>
        <v>87.717360458379829</v>
      </c>
    </row>
    <row r="61" spans="1:9" ht="15.75" x14ac:dyDescent="0.25">
      <c r="A61" s="81" t="s">
        <v>93</v>
      </c>
      <c r="B61" s="60" t="s">
        <v>94</v>
      </c>
      <c r="C61" s="60"/>
      <c r="D61" s="60"/>
      <c r="E61" s="60"/>
      <c r="F61" s="82">
        <v>10016652</v>
      </c>
      <c r="G61" s="82">
        <v>10673764</v>
      </c>
      <c r="H61" s="82">
        <v>10671888</v>
      </c>
      <c r="I61" s="83">
        <f>SUM(H61/G61*100)</f>
        <v>99.98242419450159</v>
      </c>
    </row>
    <row r="62" spans="1:9" x14ac:dyDescent="0.25">
      <c r="A62" s="84" t="s">
        <v>95</v>
      </c>
      <c r="B62" s="85" t="s">
        <v>96</v>
      </c>
      <c r="C62" s="86"/>
      <c r="D62" s="86"/>
      <c r="E62" s="87"/>
      <c r="F62" s="88">
        <v>1777580</v>
      </c>
      <c r="G62" s="88">
        <v>2119276</v>
      </c>
      <c r="H62" s="89">
        <v>2108949</v>
      </c>
      <c r="I62" s="90">
        <f>SUM(H62/G62*100)</f>
        <v>99.512710944681103</v>
      </c>
    </row>
    <row r="63" spans="1:9" x14ac:dyDescent="0.25">
      <c r="A63" s="91"/>
      <c r="B63" s="92"/>
      <c r="C63" s="93"/>
      <c r="D63" s="93"/>
      <c r="E63" s="94"/>
      <c r="F63" s="88"/>
      <c r="G63" s="88"/>
      <c r="H63" s="95"/>
      <c r="I63" s="96"/>
    </row>
    <row r="64" spans="1:9" ht="15.75" x14ac:dyDescent="0.25">
      <c r="A64" s="97" t="s">
        <v>97</v>
      </c>
      <c r="B64" s="60" t="s">
        <v>98</v>
      </c>
      <c r="C64" s="60"/>
      <c r="D64" s="60"/>
      <c r="E64" s="60"/>
      <c r="F64" s="82">
        <v>32820784</v>
      </c>
      <c r="G64" s="82">
        <v>20360240</v>
      </c>
      <c r="H64" s="82">
        <v>19930703</v>
      </c>
      <c r="I64" s="83">
        <f t="shared" ref="I64:I71" si="1">SUM(H64/G64*100)</f>
        <v>97.890314652479532</v>
      </c>
    </row>
    <row r="65" spans="1:9" ht="15.75" x14ac:dyDescent="0.25">
      <c r="A65" s="97" t="s">
        <v>99</v>
      </c>
      <c r="B65" s="60" t="s">
        <v>100</v>
      </c>
      <c r="C65" s="60"/>
      <c r="D65" s="60"/>
      <c r="E65" s="60"/>
      <c r="F65" s="82">
        <v>638000</v>
      </c>
      <c r="G65" s="82">
        <v>598400</v>
      </c>
      <c r="H65" s="82">
        <v>598400</v>
      </c>
      <c r="I65" s="83">
        <f t="shared" si="1"/>
        <v>100</v>
      </c>
    </row>
    <row r="66" spans="1:9" ht="15.75" x14ac:dyDescent="0.25">
      <c r="A66" s="97" t="s">
        <v>101</v>
      </c>
      <c r="B66" s="60" t="s">
        <v>102</v>
      </c>
      <c r="C66" s="60"/>
      <c r="D66" s="60"/>
      <c r="E66" s="60"/>
      <c r="F66" s="82">
        <v>2291815</v>
      </c>
      <c r="G66" s="82">
        <v>12893131</v>
      </c>
      <c r="H66" s="82">
        <v>7605657</v>
      </c>
      <c r="I66" s="83">
        <f t="shared" si="1"/>
        <v>58.989992423097227</v>
      </c>
    </row>
    <row r="67" spans="1:9" ht="18.75" x14ac:dyDescent="0.3">
      <c r="A67" s="97" t="s">
        <v>66</v>
      </c>
      <c r="B67" s="60" t="s">
        <v>103</v>
      </c>
      <c r="C67" s="60"/>
      <c r="D67" s="60"/>
      <c r="E67" s="60"/>
      <c r="F67" s="61"/>
      <c r="G67" s="61"/>
      <c r="H67" s="61"/>
      <c r="I67" s="80" t="e">
        <f t="shared" si="1"/>
        <v>#DIV/0!</v>
      </c>
    </row>
    <row r="68" spans="1:9" ht="18.75" x14ac:dyDescent="0.3">
      <c r="A68" s="97" t="s">
        <v>64</v>
      </c>
      <c r="B68" s="60" t="s">
        <v>104</v>
      </c>
      <c r="C68" s="60"/>
      <c r="D68" s="60"/>
      <c r="E68" s="60"/>
      <c r="F68" s="61"/>
      <c r="G68" s="61"/>
      <c r="H68" s="61"/>
      <c r="I68" s="80" t="e">
        <f t="shared" si="1"/>
        <v>#DIV/0!</v>
      </c>
    </row>
    <row r="69" spans="1:9" ht="18.75" x14ac:dyDescent="0.3">
      <c r="A69" s="97"/>
      <c r="B69" s="25" t="s">
        <v>105</v>
      </c>
      <c r="C69" s="25"/>
      <c r="D69" s="25"/>
      <c r="E69" s="25"/>
      <c r="F69" s="79">
        <f>SUM(F70:F74)</f>
        <v>22371050</v>
      </c>
      <c r="G69" s="79">
        <f>SUM(G70:G74)</f>
        <v>24589124</v>
      </c>
      <c r="H69" s="79">
        <f>SUM(H70:H74)</f>
        <v>24588124</v>
      </c>
      <c r="I69" s="80">
        <f t="shared" si="1"/>
        <v>99.995933161344013</v>
      </c>
    </row>
    <row r="70" spans="1:9" ht="15.75" x14ac:dyDescent="0.25">
      <c r="A70" s="81" t="s">
        <v>106</v>
      </c>
      <c r="B70" s="60" t="s">
        <v>107</v>
      </c>
      <c r="C70" s="60"/>
      <c r="D70" s="60"/>
      <c r="E70" s="60"/>
      <c r="F70" s="82">
        <v>1841500</v>
      </c>
      <c r="G70" s="82">
        <v>4722049</v>
      </c>
      <c r="H70" s="82">
        <v>4721049</v>
      </c>
      <c r="I70" s="83">
        <f t="shared" si="1"/>
        <v>99.978822752580498</v>
      </c>
    </row>
    <row r="71" spans="1:9" ht="15.75" x14ac:dyDescent="0.25">
      <c r="A71" s="81" t="s">
        <v>108</v>
      </c>
      <c r="B71" s="60" t="s">
        <v>109</v>
      </c>
      <c r="C71" s="60"/>
      <c r="D71" s="60"/>
      <c r="E71" s="60"/>
      <c r="F71" s="82">
        <v>20529550</v>
      </c>
      <c r="G71" s="82">
        <v>19867075</v>
      </c>
      <c r="H71" s="82">
        <v>19867075</v>
      </c>
      <c r="I71" s="83">
        <f t="shared" si="1"/>
        <v>100</v>
      </c>
    </row>
    <row r="72" spans="1:9" ht="15.75" x14ac:dyDescent="0.25">
      <c r="A72" s="81" t="s">
        <v>110</v>
      </c>
      <c r="B72" s="60" t="s">
        <v>111</v>
      </c>
      <c r="C72" s="60"/>
      <c r="D72" s="60"/>
      <c r="E72" s="60"/>
      <c r="F72" s="82"/>
      <c r="G72" s="82"/>
      <c r="H72" s="82"/>
      <c r="I72" s="83"/>
    </row>
    <row r="73" spans="1:9" ht="15.75" x14ac:dyDescent="0.25">
      <c r="A73" s="81" t="s">
        <v>112</v>
      </c>
      <c r="B73" s="60" t="s">
        <v>113</v>
      </c>
      <c r="C73" s="60"/>
      <c r="D73" s="60"/>
      <c r="E73" s="60"/>
      <c r="F73" s="82"/>
      <c r="G73" s="82"/>
      <c r="H73" s="82"/>
      <c r="I73" s="83"/>
    </row>
    <row r="74" spans="1:9" ht="15.75" x14ac:dyDescent="0.25">
      <c r="A74" s="81" t="s">
        <v>114</v>
      </c>
      <c r="B74" s="60" t="s">
        <v>115</v>
      </c>
      <c r="C74" s="60"/>
      <c r="D74" s="60"/>
      <c r="E74" s="60"/>
      <c r="F74" s="82">
        <v>0</v>
      </c>
      <c r="G74" s="82">
        <v>0</v>
      </c>
      <c r="H74" s="82">
        <v>0</v>
      </c>
      <c r="I74" s="83">
        <v>0</v>
      </c>
    </row>
    <row r="75" spans="1:9" ht="15.75" x14ac:dyDescent="0.25">
      <c r="A75" s="81"/>
      <c r="B75" s="98" t="s">
        <v>116</v>
      </c>
      <c r="C75" s="98"/>
      <c r="D75" s="98"/>
      <c r="E75" s="98"/>
      <c r="F75" s="99">
        <v>0</v>
      </c>
      <c r="G75" s="99">
        <v>0</v>
      </c>
      <c r="H75" s="99">
        <v>0</v>
      </c>
      <c r="I75" s="100">
        <v>0</v>
      </c>
    </row>
    <row r="76" spans="1:9" ht="15.75" x14ac:dyDescent="0.25">
      <c r="A76" s="81"/>
      <c r="B76" s="98" t="s">
        <v>117</v>
      </c>
      <c r="C76" s="98"/>
      <c r="D76" s="98"/>
      <c r="E76" s="98"/>
      <c r="F76" s="99">
        <v>0</v>
      </c>
      <c r="G76" s="99">
        <v>0</v>
      </c>
      <c r="H76" s="99">
        <v>0</v>
      </c>
      <c r="I76" s="100">
        <v>0</v>
      </c>
    </row>
    <row r="77" spans="1:9" ht="15.75" x14ac:dyDescent="0.25">
      <c r="A77" s="81"/>
      <c r="B77" s="98" t="s">
        <v>118</v>
      </c>
      <c r="C77" s="98"/>
      <c r="D77" s="98"/>
      <c r="E77" s="98"/>
      <c r="F77" s="99">
        <v>0</v>
      </c>
      <c r="G77" s="99">
        <v>0</v>
      </c>
      <c r="H77" s="99">
        <v>0</v>
      </c>
      <c r="I77" s="100">
        <v>0</v>
      </c>
    </row>
    <row r="78" spans="1:9" ht="20.25" x14ac:dyDescent="0.3">
      <c r="A78" s="81"/>
      <c r="B78" s="101" t="s">
        <v>119</v>
      </c>
      <c r="C78" s="101"/>
      <c r="D78" s="101"/>
      <c r="E78" s="101"/>
      <c r="F78" s="79">
        <f>SUM(F60+F69)</f>
        <v>69915881</v>
      </c>
      <c r="G78" s="79">
        <f>SUM(G60+G69)</f>
        <v>71233935</v>
      </c>
      <c r="H78" s="79">
        <f>SUM(H60+H69)</f>
        <v>65503721</v>
      </c>
      <c r="I78" s="80">
        <f>SUM(H78/G78*100)</f>
        <v>91.955780626186097</v>
      </c>
    </row>
    <row r="79" spans="1:9" ht="18.75" x14ac:dyDescent="0.3">
      <c r="A79" s="81"/>
      <c r="B79" s="25" t="s">
        <v>120</v>
      </c>
      <c r="C79" s="25"/>
      <c r="D79" s="25"/>
      <c r="E79" s="25"/>
      <c r="F79" s="79">
        <v>667338</v>
      </c>
      <c r="G79" s="79">
        <v>667338</v>
      </c>
      <c r="H79" s="79">
        <v>667338</v>
      </c>
      <c r="I79" s="102">
        <v>100</v>
      </c>
    </row>
    <row r="80" spans="1:9" ht="15.75" x14ac:dyDescent="0.25">
      <c r="A80" s="81" t="s">
        <v>121</v>
      </c>
      <c r="B80" s="60" t="s">
        <v>122</v>
      </c>
      <c r="C80" s="60"/>
      <c r="D80" s="60"/>
      <c r="E80" s="60"/>
      <c r="F80" s="82"/>
      <c r="G80" s="82"/>
      <c r="H80" s="82"/>
      <c r="I80" s="102"/>
    </row>
    <row r="81" spans="1:9" ht="15.75" x14ac:dyDescent="0.25">
      <c r="A81" s="81" t="s">
        <v>123</v>
      </c>
      <c r="B81" s="60" t="s">
        <v>124</v>
      </c>
      <c r="C81" s="60"/>
      <c r="D81" s="60"/>
      <c r="E81" s="60"/>
      <c r="F81" s="82"/>
      <c r="G81" s="82"/>
      <c r="H81" s="82"/>
      <c r="I81" s="102"/>
    </row>
    <row r="82" spans="1:9" ht="15.75" x14ac:dyDescent="0.25">
      <c r="A82" s="81" t="s">
        <v>125</v>
      </c>
      <c r="B82" s="60" t="s">
        <v>126</v>
      </c>
      <c r="C82" s="60"/>
      <c r="D82" s="60"/>
      <c r="E82" s="60"/>
      <c r="F82" s="82">
        <v>0</v>
      </c>
      <c r="G82" s="82">
        <v>0</v>
      </c>
      <c r="H82" s="82">
        <v>0</v>
      </c>
      <c r="I82" s="83">
        <v>0</v>
      </c>
    </row>
    <row r="83" spans="1:9" ht="15.75" x14ac:dyDescent="0.25">
      <c r="A83" s="81" t="s">
        <v>127</v>
      </c>
      <c r="B83" s="60" t="s">
        <v>128</v>
      </c>
      <c r="C83" s="60"/>
      <c r="D83" s="60"/>
      <c r="E83" s="60"/>
      <c r="F83" s="82">
        <v>0</v>
      </c>
      <c r="G83" s="82">
        <v>0</v>
      </c>
      <c r="H83" s="82">
        <v>0</v>
      </c>
      <c r="I83" s="83">
        <v>0</v>
      </c>
    </row>
    <row r="84" spans="1:9" ht="15.75" x14ac:dyDescent="0.25">
      <c r="A84" s="81" t="s">
        <v>129</v>
      </c>
      <c r="B84" s="60" t="s">
        <v>130</v>
      </c>
      <c r="C84" s="60"/>
      <c r="D84" s="60"/>
      <c r="E84" s="60"/>
      <c r="F84" s="82">
        <v>667338</v>
      </c>
      <c r="G84" s="82">
        <v>667338</v>
      </c>
      <c r="H84" s="82">
        <v>667338</v>
      </c>
      <c r="I84" s="83">
        <v>100</v>
      </c>
    </row>
    <row r="85" spans="1:9" ht="18.75" x14ac:dyDescent="0.3">
      <c r="A85" s="81"/>
      <c r="B85" s="25" t="s">
        <v>131</v>
      </c>
      <c r="C85" s="25"/>
      <c r="D85" s="25"/>
      <c r="E85" s="25"/>
      <c r="F85" s="79">
        <f>SUM(F86:F87)</f>
        <v>0</v>
      </c>
      <c r="G85" s="79">
        <f>SUM(G86:G87)</f>
        <v>0</v>
      </c>
      <c r="H85" s="79">
        <f>SUM(H86:H87)</f>
        <v>0</v>
      </c>
      <c r="I85" s="80">
        <v>0</v>
      </c>
    </row>
    <row r="86" spans="1:9" ht="15.75" x14ac:dyDescent="0.25">
      <c r="A86" s="81" t="s">
        <v>132</v>
      </c>
      <c r="B86" s="60" t="s">
        <v>133</v>
      </c>
      <c r="C86" s="60"/>
      <c r="D86" s="60"/>
      <c r="E86" s="60"/>
      <c r="F86" s="82">
        <v>0</v>
      </c>
      <c r="G86" s="82">
        <v>0</v>
      </c>
      <c r="H86" s="82">
        <v>0</v>
      </c>
      <c r="I86" s="83">
        <v>0</v>
      </c>
    </row>
    <row r="87" spans="1:9" ht="15.75" x14ac:dyDescent="0.25">
      <c r="A87" s="81" t="s">
        <v>134</v>
      </c>
      <c r="B87" s="60" t="s">
        <v>135</v>
      </c>
      <c r="C87" s="60"/>
      <c r="D87" s="60"/>
      <c r="E87" s="60"/>
      <c r="F87" s="82"/>
      <c r="G87" s="82"/>
      <c r="H87" s="82"/>
      <c r="I87" s="102"/>
    </row>
    <row r="88" spans="1:9" ht="22.5" x14ac:dyDescent="0.3">
      <c r="A88" s="81"/>
      <c r="B88" s="103" t="s">
        <v>136</v>
      </c>
      <c r="C88" s="103"/>
      <c r="D88" s="103"/>
      <c r="E88" s="103"/>
      <c r="F88" s="104">
        <f>SUM(F78+F79+F85)</f>
        <v>70583219</v>
      </c>
      <c r="G88" s="104">
        <f>SUM(G78+G79+G85)</f>
        <v>71901273</v>
      </c>
      <c r="H88" s="104">
        <f>SUM(H78+H79+H85)</f>
        <v>66171059</v>
      </c>
      <c r="I88" s="105">
        <f>SUM(H88/G88*100)</f>
        <v>92.030441519442917</v>
      </c>
    </row>
    <row r="89" spans="1:9" ht="19.5" thickBot="1" x14ac:dyDescent="0.35">
      <c r="A89" s="106"/>
      <c r="B89" s="107" t="s">
        <v>137</v>
      </c>
      <c r="C89" s="107"/>
      <c r="D89" s="107"/>
      <c r="E89" s="107"/>
      <c r="F89" s="108">
        <v>8</v>
      </c>
      <c r="G89" s="108">
        <v>8</v>
      </c>
      <c r="H89" s="108">
        <v>8</v>
      </c>
      <c r="I89" s="109"/>
    </row>
    <row r="90" spans="1:9" x14ac:dyDescent="0.25">
      <c r="A90" s="110"/>
      <c r="E90" s="111"/>
      <c r="F90" s="111"/>
      <c r="G90" s="111"/>
      <c r="H90" s="111"/>
    </row>
  </sheetData>
  <mergeCells count="102">
    <mergeCell ref="B85:E85"/>
    <mergeCell ref="B86:E86"/>
    <mergeCell ref="B87:E87"/>
    <mergeCell ref="B88:E88"/>
    <mergeCell ref="B89:E89"/>
    <mergeCell ref="B79:E79"/>
    <mergeCell ref="B80:E80"/>
    <mergeCell ref="B81:E81"/>
    <mergeCell ref="B82:E82"/>
    <mergeCell ref="B83:E83"/>
    <mergeCell ref="B84:E84"/>
    <mergeCell ref="B73:E73"/>
    <mergeCell ref="B74:E74"/>
    <mergeCell ref="B75:E75"/>
    <mergeCell ref="B76:E76"/>
    <mergeCell ref="B77:E77"/>
    <mergeCell ref="B78:E78"/>
    <mergeCell ref="B67:E67"/>
    <mergeCell ref="B68:E68"/>
    <mergeCell ref="B69:E69"/>
    <mergeCell ref="B70:E70"/>
    <mergeCell ref="B71:E71"/>
    <mergeCell ref="B72:E72"/>
    <mergeCell ref="G62:G63"/>
    <mergeCell ref="H62:H63"/>
    <mergeCell ref="I62:I63"/>
    <mergeCell ref="B64:E64"/>
    <mergeCell ref="B65:E65"/>
    <mergeCell ref="B66:E66"/>
    <mergeCell ref="B59:E59"/>
    <mergeCell ref="B60:E60"/>
    <mergeCell ref="B61:E61"/>
    <mergeCell ref="A62:A63"/>
    <mergeCell ref="B62:E63"/>
    <mergeCell ref="F62:F63"/>
    <mergeCell ref="B53:E53"/>
    <mergeCell ref="B54:I54"/>
    <mergeCell ref="H56:I56"/>
    <mergeCell ref="A57:A58"/>
    <mergeCell ref="B57:E58"/>
    <mergeCell ref="F57:F58"/>
    <mergeCell ref="G57:G58"/>
    <mergeCell ref="H57:H58"/>
    <mergeCell ref="I57:I58"/>
    <mergeCell ref="B47:E47"/>
    <mergeCell ref="B48:E48"/>
    <mergeCell ref="B49:E49"/>
    <mergeCell ref="B50:E50"/>
    <mergeCell ref="B51:E51"/>
    <mergeCell ref="B52:E52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19:E19"/>
    <mergeCell ref="A20:A21"/>
    <mergeCell ref="B20:B21"/>
    <mergeCell ref="C20:E20"/>
    <mergeCell ref="C21:E21"/>
    <mergeCell ref="B22:E22"/>
    <mergeCell ref="B13:E13"/>
    <mergeCell ref="B14:E14"/>
    <mergeCell ref="B15:E15"/>
    <mergeCell ref="B16:E16"/>
    <mergeCell ref="B17:E17"/>
    <mergeCell ref="C18:E18"/>
    <mergeCell ref="B7:E7"/>
    <mergeCell ref="B8:E8"/>
    <mergeCell ref="B9:E9"/>
    <mergeCell ref="B10:E10"/>
    <mergeCell ref="B11:E11"/>
    <mergeCell ref="B12:E12"/>
    <mergeCell ref="E1:I1"/>
    <mergeCell ref="A2:I2"/>
    <mergeCell ref="A3:I3"/>
    <mergeCell ref="H4:I4"/>
    <mergeCell ref="A5:A6"/>
    <mergeCell ref="B5:E6"/>
    <mergeCell ref="F5:F6"/>
    <mergeCell ref="G5:G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2020-06-30T09:00:08Z</dcterms:created>
  <dcterms:modified xsi:type="dcterms:W3CDTF">2020-06-30T09:00:38Z</dcterms:modified>
</cp:coreProperties>
</file>