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'összesített'!$A$1:$L$36</definedName>
    <definedName name="_xlnm.Print_Area" localSheetId="1">'részletezett'!$A$1:$G$411</definedName>
  </definedNames>
  <calcPr fullCalcOnLoad="1"/>
</workbook>
</file>

<file path=xl/sharedStrings.xml><?xml version="1.0" encoding="utf-8"?>
<sst xmlns="http://schemas.openxmlformats.org/spreadsheetml/2006/main" count="471" uniqueCount="153">
  <si>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</si>
  <si>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</si>
  <si>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</si>
  <si>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</si>
  <si>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</si>
  <si>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</si>
  <si>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</si>
  <si>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</si>
  <si>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</si>
  <si>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</si>
  <si>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</si>
  <si>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</si>
  <si>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</si>
  <si>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</si>
  <si>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</si>
  <si>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</si>
  <si>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</si>
  <si>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</si>
  <si>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</si>
  <si>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</si>
  <si>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</si>
  <si>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</si>
  <si>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</si>
  <si>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</si>
  <si>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</si>
  <si>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</si>
  <si>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</si>
  <si>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</si>
  <si>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</si>
  <si>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</si>
  <si>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</si>
  <si>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</si>
  <si>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</si>
  <si>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</si>
  <si>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</si>
  <si>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</si>
  <si>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</si>
  <si>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</si>
  <si>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</si>
  <si>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</si>
  <si>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</si>
  <si>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</si>
  <si>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</si>
  <si>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</si>
  <si>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</si>
  <si>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</si>
  <si>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</si>
  <si>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</si>
  <si>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</si>
  <si>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</si>
  <si>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</si>
  <si>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</si>
  <si>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</si>
  <si>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</si>
  <si>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</si>
  <si>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</si>
  <si>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</si>
  <si>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</si>
  <si>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</si>
  <si>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</si>
  <si>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</si>
  <si>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</si>
  <si>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</si>
  <si>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</si>
  <si>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</si>
  <si>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</si>
  <si>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</si>
  <si>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</si>
  <si>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</si>
  <si>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</si>
  <si>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</si>
  <si>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</si>
  <si>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</si>
  <si>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082092 Közművelődés - hagyományos közösségi kulturális értékek gondozása</t>
  </si>
  <si>
    <t>082044 Könyvtári szolgáltatások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</si>
  <si>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</si>
  <si>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</si>
  <si>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</si>
  <si>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</si>
  <si>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</si>
  <si>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</si>
  <si>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</si>
  <si>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</si>
  <si>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</si>
  <si>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</si>
  <si>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</si>
  <si>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</si>
  <si>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104051 Gyermekvédelmi pénzbeli és természetbeni ellátások</t>
  </si>
  <si>
    <t>Összesített Kiadások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</si>
  <si>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</si>
  <si>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</si>
  <si>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</si>
  <si>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</si>
  <si>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</si>
  <si>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</si>
  <si>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</si>
  <si>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</si>
  <si>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</si>
  <si>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</si>
  <si>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</si>
  <si>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</si>
  <si>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</si>
  <si>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</si>
  <si>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</si>
  <si>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</si>
  <si>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>011130 Önkormányzatok és önkormányzati hivatalok jogalkotó és általános igazgatási tevékenysége Önkormányzat</t>
  </si>
  <si>
    <t>Államháztartáson belüli megelőlegezések visszafizetése</t>
  </si>
  <si>
    <t xml:space="preserve">       Természetben nyújtott gyermekvédelmi támogatás</t>
  </si>
  <si>
    <t>018010 Önkormányzatok elszámolásai a központi költségvetéssel</t>
  </si>
  <si>
    <t xml:space="preserve">     Pályázat alapján</t>
  </si>
  <si>
    <t xml:space="preserve">     Kapuvári Vízitársulat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</si>
  <si>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</si>
  <si>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</si>
  <si>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</si>
  <si>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</si>
  <si>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</si>
  <si>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082042 Könyvtári állomány gyarapítása, nyilvántartása</t>
  </si>
  <si>
    <t>041233 Hosszabb időtartamú közfoglalkoztatás</t>
  </si>
  <si>
    <t>Adatok Ft-ban</t>
  </si>
  <si>
    <t>MŰKÖDÉSI KIADÁSOK ÖSSZESEN: (1+...+5)</t>
  </si>
  <si>
    <t>FELHALMOZÁSI KIADÁSOK ÖSSZESEN: (6+...+8)</t>
  </si>
  <si>
    <t>KIADÁSOK MINDÖSSZESEN: (1+…+11)</t>
  </si>
  <si>
    <t>104042 Család- és gyermekjóléti szolgálat</t>
  </si>
  <si>
    <t>2018. évi költségvetés</t>
  </si>
  <si>
    <t>2018.évi</t>
  </si>
  <si>
    <t xml:space="preserve"> 2018. évi költségvetés</t>
  </si>
  <si>
    <t>2018. évi</t>
  </si>
  <si>
    <t xml:space="preserve">     Evangélikus Egyházközség</t>
  </si>
  <si>
    <t xml:space="preserve">     Római Katolikus Egyházközösség</t>
  </si>
  <si>
    <t xml:space="preserve">        BURSA</t>
  </si>
  <si>
    <t>101150 Betegséggel kapcsolatos pénzbeli ellátások, támogatások</t>
  </si>
  <si>
    <t xml:space="preserve">      Ápolási díj</t>
  </si>
  <si>
    <t>107051 Szociális étkeztetés</t>
  </si>
  <si>
    <t xml:space="preserve">      Beruházások</t>
  </si>
  <si>
    <t>ASP</t>
  </si>
  <si>
    <t>013370 Informatikai fejlesztések, szolgáltatások</t>
  </si>
  <si>
    <t>I.mód</t>
  </si>
  <si>
    <t>14.</t>
  </si>
  <si>
    <t>018030 Támogatási célú finanszírozási műveletek</t>
  </si>
  <si>
    <t xml:space="preserve">     A helyi önkormányzatok előző évi elszámolásából származó kiadások</t>
  </si>
  <si>
    <t xml:space="preserve">     Gyermekjóléti társulás tagdíja</t>
  </si>
  <si>
    <t xml:space="preserve">     Orvosi ügyelet</t>
  </si>
  <si>
    <t xml:space="preserve">     Soproni Társulási tagdíjak</t>
  </si>
  <si>
    <t xml:space="preserve">     ASP támogatás visszafizetési kötelezettség</t>
  </si>
  <si>
    <t xml:space="preserve">     Közös Hivatal részére átadott ASP pénz</t>
  </si>
  <si>
    <t xml:space="preserve">     Országos Mentőszolgálat</t>
  </si>
  <si>
    <t>084040 Egyházak közösségi és hitéleti tevékenységének támogatása</t>
  </si>
  <si>
    <t xml:space="preserve">        Ápolási díj</t>
  </si>
  <si>
    <t>104031 Gyermekek bölcsődében és mini bölcsődében történő ellátása</t>
  </si>
  <si>
    <t>II.mód</t>
  </si>
  <si>
    <t>016010 Országgyűlési, önkormányzati és európai parlamenti választások</t>
  </si>
  <si>
    <t xml:space="preserve">     Államháztartáson belüli megelőlegezések visszafizetése</t>
  </si>
  <si>
    <t>telj.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</si>
</sst>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16" xfId="0" applyNumberFormat="1" applyFont="1" applyBorder="1" applyAlignment="1">
      <alignment wrapText="1"/>
    </xf>
    <xf numFmtId="0" fontId="0" fillId="0" borderId="14" xfId="0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56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5" fillId="0" borderId="43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/>
    </xf>
    <xf numFmtId="3" fontId="4" fillId="0" borderId="43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wrapText="1"/>
    </xf>
    <xf numFmtId="0" fontId="0" fillId="0" borderId="14" xfId="0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11" fillId="0" borderId="39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8" sqref="L8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10" width="8.21484375" style="0" hidden="1" customWidth="1"/>
    <col min="11" max="12" width="8.21484375" style="0" customWidth="1"/>
    <col min="13" max="13" width="9.99609375" style="0" bestFit="1" customWidth="1"/>
    <col min="14" max="14" width="8.99609375" style="0" bestFit="1" customWidth="1"/>
  </cols>
  <sheetData>
    <row r="1" spans="1:12" ht="15.7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>
      <c r="A2" s="153" t="s">
        <v>88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5.75">
      <c r="A3" s="153" t="s">
        <v>123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.75">
      <c r="A4" s="19"/>
      <c r="B4" s="1"/>
      <c r="C4" s="6"/>
      <c r="D4" s="6"/>
      <c r="E4" s="6"/>
      <c r="F4" s="6"/>
      <c r="G4" s="6"/>
      <c r="I4" s="6"/>
      <c r="J4" s="6"/>
      <c r="K4" s="6"/>
      <c r="L4" s="6"/>
    </row>
    <row r="5" spans="1:12" ht="16.5" thickBot="1">
      <c r="A5" s="19"/>
      <c r="B5" s="6"/>
      <c r="C5" s="6"/>
      <c r="E5" s="6"/>
      <c r="F5" s="6"/>
      <c r="G5" s="6"/>
      <c r="I5" s="6"/>
      <c r="L5" s="83" t="s">
        <v>118</v>
      </c>
    </row>
    <row r="6" spans="1:12" ht="15.75">
      <c r="A6" s="84" t="s">
        <v>1</v>
      </c>
      <c r="B6" s="89" t="s">
        <v>0</v>
      </c>
      <c r="C6" s="54" t="s">
        <v>67</v>
      </c>
      <c r="D6" s="54" t="s">
        <v>124</v>
      </c>
      <c r="E6" s="54" t="s">
        <v>124</v>
      </c>
      <c r="F6" s="54" t="s">
        <v>124</v>
      </c>
      <c r="G6" s="54" t="s">
        <v>124</v>
      </c>
      <c r="H6" s="54" t="s">
        <v>124</v>
      </c>
      <c r="I6" s="54" t="s">
        <v>124</v>
      </c>
      <c r="J6" s="54" t="s">
        <v>124</v>
      </c>
      <c r="K6" s="54" t="s">
        <v>124</v>
      </c>
      <c r="L6" s="124" t="s">
        <v>124</v>
      </c>
    </row>
    <row r="7" spans="1:12" ht="15.75">
      <c r="A7" s="12" t="s">
        <v>2</v>
      </c>
      <c r="B7" s="90" t="s">
        <v>3</v>
      </c>
      <c r="C7" s="22" t="s">
        <v>40</v>
      </c>
      <c r="D7" s="22" t="s">
        <v>4</v>
      </c>
      <c r="E7" s="22" t="s">
        <v>4</v>
      </c>
      <c r="F7" s="22" t="s">
        <v>4</v>
      </c>
      <c r="G7" s="22" t="s">
        <v>4</v>
      </c>
      <c r="H7" s="22" t="s">
        <v>4</v>
      </c>
      <c r="I7" s="22" t="s">
        <v>4</v>
      </c>
      <c r="J7" s="22" t="s">
        <v>136</v>
      </c>
      <c r="K7" s="22" t="s">
        <v>149</v>
      </c>
      <c r="L7" s="125" t="s">
        <v>152</v>
      </c>
    </row>
    <row r="8" spans="1:14" ht="15.75">
      <c r="A8" s="85"/>
      <c r="B8" s="91"/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126" t="s">
        <v>0</v>
      </c>
      <c r="M8" t="s">
        <v>95</v>
      </c>
      <c r="N8" t="s">
        <v>96</v>
      </c>
    </row>
    <row r="9" spans="1:12" ht="15.75">
      <c r="A9" s="84"/>
      <c r="B9" s="92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127"/>
    </row>
    <row r="10" spans="1:12" ht="15.75">
      <c r="A10" s="12"/>
      <c r="B10" s="93"/>
      <c r="C10" s="11"/>
      <c r="D10" s="11"/>
      <c r="E10" s="11"/>
      <c r="F10" s="11"/>
      <c r="G10" s="11"/>
      <c r="H10" s="11"/>
      <c r="I10" s="11"/>
      <c r="J10" s="11"/>
      <c r="K10" s="11"/>
      <c r="L10" s="101"/>
    </row>
    <row r="11" spans="1:14" ht="15.75">
      <c r="A11" s="12" t="s">
        <v>6</v>
      </c>
      <c r="B11" s="94" t="s">
        <v>7</v>
      </c>
      <c r="C11" s="10" t="e">
        <f>#REF!</f>
        <v>#REF!</v>
      </c>
      <c r="D11" s="10">
        <f>SUM(M11:N11)</f>
        <v>79353447</v>
      </c>
      <c r="E11" s="10">
        <f aca="true" t="shared" si="0" ref="E11:I15">SUM(N11:O11)</f>
        <v>51057000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v>78045240</v>
      </c>
      <c r="K11" s="10">
        <v>83579813</v>
      </c>
      <c r="L11" s="128">
        <v>78951233</v>
      </c>
      <c r="M11">
        <v>28296447</v>
      </c>
      <c r="N11">
        <v>51057000</v>
      </c>
    </row>
    <row r="12" spans="1:14" ht="15.75">
      <c r="A12" s="12" t="s">
        <v>8</v>
      </c>
      <c r="B12" s="94" t="s">
        <v>89</v>
      </c>
      <c r="C12" s="10" t="e">
        <f>#REF!</f>
        <v>#REF!</v>
      </c>
      <c r="D12" s="10">
        <f>SUM(M12:N12)</f>
        <v>16584668</v>
      </c>
      <c r="E12" s="10">
        <f t="shared" si="0"/>
        <v>10425000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v>16026397</v>
      </c>
      <c r="K12" s="10">
        <v>16863287</v>
      </c>
      <c r="L12" s="128">
        <v>15789053</v>
      </c>
      <c r="M12">
        <v>6159668</v>
      </c>
      <c r="N12">
        <v>10425000</v>
      </c>
    </row>
    <row r="13" spans="1:14" ht="15.75">
      <c r="A13" s="12" t="s">
        <v>9</v>
      </c>
      <c r="B13" s="94" t="s">
        <v>10</v>
      </c>
      <c r="C13" s="10" t="e">
        <f>#REF!</f>
        <v>#REF!</v>
      </c>
      <c r="D13" s="10">
        <f>SUM(M13:N13)</f>
        <v>48755532</v>
      </c>
      <c r="E13" s="10">
        <f t="shared" si="0"/>
        <v>5145879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v>65473402</v>
      </c>
      <c r="K13" s="10">
        <v>71560719</v>
      </c>
      <c r="L13" s="128">
        <v>56469529</v>
      </c>
      <c r="M13">
        <v>43609653</v>
      </c>
      <c r="N13">
        <v>5145879</v>
      </c>
    </row>
    <row r="14" spans="1:14" ht="15.75">
      <c r="A14" s="12" t="s">
        <v>11</v>
      </c>
      <c r="B14" s="94" t="s">
        <v>90</v>
      </c>
      <c r="C14" s="10">
        <v>0</v>
      </c>
      <c r="D14" s="10">
        <f>SUM(M14:N14)</f>
        <v>6519383</v>
      </c>
      <c r="E14" s="10">
        <f t="shared" si="0"/>
        <v>199121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v>6640733</v>
      </c>
      <c r="K14" s="10">
        <v>9064257</v>
      </c>
      <c r="L14" s="128">
        <v>8031805</v>
      </c>
      <c r="M14">
        <v>6320262</v>
      </c>
      <c r="N14">
        <v>199121</v>
      </c>
    </row>
    <row r="15" spans="1:13" ht="15.75">
      <c r="A15" s="12" t="s">
        <v>12</v>
      </c>
      <c r="B15" s="94" t="s">
        <v>91</v>
      </c>
      <c r="C15" s="10" t="e">
        <f>#REF!</f>
        <v>#REF!</v>
      </c>
      <c r="D15" s="10">
        <f>SUM(M15:N15)</f>
        <v>10388000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v>11418763</v>
      </c>
      <c r="K15" s="10">
        <v>8984855</v>
      </c>
      <c r="L15" s="128">
        <v>8869884</v>
      </c>
      <c r="M15">
        <v>10388000</v>
      </c>
    </row>
    <row r="16" spans="1:12" ht="15.75">
      <c r="A16" s="12"/>
      <c r="B16" s="93"/>
      <c r="C16" s="23"/>
      <c r="D16" s="23"/>
      <c r="E16" s="23"/>
      <c r="F16" s="23"/>
      <c r="G16" s="23"/>
      <c r="H16" s="23"/>
      <c r="I16" s="23"/>
      <c r="J16" s="23"/>
      <c r="K16" s="23"/>
      <c r="L16" s="129"/>
    </row>
    <row r="17" spans="1:14" ht="15.75">
      <c r="A17" s="86" t="s">
        <v>0</v>
      </c>
      <c r="B17" s="95" t="s">
        <v>119</v>
      </c>
      <c r="C17" s="2" t="e">
        <f>SUM(C11:C15)</f>
        <v>#REF!</v>
      </c>
      <c r="D17" s="2">
        <f>SUM(D11:D15)</f>
        <v>161601030</v>
      </c>
      <c r="E17" s="2">
        <f aca="true" t="shared" si="1" ref="E17:J17">SUM(E11:E15)</f>
        <v>66827000</v>
      </c>
      <c r="F17" s="2">
        <f t="shared" si="1"/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2">
        <f t="shared" si="1"/>
        <v>177604535</v>
      </c>
      <c r="K17" s="2">
        <f>SUM(K11:K15)</f>
        <v>190052931</v>
      </c>
      <c r="L17" s="130">
        <f>SUM(L11:L15)</f>
        <v>168111504</v>
      </c>
      <c r="M17" s="88">
        <f>SUM(M11:M15)</f>
        <v>94774030</v>
      </c>
      <c r="N17" s="35">
        <f>SUM(N11:N15)</f>
        <v>66827000</v>
      </c>
    </row>
    <row r="18" spans="1:12" ht="15.75">
      <c r="A18" s="12"/>
      <c r="B18" s="93"/>
      <c r="C18" s="11"/>
      <c r="D18" s="11"/>
      <c r="E18" s="11"/>
      <c r="F18" s="11"/>
      <c r="G18" s="11"/>
      <c r="H18" s="11"/>
      <c r="I18" s="11"/>
      <c r="J18" s="11"/>
      <c r="K18" s="11"/>
      <c r="L18" s="101"/>
    </row>
    <row r="19" spans="1:12" ht="15.75">
      <c r="A19" s="12"/>
      <c r="B19" s="94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01"/>
    </row>
    <row r="20" spans="1:12" ht="15.75">
      <c r="A20" s="12"/>
      <c r="B20" s="93"/>
      <c r="C20" s="11"/>
      <c r="D20" s="11"/>
      <c r="E20" s="11"/>
      <c r="F20" s="11"/>
      <c r="G20" s="11"/>
      <c r="H20" s="11"/>
      <c r="I20" s="11"/>
      <c r="J20" s="11"/>
      <c r="K20" s="11"/>
      <c r="L20" s="101"/>
    </row>
    <row r="21" spans="1:14" ht="15.75">
      <c r="A21" s="87" t="s">
        <v>13</v>
      </c>
      <c r="B21" s="96" t="s">
        <v>20</v>
      </c>
      <c r="C21" s="10">
        <v>0</v>
      </c>
      <c r="D21" s="10">
        <f>SUM(M21:N21)</f>
        <v>132485388</v>
      </c>
      <c r="E21" s="10">
        <f aca="true" t="shared" si="2" ref="E21:I22">SUM(N21:O21)</f>
        <v>600000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v>128015888</v>
      </c>
      <c r="K21" s="10">
        <v>132207105</v>
      </c>
      <c r="L21" s="128">
        <v>121138115</v>
      </c>
      <c r="M21">
        <v>131885388</v>
      </c>
      <c r="N21">
        <v>600000</v>
      </c>
    </row>
    <row r="22" spans="1:13" ht="15.75">
      <c r="A22" s="87" t="s">
        <v>14</v>
      </c>
      <c r="B22" s="96" t="s">
        <v>18</v>
      </c>
      <c r="C22" s="10">
        <v>0</v>
      </c>
      <c r="D22" s="10">
        <f>SUM(M22:N22)</f>
        <v>73840556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v>70479551</v>
      </c>
      <c r="K22" s="10">
        <v>74024938</v>
      </c>
      <c r="L22" s="128">
        <v>22243729</v>
      </c>
      <c r="M22">
        <v>73840556</v>
      </c>
    </row>
    <row r="23" spans="1:12" ht="15.75">
      <c r="A23" s="87" t="s">
        <v>15</v>
      </c>
      <c r="B23" s="96" t="s">
        <v>92</v>
      </c>
      <c r="C23" s="10">
        <v>0</v>
      </c>
      <c r="D23" s="10">
        <v>0</v>
      </c>
      <c r="E23" s="10"/>
      <c r="F23" s="10"/>
      <c r="G23" s="10"/>
      <c r="H23" s="10"/>
      <c r="I23" s="10"/>
      <c r="J23" s="10">
        <v>500000</v>
      </c>
      <c r="K23" s="10">
        <v>500000</v>
      </c>
      <c r="L23" s="128">
        <v>500000</v>
      </c>
    </row>
    <row r="24" spans="1:12" ht="15.75">
      <c r="A24" s="85"/>
      <c r="B24" s="93" t="s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01"/>
    </row>
    <row r="25" spans="1:12" ht="15.75">
      <c r="A25" s="86" t="s">
        <v>0</v>
      </c>
      <c r="B25" s="95" t="s">
        <v>120</v>
      </c>
      <c r="C25" s="2">
        <f>SUM(C21:C23)</f>
        <v>0</v>
      </c>
      <c r="D25" s="2">
        <f>SUM(D21:D23)</f>
        <v>206325944</v>
      </c>
      <c r="E25" s="2">
        <f aca="true" t="shared" si="3" ref="E25:J25">SUM(E21:E23)</f>
        <v>600000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198995439</v>
      </c>
      <c r="K25" s="2">
        <f>SUM(K21:K23)</f>
        <v>206732043</v>
      </c>
      <c r="L25" s="130">
        <f>SUM(L21:L23)</f>
        <v>143881844</v>
      </c>
    </row>
    <row r="26" spans="1:12" ht="15.75">
      <c r="A26" s="12"/>
      <c r="B26" s="93"/>
      <c r="C26" s="11"/>
      <c r="D26" s="11"/>
      <c r="E26" s="11"/>
      <c r="F26" s="11"/>
      <c r="G26" s="11"/>
      <c r="H26" s="11"/>
      <c r="I26" s="11"/>
      <c r="J26" s="11"/>
      <c r="K26" s="11"/>
      <c r="L26" s="101"/>
    </row>
    <row r="27" spans="1:12" ht="15.75">
      <c r="A27" s="12" t="s">
        <v>0</v>
      </c>
      <c r="B27" s="94" t="s">
        <v>26</v>
      </c>
      <c r="C27" s="11"/>
      <c r="D27" s="11"/>
      <c r="E27" s="11"/>
      <c r="F27" s="11"/>
      <c r="G27" s="11"/>
      <c r="H27" s="11"/>
      <c r="I27" s="11"/>
      <c r="J27" s="11"/>
      <c r="K27" s="11"/>
      <c r="L27" s="101"/>
    </row>
    <row r="28" spans="1:12" ht="15.75">
      <c r="A28" s="12" t="s">
        <v>0</v>
      </c>
      <c r="B28" s="94" t="s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01"/>
    </row>
    <row r="29" spans="1:12" ht="15.75">
      <c r="A29" s="12" t="s">
        <v>17</v>
      </c>
      <c r="B29" s="94" t="s">
        <v>93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28">
        <v>0</v>
      </c>
    </row>
    <row r="30" spans="1:12" ht="15.75">
      <c r="A30" s="12" t="s">
        <v>19</v>
      </c>
      <c r="B30" s="94" t="s">
        <v>94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28">
        <v>0</v>
      </c>
    </row>
    <row r="31" spans="1:12" ht="15.75">
      <c r="A31" s="12" t="s">
        <v>21</v>
      </c>
      <c r="B31" s="94" t="s">
        <v>106</v>
      </c>
      <c r="C31" s="10"/>
      <c r="D31" s="10">
        <v>4384026</v>
      </c>
      <c r="E31" s="10">
        <v>4384026</v>
      </c>
      <c r="F31" s="10">
        <v>4384026</v>
      </c>
      <c r="G31" s="10">
        <v>4384026</v>
      </c>
      <c r="H31" s="10">
        <v>4384026</v>
      </c>
      <c r="I31" s="10">
        <v>4384026</v>
      </c>
      <c r="J31" s="10">
        <v>4384026</v>
      </c>
      <c r="K31" s="10">
        <v>4384026</v>
      </c>
      <c r="L31" s="128">
        <v>4384026</v>
      </c>
    </row>
    <row r="32" spans="1:12" ht="15.75">
      <c r="A32" s="12" t="s">
        <v>0</v>
      </c>
      <c r="B32" s="93" t="s"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01"/>
    </row>
    <row r="33" spans="1:12" ht="15.75">
      <c r="A33" s="86" t="s">
        <v>0</v>
      </c>
      <c r="B33" s="95" t="s">
        <v>44</v>
      </c>
      <c r="C33" s="26">
        <f>+C29+C30</f>
        <v>0</v>
      </c>
      <c r="D33" s="26">
        <f>+D29+D30+D31</f>
        <v>4384026</v>
      </c>
      <c r="E33" s="26">
        <f aca="true" t="shared" si="4" ref="E33:J33">+E29+E30+E31</f>
        <v>4384026</v>
      </c>
      <c r="F33" s="26">
        <f t="shared" si="4"/>
        <v>4384026</v>
      </c>
      <c r="G33" s="26">
        <f t="shared" si="4"/>
        <v>4384026</v>
      </c>
      <c r="H33" s="26">
        <f t="shared" si="4"/>
        <v>4384026</v>
      </c>
      <c r="I33" s="26">
        <f t="shared" si="4"/>
        <v>4384026</v>
      </c>
      <c r="J33" s="26">
        <f t="shared" si="4"/>
        <v>4384026</v>
      </c>
      <c r="K33" s="26">
        <f>+K29+K30+K31</f>
        <v>4384026</v>
      </c>
      <c r="L33" s="131">
        <f>+L29+L30+L31</f>
        <v>4384026</v>
      </c>
    </row>
    <row r="34" spans="1:12" ht="15.75">
      <c r="A34" s="12" t="s">
        <v>0</v>
      </c>
      <c r="B34" s="93"/>
      <c r="C34" s="11"/>
      <c r="D34" s="11"/>
      <c r="E34" s="11"/>
      <c r="F34" s="11"/>
      <c r="G34" s="11"/>
      <c r="H34" s="11"/>
      <c r="I34" s="11"/>
      <c r="J34" s="11"/>
      <c r="K34" s="11"/>
      <c r="L34" s="101"/>
    </row>
    <row r="35" spans="1:12" ht="15.75">
      <c r="A35" s="12"/>
      <c r="B35" s="93"/>
      <c r="C35" s="11"/>
      <c r="D35" s="11"/>
      <c r="E35" s="11"/>
      <c r="F35" s="11"/>
      <c r="G35" s="11"/>
      <c r="H35" s="11"/>
      <c r="I35" s="11"/>
      <c r="J35" s="11"/>
      <c r="K35" s="11"/>
      <c r="L35" s="101"/>
    </row>
    <row r="36" spans="1:12" ht="16.5" thickBot="1">
      <c r="A36" s="86" t="s">
        <v>0</v>
      </c>
      <c r="B36" s="97" t="s">
        <v>121</v>
      </c>
      <c r="C36" s="98" t="e">
        <f>+#REF!+C33</f>
        <v>#REF!</v>
      </c>
      <c r="D36" s="98">
        <f>D17+D25+D33</f>
        <v>372311000</v>
      </c>
      <c r="E36" s="98">
        <f aca="true" t="shared" si="5" ref="E36:J36">E17+E25+E33</f>
        <v>71811026</v>
      </c>
      <c r="F36" s="98">
        <f t="shared" si="5"/>
        <v>4384026</v>
      </c>
      <c r="G36" s="98">
        <f t="shared" si="5"/>
        <v>4384026</v>
      </c>
      <c r="H36" s="98">
        <f t="shared" si="5"/>
        <v>4384026</v>
      </c>
      <c r="I36" s="98">
        <f t="shared" si="5"/>
        <v>4384026</v>
      </c>
      <c r="J36" s="98">
        <f t="shared" si="5"/>
        <v>380984000</v>
      </c>
      <c r="K36" s="98">
        <f>K17+K25+K33</f>
        <v>401169000</v>
      </c>
      <c r="L36" s="132">
        <f>L17+L25+L33</f>
        <v>316377374</v>
      </c>
    </row>
  </sheetData>
  <sheetProtection/>
  <mergeCells count="3">
    <mergeCell ref="A1:L1"/>
    <mergeCell ref="A2:L2"/>
    <mergeCell ref="A3:L3"/>
  </mergeCells>
  <printOptions gridLines="1"/>
  <pageMargins left="0.75" right="0.75" top="1" bottom="1" header="0.5" footer="0.5"/>
  <pageSetup horizontalDpi="600" verticalDpi="600" orientation="portrait" paperSize="9" scale="86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1"/>
  <sheetViews>
    <sheetView tabSelected="1" zoomScaleSheetLayoutView="100" workbookViewId="0" topLeftCell="A1">
      <selection activeCell="G308" sqref="G308"/>
    </sheetView>
  </sheetViews>
  <sheetFormatPr defaultColWidth="8.88671875" defaultRowHeight="15.75"/>
  <cols>
    <col min="1" max="1" width="3.10546875" style="19" customWidth="1"/>
    <col min="2" max="2" width="3.10546875" style="25" customWidth="1"/>
    <col min="3" max="3" width="62.88671875" style="6" customWidth="1"/>
    <col min="4" max="4" width="9.3359375" style="31" customWidth="1"/>
    <col min="5" max="5" width="0" style="6" hidden="1" customWidth="1"/>
    <col min="6" max="16384" width="8.88671875" style="6" customWidth="1"/>
  </cols>
  <sheetData>
    <row r="1" spans="1:7" ht="12.75" customHeight="1">
      <c r="A1" s="156" t="s">
        <v>61</v>
      </c>
      <c r="B1" s="157"/>
      <c r="C1" s="157"/>
      <c r="D1" s="157"/>
      <c r="E1" s="157"/>
      <c r="F1" s="157"/>
      <c r="G1" s="157"/>
    </row>
    <row r="2" spans="1:7" ht="12.75" customHeight="1">
      <c r="A2" s="156" t="s">
        <v>63</v>
      </c>
      <c r="B2" s="157"/>
      <c r="C2" s="157"/>
      <c r="D2" s="157"/>
      <c r="E2" s="157"/>
      <c r="F2" s="157"/>
      <c r="G2" s="157"/>
    </row>
    <row r="3" spans="1:7" ht="15.75" customHeight="1">
      <c r="A3" s="158" t="s">
        <v>62</v>
      </c>
      <c r="B3" s="159"/>
      <c r="C3" s="159"/>
      <c r="D3" s="159"/>
      <c r="E3" s="159"/>
      <c r="F3" s="159"/>
      <c r="G3" s="159"/>
    </row>
    <row r="4" spans="1:7" ht="15.75" customHeight="1">
      <c r="A4" s="156" t="s">
        <v>125</v>
      </c>
      <c r="B4" s="157"/>
      <c r="C4" s="157"/>
      <c r="D4" s="157"/>
      <c r="E4" s="157"/>
      <c r="F4" s="157"/>
      <c r="G4" s="157"/>
    </row>
    <row r="5" spans="1:9" ht="16.5" customHeight="1" thickBot="1">
      <c r="A5" s="160" t="s">
        <v>118</v>
      </c>
      <c r="B5" s="161"/>
      <c r="C5" s="161"/>
      <c r="D5" s="161"/>
      <c r="E5" s="161"/>
      <c r="F5" s="161"/>
      <c r="G5" s="161"/>
      <c r="H5" s="6">
        <f>F22+F34+F51+F68+F75+F85+F92+F111+F118+F135+F141+F154+F173+F179+F192+F203+F212+F241+F250+F265+F280+F301+F312+F318+F324+F347+F363+F376+F382+F395+F411</f>
        <v>401752000</v>
      </c>
      <c r="I5" s="6">
        <f>G22+G34+G51+G68+G75+G85+G92+G111+G118+G135+G141+G154+G173+G179+G192+G203+G212+G241+G250+G265+G280+G301+G312+G318+G324+G347+G363+G376+G382+G395+G411</f>
        <v>316377374</v>
      </c>
    </row>
    <row r="6" spans="1:7" ht="12.75">
      <c r="A6" s="53" t="s">
        <v>28</v>
      </c>
      <c r="B6" s="99" t="s">
        <v>29</v>
      </c>
      <c r="C6" s="72" t="s">
        <v>0</v>
      </c>
      <c r="D6" s="75" t="s">
        <v>126</v>
      </c>
      <c r="E6" s="75" t="s">
        <v>126</v>
      </c>
      <c r="F6" s="75" t="s">
        <v>126</v>
      </c>
      <c r="G6" s="133" t="s">
        <v>126</v>
      </c>
    </row>
    <row r="7" spans="1:7" ht="12.75">
      <c r="A7" s="57" t="s">
        <v>0</v>
      </c>
      <c r="B7" s="12" t="s">
        <v>30</v>
      </c>
      <c r="C7" s="74" t="s">
        <v>3</v>
      </c>
      <c r="D7" s="76" t="s">
        <v>4</v>
      </c>
      <c r="E7" s="76" t="s">
        <v>136</v>
      </c>
      <c r="F7" s="76" t="s">
        <v>149</v>
      </c>
      <c r="G7" s="134" t="s">
        <v>152</v>
      </c>
    </row>
    <row r="8" spans="1:7" ht="13.5" thickBot="1">
      <c r="A8" s="57"/>
      <c r="B8" s="12"/>
      <c r="C8" s="73"/>
      <c r="D8" s="77" t="s">
        <v>0</v>
      </c>
      <c r="E8" s="77" t="s">
        <v>0</v>
      </c>
      <c r="F8" s="77" t="s">
        <v>0</v>
      </c>
      <c r="G8" s="135" t="s">
        <v>0</v>
      </c>
    </row>
    <row r="9" spans="1:7" ht="12.75">
      <c r="A9" s="53" t="s">
        <v>0</v>
      </c>
      <c r="B9" s="108"/>
      <c r="C9" s="55" t="s">
        <v>31</v>
      </c>
      <c r="D9" s="56"/>
      <c r="E9" s="56"/>
      <c r="F9" s="56"/>
      <c r="G9" s="136"/>
    </row>
    <row r="10" spans="1:7" ht="12.75">
      <c r="A10" s="57"/>
      <c r="B10" s="15"/>
      <c r="C10" s="5"/>
      <c r="D10" s="29"/>
      <c r="E10" s="29"/>
      <c r="F10" s="29"/>
      <c r="G10" s="102"/>
    </row>
    <row r="11" spans="1:7" ht="12.75">
      <c r="A11" s="57"/>
      <c r="B11" s="15"/>
      <c r="C11" s="5"/>
      <c r="D11" s="29"/>
      <c r="E11" s="29"/>
      <c r="F11" s="29"/>
      <c r="G11" s="102"/>
    </row>
    <row r="12" spans="1:7" ht="24.75" customHeight="1">
      <c r="A12" s="57" t="s">
        <v>6</v>
      </c>
      <c r="B12" s="15" t="s">
        <v>6</v>
      </c>
      <c r="C12" s="51" t="s">
        <v>105</v>
      </c>
      <c r="D12" s="52"/>
      <c r="E12" s="52"/>
      <c r="F12" s="163"/>
      <c r="G12" s="100"/>
    </row>
    <row r="13" spans="1:7" ht="12.75">
      <c r="A13" s="57"/>
      <c r="B13" s="15"/>
      <c r="C13" s="24" t="s">
        <v>41</v>
      </c>
      <c r="D13" s="29">
        <v>9256400</v>
      </c>
      <c r="E13" s="29">
        <v>8651500</v>
      </c>
      <c r="F13" s="29">
        <v>9748300</v>
      </c>
      <c r="G13" s="102">
        <v>10301380</v>
      </c>
    </row>
    <row r="14" spans="1:7" ht="12.75">
      <c r="A14" s="57"/>
      <c r="B14" s="15"/>
      <c r="C14" s="24" t="s">
        <v>32</v>
      </c>
      <c r="D14" s="29">
        <v>2003000</v>
      </c>
      <c r="E14" s="29">
        <v>1799000</v>
      </c>
      <c r="F14" s="29">
        <v>2012876</v>
      </c>
      <c r="G14" s="102">
        <v>2116120</v>
      </c>
    </row>
    <row r="15" spans="1:7" ht="12.75">
      <c r="A15" s="57"/>
      <c r="B15" s="15"/>
      <c r="C15" s="24" t="s">
        <v>97</v>
      </c>
      <c r="D15" s="29">
        <v>17858000</v>
      </c>
      <c r="E15" s="29">
        <v>16733000</v>
      </c>
      <c r="F15" s="29">
        <v>21219939</v>
      </c>
      <c r="G15" s="102">
        <v>17310012</v>
      </c>
    </row>
    <row r="16" spans="1:7" ht="12.75">
      <c r="A16" s="57"/>
      <c r="B16" s="15"/>
      <c r="C16" s="24" t="s">
        <v>98</v>
      </c>
      <c r="D16" s="29">
        <v>0</v>
      </c>
      <c r="E16" s="29">
        <v>0</v>
      </c>
      <c r="F16" s="29">
        <v>0</v>
      </c>
      <c r="G16" s="102">
        <v>0</v>
      </c>
    </row>
    <row r="17" spans="1:7" ht="12.75">
      <c r="A17" s="57"/>
      <c r="B17" s="15"/>
      <c r="C17" s="24" t="s">
        <v>99</v>
      </c>
      <c r="D17" s="29">
        <v>300000</v>
      </c>
      <c r="E17" s="29">
        <v>0</v>
      </c>
      <c r="F17" s="29">
        <v>0</v>
      </c>
      <c r="G17" s="102">
        <v>20000</v>
      </c>
    </row>
    <row r="18" spans="1:7" ht="12.75">
      <c r="A18" s="57"/>
      <c r="B18" s="15"/>
      <c r="C18" s="24"/>
      <c r="D18" s="29"/>
      <c r="E18" s="29"/>
      <c r="F18" s="29"/>
      <c r="G18" s="102"/>
    </row>
    <row r="19" spans="1:7" ht="12.75">
      <c r="A19" s="57"/>
      <c r="B19" s="15"/>
      <c r="C19" s="24" t="s">
        <v>100</v>
      </c>
      <c r="D19" s="37">
        <v>0</v>
      </c>
      <c r="E19" s="37">
        <v>69950</v>
      </c>
      <c r="F19" s="37">
        <v>100950</v>
      </c>
      <c r="G19" s="137">
        <v>191550</v>
      </c>
    </row>
    <row r="20" spans="1:7" ht="12.75">
      <c r="A20" s="57"/>
      <c r="B20" s="15"/>
      <c r="C20" s="24" t="s">
        <v>101</v>
      </c>
      <c r="D20" s="29">
        <v>0</v>
      </c>
      <c r="E20" s="29">
        <v>0</v>
      </c>
      <c r="F20" s="29">
        <v>0</v>
      </c>
      <c r="G20" s="102">
        <v>0</v>
      </c>
    </row>
    <row r="21" spans="1:7" ht="12.75">
      <c r="A21" s="57"/>
      <c r="B21" s="15"/>
      <c r="C21" s="24"/>
      <c r="D21" s="29"/>
      <c r="E21" s="29"/>
      <c r="F21" s="29"/>
      <c r="G21" s="102"/>
    </row>
    <row r="22" spans="1:7" ht="12.75">
      <c r="A22" s="58"/>
      <c r="B22" s="18"/>
      <c r="C22" s="3" t="s">
        <v>33</v>
      </c>
      <c r="D22" s="36">
        <f>SUM(D13:D20)</f>
        <v>29417400</v>
      </c>
      <c r="E22" s="36">
        <f>SUM(E13:E20)</f>
        <v>27253450</v>
      </c>
      <c r="F22" s="36">
        <f>SUM(F13:F20)</f>
        <v>33082065</v>
      </c>
      <c r="G22" s="104">
        <f>SUM(G13:G20)</f>
        <v>29939062</v>
      </c>
    </row>
    <row r="23" spans="1:7" ht="12.75">
      <c r="A23" s="57"/>
      <c r="B23" s="15"/>
      <c r="C23" s="5"/>
      <c r="D23" s="29"/>
      <c r="E23" s="9"/>
      <c r="F23" s="11"/>
      <c r="G23" s="101"/>
    </row>
    <row r="24" spans="1:7" ht="26.25" customHeight="1">
      <c r="A24" s="57" t="s">
        <v>8</v>
      </c>
      <c r="B24" s="15" t="s">
        <v>6</v>
      </c>
      <c r="C24" s="154" t="s">
        <v>71</v>
      </c>
      <c r="D24" s="155"/>
      <c r="E24" s="9"/>
      <c r="F24" s="11"/>
      <c r="G24" s="101"/>
    </row>
    <row r="25" spans="1:7" ht="12.75">
      <c r="A25" s="57"/>
      <c r="B25" s="15"/>
      <c r="C25" s="24" t="s">
        <v>41</v>
      </c>
      <c r="D25" s="29">
        <v>41954000</v>
      </c>
      <c r="E25" s="29">
        <v>41954000</v>
      </c>
      <c r="F25" s="29">
        <v>42490400</v>
      </c>
      <c r="G25" s="102">
        <v>40149460</v>
      </c>
    </row>
    <row r="26" spans="1:7" ht="12.75">
      <c r="A26" s="57"/>
      <c r="B26" s="15"/>
      <c r="C26" s="24" t="s">
        <v>32</v>
      </c>
      <c r="D26" s="29">
        <v>8640000</v>
      </c>
      <c r="E26" s="29">
        <v>8640000</v>
      </c>
      <c r="F26" s="29">
        <v>8639999</v>
      </c>
      <c r="G26" s="102">
        <v>8032367</v>
      </c>
    </row>
    <row r="27" spans="1:7" ht="12.75">
      <c r="A27" s="57"/>
      <c r="B27" s="15"/>
      <c r="C27" s="24" t="s">
        <v>97</v>
      </c>
      <c r="D27" s="29">
        <v>5075879</v>
      </c>
      <c r="E27" s="29">
        <v>5075879</v>
      </c>
      <c r="F27" s="29">
        <v>4324409</v>
      </c>
      <c r="G27" s="102">
        <v>2135034</v>
      </c>
    </row>
    <row r="28" spans="1:7" ht="12.75">
      <c r="A28" s="57"/>
      <c r="B28" s="15"/>
      <c r="C28" s="24" t="s">
        <v>98</v>
      </c>
      <c r="D28" s="29">
        <v>0</v>
      </c>
      <c r="E28" s="29">
        <v>0</v>
      </c>
      <c r="F28" s="29">
        <v>0</v>
      </c>
      <c r="G28" s="102">
        <v>0</v>
      </c>
    </row>
    <row r="29" spans="1:7" ht="12.75">
      <c r="A29" s="57"/>
      <c r="B29" s="15"/>
      <c r="C29" s="24" t="s">
        <v>99</v>
      </c>
      <c r="D29" s="29">
        <v>0</v>
      </c>
      <c r="E29" s="29">
        <v>0</v>
      </c>
      <c r="F29" s="29">
        <v>0</v>
      </c>
      <c r="G29" s="102">
        <v>0</v>
      </c>
    </row>
    <row r="30" spans="1:7" ht="11.25" customHeight="1">
      <c r="A30" s="57"/>
      <c r="B30" s="15"/>
      <c r="C30" s="24"/>
      <c r="D30" s="29"/>
      <c r="E30" s="29"/>
      <c r="F30" s="29"/>
      <c r="G30" s="102"/>
    </row>
    <row r="31" spans="1:7" ht="12.75">
      <c r="A31" s="57"/>
      <c r="B31" s="15"/>
      <c r="C31" s="24" t="s">
        <v>100</v>
      </c>
      <c r="D31" s="37">
        <v>600000</v>
      </c>
      <c r="E31" s="37">
        <v>600000</v>
      </c>
      <c r="F31" s="37">
        <v>740000</v>
      </c>
      <c r="G31" s="137">
        <v>730078</v>
      </c>
    </row>
    <row r="32" spans="1:7" s="1" customFormat="1" ht="12.75">
      <c r="A32" s="57"/>
      <c r="B32" s="15"/>
      <c r="C32" s="24" t="s">
        <v>101</v>
      </c>
      <c r="D32" s="29">
        <v>0</v>
      </c>
      <c r="E32" s="29">
        <v>0</v>
      </c>
      <c r="F32" s="29">
        <v>0</v>
      </c>
      <c r="G32" s="102">
        <v>0</v>
      </c>
    </row>
    <row r="33" spans="1:7" ht="11.25" customHeight="1">
      <c r="A33" s="57"/>
      <c r="B33" s="15"/>
      <c r="C33" s="17"/>
      <c r="D33" s="30"/>
      <c r="E33" s="30"/>
      <c r="F33" s="30"/>
      <c r="G33" s="138"/>
    </row>
    <row r="34" spans="1:7" s="1" customFormat="1" ht="12.75">
      <c r="A34" s="58"/>
      <c r="B34" s="18"/>
      <c r="C34" s="3" t="s">
        <v>33</v>
      </c>
      <c r="D34" s="36">
        <f>SUM(D25:D32)</f>
        <v>56269879</v>
      </c>
      <c r="E34" s="36">
        <f>SUM(E25:E32)</f>
        <v>56269879</v>
      </c>
      <c r="F34" s="36">
        <f>SUM(F25:F32)</f>
        <v>56194808</v>
      </c>
      <c r="G34" s="104">
        <f>SUM(G25:G32)</f>
        <v>51046939</v>
      </c>
    </row>
    <row r="35" spans="1:7" s="1" customFormat="1" ht="12.75">
      <c r="A35" s="57"/>
      <c r="B35" s="15"/>
      <c r="C35" s="5"/>
      <c r="D35" s="35"/>
      <c r="E35" s="35"/>
      <c r="F35" s="35"/>
      <c r="G35" s="139"/>
    </row>
    <row r="36" spans="1:7" s="1" customFormat="1" ht="12.75">
      <c r="A36" s="57" t="s">
        <v>8</v>
      </c>
      <c r="B36" s="15" t="s">
        <v>8</v>
      </c>
      <c r="C36" s="10" t="s">
        <v>72</v>
      </c>
      <c r="D36" s="35"/>
      <c r="E36" s="35"/>
      <c r="F36" s="35"/>
      <c r="G36" s="139"/>
    </row>
    <row r="37" spans="1:7" s="1" customFormat="1" ht="12.75">
      <c r="A37" s="57"/>
      <c r="B37" s="15"/>
      <c r="C37" s="24" t="s">
        <v>41</v>
      </c>
      <c r="D37" s="29">
        <v>9103000</v>
      </c>
      <c r="E37" s="29">
        <v>9103000</v>
      </c>
      <c r="F37" s="29">
        <v>9105100</v>
      </c>
      <c r="G37" s="102">
        <v>8532084</v>
      </c>
    </row>
    <row r="38" spans="1:7" s="1" customFormat="1" ht="12.75">
      <c r="A38" s="57"/>
      <c r="B38" s="15"/>
      <c r="C38" s="24" t="s">
        <v>32</v>
      </c>
      <c r="D38" s="29">
        <v>1785000</v>
      </c>
      <c r="E38" s="29">
        <v>1785000</v>
      </c>
      <c r="F38" s="29">
        <v>1785000</v>
      </c>
      <c r="G38" s="102">
        <v>1716477</v>
      </c>
    </row>
    <row r="39" spans="1:7" s="1" customFormat="1" ht="12.75">
      <c r="A39" s="57"/>
      <c r="B39" s="15"/>
      <c r="C39" s="24" t="s">
        <v>97</v>
      </c>
      <c r="D39" s="29">
        <v>70000</v>
      </c>
      <c r="E39" s="29">
        <v>70000</v>
      </c>
      <c r="F39" s="29">
        <v>70000</v>
      </c>
      <c r="G39" s="102">
        <v>4356</v>
      </c>
    </row>
    <row r="40" spans="1:7" s="1" customFormat="1" ht="12.75" hidden="1">
      <c r="A40" s="57"/>
      <c r="B40" s="15"/>
      <c r="C40" s="24" t="s">
        <v>98</v>
      </c>
      <c r="D40" s="29"/>
      <c r="E40" s="29"/>
      <c r="F40" s="29"/>
      <c r="G40" s="102"/>
    </row>
    <row r="41" spans="1:7" s="1" customFormat="1" ht="12.75" hidden="1">
      <c r="A41" s="57"/>
      <c r="B41" s="15"/>
      <c r="C41" s="24" t="s">
        <v>99</v>
      </c>
      <c r="D41" s="29"/>
      <c r="E41" s="29"/>
      <c r="F41" s="29"/>
      <c r="G41" s="102"/>
    </row>
    <row r="42" spans="1:7" s="1" customFormat="1" ht="12.75" hidden="1">
      <c r="A42" s="57"/>
      <c r="B42" s="15"/>
      <c r="C42" s="24"/>
      <c r="D42" s="29"/>
      <c r="E42" s="29"/>
      <c r="F42" s="29"/>
      <c r="G42" s="102"/>
    </row>
    <row r="43" spans="1:7" s="1" customFormat="1" ht="12.75" hidden="1">
      <c r="A43" s="57"/>
      <c r="B43" s="15"/>
      <c r="C43" s="24" t="s">
        <v>100</v>
      </c>
      <c r="D43" s="29"/>
      <c r="E43" s="29"/>
      <c r="F43" s="29"/>
      <c r="G43" s="102"/>
    </row>
    <row r="44" spans="1:7" s="1" customFormat="1" ht="12.75" hidden="1">
      <c r="A44" s="57"/>
      <c r="B44" s="15"/>
      <c r="C44" s="24" t="s">
        <v>101</v>
      </c>
      <c r="D44" s="29"/>
      <c r="E44" s="29"/>
      <c r="F44" s="29"/>
      <c r="G44" s="102"/>
    </row>
    <row r="45" spans="1:7" s="1" customFormat="1" ht="12.75">
      <c r="A45" s="57"/>
      <c r="B45" s="15"/>
      <c r="C45" s="24" t="s">
        <v>98</v>
      </c>
      <c r="D45" s="37">
        <v>0</v>
      </c>
      <c r="E45" s="37">
        <v>0</v>
      </c>
      <c r="F45" s="37">
        <v>0</v>
      </c>
      <c r="G45" s="137">
        <v>0</v>
      </c>
    </row>
    <row r="46" spans="1:7" s="1" customFormat="1" ht="12.75" hidden="1">
      <c r="A46" s="57"/>
      <c r="B46" s="15"/>
      <c r="C46" s="24" t="s">
        <v>99</v>
      </c>
      <c r="D46" s="37"/>
      <c r="E46" s="37"/>
      <c r="F46" s="37"/>
      <c r="G46" s="137"/>
    </row>
    <row r="47" spans="1:7" s="1" customFormat="1" ht="12.75">
      <c r="A47" s="57"/>
      <c r="B47" s="15" t="s">
        <v>0</v>
      </c>
      <c r="C47" s="24"/>
      <c r="D47" s="37"/>
      <c r="E47" s="37"/>
      <c r="F47" s="37"/>
      <c r="G47" s="137"/>
    </row>
    <row r="48" spans="1:7" s="1" customFormat="1" ht="12.75">
      <c r="A48" s="57"/>
      <c r="B48" s="15"/>
      <c r="C48" s="24" t="s">
        <v>100</v>
      </c>
      <c r="D48" s="37">
        <v>0</v>
      </c>
      <c r="E48" s="37">
        <v>0</v>
      </c>
      <c r="F48" s="37">
        <v>0</v>
      </c>
      <c r="G48" s="137">
        <v>0</v>
      </c>
    </row>
    <row r="49" spans="1:7" s="1" customFormat="1" ht="12.75">
      <c r="A49" s="57"/>
      <c r="B49" s="15"/>
      <c r="C49" s="24" t="s">
        <v>101</v>
      </c>
      <c r="D49" s="37">
        <v>0</v>
      </c>
      <c r="E49" s="37">
        <v>0</v>
      </c>
      <c r="F49" s="37">
        <v>0</v>
      </c>
      <c r="G49" s="137">
        <v>0</v>
      </c>
    </row>
    <row r="50" spans="1:7" s="1" customFormat="1" ht="12.75">
      <c r="A50" s="57"/>
      <c r="B50" s="15"/>
      <c r="C50" s="17"/>
      <c r="D50" s="30"/>
      <c r="E50" s="30"/>
      <c r="F50" s="30"/>
      <c r="G50" s="138"/>
    </row>
    <row r="51" spans="1:7" s="1" customFormat="1" ht="12.75">
      <c r="A51" s="58"/>
      <c r="B51" s="18"/>
      <c r="C51" s="3" t="s">
        <v>33</v>
      </c>
      <c r="D51" s="36">
        <f>SUM(D37:D49)</f>
        <v>10958000</v>
      </c>
      <c r="E51" s="36">
        <f>SUM(E37:E49)</f>
        <v>10958000</v>
      </c>
      <c r="F51" s="36">
        <f>SUM(F37:F49)</f>
        <v>10960100</v>
      </c>
      <c r="G51" s="104">
        <f>SUM(G37:G49)</f>
        <v>10252917</v>
      </c>
    </row>
    <row r="52" spans="1:7" s="1" customFormat="1" ht="12.75">
      <c r="A52" s="57"/>
      <c r="B52" s="15"/>
      <c r="C52" s="5"/>
      <c r="D52" s="35"/>
      <c r="E52" s="35"/>
      <c r="F52" s="35"/>
      <c r="G52" s="139"/>
    </row>
    <row r="53" spans="1:7" s="1" customFormat="1" ht="12.75">
      <c r="A53" s="57" t="s">
        <v>8</v>
      </c>
      <c r="B53" s="15" t="s">
        <v>9</v>
      </c>
      <c r="C53" s="10" t="s">
        <v>150</v>
      </c>
      <c r="D53" s="35"/>
      <c r="E53" s="35"/>
      <c r="F53" s="35"/>
      <c r="G53" s="139"/>
    </row>
    <row r="54" spans="1:7" s="1" customFormat="1" ht="12.75">
      <c r="A54" s="57"/>
      <c r="B54" s="15"/>
      <c r="C54" s="24" t="s">
        <v>41</v>
      </c>
      <c r="D54" s="29">
        <v>9103000</v>
      </c>
      <c r="E54" s="29">
        <v>9103000</v>
      </c>
      <c r="F54" s="29">
        <v>957255</v>
      </c>
      <c r="G54" s="102">
        <v>957255</v>
      </c>
    </row>
    <row r="55" spans="1:7" s="1" customFormat="1" ht="12.75">
      <c r="A55" s="57"/>
      <c r="B55" s="15"/>
      <c r="C55" s="24" t="s">
        <v>32</v>
      </c>
      <c r="D55" s="29">
        <v>1785000</v>
      </c>
      <c r="E55" s="29">
        <v>1785000</v>
      </c>
      <c r="F55" s="29">
        <v>184876</v>
      </c>
      <c r="G55" s="102">
        <v>184876</v>
      </c>
    </row>
    <row r="56" spans="1:7" s="1" customFormat="1" ht="12.75">
      <c r="A56" s="57"/>
      <c r="B56" s="15"/>
      <c r="C56" s="24" t="s">
        <v>97</v>
      </c>
      <c r="D56" s="29">
        <v>70000</v>
      </c>
      <c r="E56" s="29">
        <v>70000</v>
      </c>
      <c r="F56" s="29">
        <v>77847</v>
      </c>
      <c r="G56" s="102">
        <v>77847</v>
      </c>
    </row>
    <row r="57" spans="1:7" s="1" customFormat="1" ht="12.75">
      <c r="A57" s="57"/>
      <c r="B57" s="15"/>
      <c r="C57" s="24" t="s">
        <v>98</v>
      </c>
      <c r="D57" s="29">
        <v>0</v>
      </c>
      <c r="E57" s="29">
        <v>0</v>
      </c>
      <c r="F57" s="29">
        <v>0</v>
      </c>
      <c r="G57" s="102">
        <v>0</v>
      </c>
    </row>
    <row r="58" spans="1:7" s="1" customFormat="1" ht="12.75">
      <c r="A58" s="57"/>
      <c r="B58" s="15"/>
      <c r="C58" s="24" t="s">
        <v>99</v>
      </c>
      <c r="D58" s="29">
        <v>0</v>
      </c>
      <c r="E58" s="29">
        <v>0</v>
      </c>
      <c r="F58" s="29">
        <v>21092</v>
      </c>
      <c r="G58" s="102">
        <v>21092</v>
      </c>
    </row>
    <row r="59" spans="1:7" s="1" customFormat="1" ht="12.75">
      <c r="A59" s="57"/>
      <c r="B59" s="15"/>
      <c r="C59" s="24"/>
      <c r="D59" s="29"/>
      <c r="E59" s="29"/>
      <c r="F59" s="29"/>
      <c r="G59" s="102"/>
    </row>
    <row r="60" spans="1:7" s="1" customFormat="1" ht="12.75">
      <c r="A60" s="57"/>
      <c r="B60" s="15"/>
      <c r="C60" s="24" t="s">
        <v>100</v>
      </c>
      <c r="D60" s="29"/>
      <c r="E60" s="29"/>
      <c r="F60" s="29"/>
      <c r="G60" s="102"/>
    </row>
    <row r="61" spans="1:7" s="1" customFormat="1" ht="12.75">
      <c r="A61" s="57"/>
      <c r="B61" s="15"/>
      <c r="C61" s="24" t="s">
        <v>101</v>
      </c>
      <c r="D61" s="29"/>
      <c r="E61" s="29"/>
      <c r="F61" s="29"/>
      <c r="G61" s="102"/>
    </row>
    <row r="62" spans="1:7" s="1" customFormat="1" ht="12.75">
      <c r="A62" s="57"/>
      <c r="B62" s="15"/>
      <c r="C62" s="24" t="s">
        <v>98</v>
      </c>
      <c r="D62" s="37">
        <v>0</v>
      </c>
      <c r="E62" s="37">
        <v>0</v>
      </c>
      <c r="F62" s="37">
        <v>0</v>
      </c>
      <c r="G62" s="137">
        <v>0</v>
      </c>
    </row>
    <row r="63" spans="1:7" s="1" customFormat="1" ht="12.75">
      <c r="A63" s="57"/>
      <c r="B63" s="15"/>
      <c r="C63" s="24" t="s">
        <v>99</v>
      </c>
      <c r="D63" s="37"/>
      <c r="E63" s="37"/>
      <c r="F63" s="37"/>
      <c r="G63" s="137"/>
    </row>
    <row r="64" spans="1:7" s="1" customFormat="1" ht="12.75">
      <c r="A64" s="57"/>
      <c r="B64" s="15" t="s">
        <v>0</v>
      </c>
      <c r="C64" s="24"/>
      <c r="D64" s="37"/>
      <c r="E64" s="37"/>
      <c r="F64" s="37"/>
      <c r="G64" s="137"/>
    </row>
    <row r="65" spans="1:7" s="1" customFormat="1" ht="12.75">
      <c r="A65" s="57"/>
      <c r="B65" s="15"/>
      <c r="C65" s="24" t="s">
        <v>100</v>
      </c>
      <c r="D65" s="37">
        <v>0</v>
      </c>
      <c r="E65" s="37">
        <v>0</v>
      </c>
      <c r="F65" s="37">
        <v>0</v>
      </c>
      <c r="G65" s="137">
        <v>0</v>
      </c>
    </row>
    <row r="66" spans="1:7" s="1" customFormat="1" ht="12.75">
      <c r="A66" s="57"/>
      <c r="B66" s="15"/>
      <c r="C66" s="24" t="s">
        <v>101</v>
      </c>
      <c r="D66" s="37">
        <v>0</v>
      </c>
      <c r="E66" s="37">
        <v>0</v>
      </c>
      <c r="F66" s="37">
        <v>0</v>
      </c>
      <c r="G66" s="137">
        <v>0</v>
      </c>
    </row>
    <row r="67" spans="1:7" s="1" customFormat="1" ht="12.75">
      <c r="A67" s="57"/>
      <c r="B67" s="15"/>
      <c r="C67" s="17"/>
      <c r="D67" s="30"/>
      <c r="E67" s="30"/>
      <c r="F67" s="30"/>
      <c r="G67" s="138"/>
    </row>
    <row r="68" spans="1:7" s="1" customFormat="1" ht="12.75">
      <c r="A68" s="58"/>
      <c r="B68" s="18"/>
      <c r="C68" s="3" t="s">
        <v>33</v>
      </c>
      <c r="D68" s="36">
        <f>SUM(D54:D66)</f>
        <v>10958000</v>
      </c>
      <c r="E68" s="36">
        <f>SUM(E54:E66)</f>
        <v>10958000</v>
      </c>
      <c r="F68" s="36">
        <f>SUM(F54:F66)</f>
        <v>1241070</v>
      </c>
      <c r="G68" s="104">
        <f>SUM(G54:G66)</f>
        <v>1241070</v>
      </c>
    </row>
    <row r="69" spans="1:7" s="1" customFormat="1" ht="12.75">
      <c r="A69" s="57"/>
      <c r="B69" s="15"/>
      <c r="C69" s="5"/>
      <c r="D69" s="35"/>
      <c r="E69" s="35"/>
      <c r="F69" s="40"/>
      <c r="G69" s="146"/>
    </row>
    <row r="70" spans="1:7" s="1" customFormat="1" ht="12.75">
      <c r="A70" s="57" t="s">
        <v>6</v>
      </c>
      <c r="B70" s="15" t="s">
        <v>8</v>
      </c>
      <c r="C70" s="5" t="s">
        <v>108</v>
      </c>
      <c r="D70" s="35"/>
      <c r="E70" s="35"/>
      <c r="F70" s="35"/>
      <c r="G70" s="139"/>
    </row>
    <row r="71" spans="1:7" s="1" customFormat="1" ht="12.75">
      <c r="A71" s="57"/>
      <c r="B71" s="15"/>
      <c r="C71" s="5"/>
      <c r="D71" s="37"/>
      <c r="E71" s="37"/>
      <c r="F71" s="37"/>
      <c r="G71" s="137"/>
    </row>
    <row r="72" spans="1:7" s="1" customFormat="1" ht="12.75">
      <c r="A72" s="57"/>
      <c r="B72" s="15"/>
      <c r="C72" s="50" t="s">
        <v>151</v>
      </c>
      <c r="D72" s="152">
        <v>4384026</v>
      </c>
      <c r="E72" s="152">
        <v>4384026</v>
      </c>
      <c r="F72" s="152">
        <v>4384026</v>
      </c>
      <c r="G72" s="162">
        <v>4384026</v>
      </c>
    </row>
    <row r="73" spans="1:7" s="1" customFormat="1" ht="12.75">
      <c r="A73" s="57"/>
      <c r="B73" s="15"/>
      <c r="C73" s="50" t="s">
        <v>139</v>
      </c>
      <c r="D73" s="152">
        <v>3000000</v>
      </c>
      <c r="E73" s="152">
        <v>1950000</v>
      </c>
      <c r="F73" s="152">
        <v>1950000</v>
      </c>
      <c r="G73" s="162">
        <v>1915298</v>
      </c>
    </row>
    <row r="74" spans="1:7" s="1" customFormat="1" ht="12.75">
      <c r="A74" s="57"/>
      <c r="B74" s="15"/>
      <c r="C74" s="50"/>
      <c r="D74" s="35"/>
      <c r="E74" s="35"/>
      <c r="F74" s="35"/>
      <c r="G74" s="139"/>
    </row>
    <row r="75" spans="1:7" s="1" customFormat="1" ht="12.75">
      <c r="A75" s="58"/>
      <c r="B75" s="18"/>
      <c r="C75" s="3" t="s">
        <v>33</v>
      </c>
      <c r="D75" s="36">
        <f>SUM(D71:D73)</f>
        <v>7384026</v>
      </c>
      <c r="E75" s="36">
        <f>SUM(E72:E73)</f>
        <v>6334026</v>
      </c>
      <c r="F75" s="36">
        <f>SUM(F72:F73)</f>
        <v>6334026</v>
      </c>
      <c r="G75" s="104">
        <f>SUM(G72:G73)</f>
        <v>6299324</v>
      </c>
    </row>
    <row r="76" spans="1:7" s="1" customFormat="1" ht="12.75">
      <c r="A76" s="57"/>
      <c r="B76" s="15"/>
      <c r="C76" s="5"/>
      <c r="D76" s="35"/>
      <c r="E76" s="35"/>
      <c r="F76" s="35"/>
      <c r="G76" s="139"/>
    </row>
    <row r="77" spans="1:7" s="1" customFormat="1" ht="12.75">
      <c r="A77" s="57" t="s">
        <v>6</v>
      </c>
      <c r="B77" s="15" t="s">
        <v>12</v>
      </c>
      <c r="C77" s="5" t="s">
        <v>138</v>
      </c>
      <c r="D77" s="35"/>
      <c r="E77" s="35"/>
      <c r="F77" s="35"/>
      <c r="G77" s="139"/>
    </row>
    <row r="78" spans="1:7" s="1" customFormat="1" ht="12.75">
      <c r="A78" s="57"/>
      <c r="B78" s="15"/>
      <c r="C78" s="5"/>
      <c r="D78" s="37"/>
      <c r="E78" s="37"/>
      <c r="F78" s="37"/>
      <c r="G78" s="137"/>
    </row>
    <row r="79" spans="1:7" s="1" customFormat="1" ht="12.75">
      <c r="A79" s="57"/>
      <c r="B79" s="15"/>
      <c r="C79" s="50" t="s">
        <v>140</v>
      </c>
      <c r="D79" s="37">
        <v>0</v>
      </c>
      <c r="E79" s="37">
        <v>1875912</v>
      </c>
      <c r="F79" s="37">
        <v>1875912</v>
      </c>
      <c r="G79" s="137">
        <v>1875912</v>
      </c>
    </row>
    <row r="80" spans="1:7" s="1" customFormat="1" ht="12.75">
      <c r="A80" s="57"/>
      <c r="B80" s="15"/>
      <c r="C80" s="50" t="s">
        <v>141</v>
      </c>
      <c r="D80" s="37">
        <v>0</v>
      </c>
      <c r="E80" s="37">
        <v>1296090</v>
      </c>
      <c r="F80" s="37">
        <v>1296090</v>
      </c>
      <c r="G80" s="137">
        <v>1296090</v>
      </c>
    </row>
    <row r="81" spans="1:7" s="1" customFormat="1" ht="12.75">
      <c r="A81" s="57"/>
      <c r="B81" s="15"/>
      <c r="C81" s="50" t="s">
        <v>142</v>
      </c>
      <c r="D81" s="37">
        <v>0</v>
      </c>
      <c r="E81" s="37">
        <v>267000</v>
      </c>
      <c r="F81" s="37">
        <v>267000</v>
      </c>
      <c r="G81" s="137">
        <v>266950</v>
      </c>
    </row>
    <row r="82" spans="1:7" s="1" customFormat="1" ht="12.75">
      <c r="A82" s="57"/>
      <c r="B82" s="15"/>
      <c r="C82" s="50" t="s">
        <v>143</v>
      </c>
      <c r="D82" s="37">
        <v>0</v>
      </c>
      <c r="E82" s="37">
        <v>80219</v>
      </c>
      <c r="F82" s="37">
        <v>80219</v>
      </c>
      <c r="G82" s="137">
        <v>0</v>
      </c>
    </row>
    <row r="83" spans="1:7" s="1" customFormat="1" ht="12.75">
      <c r="A83" s="57"/>
      <c r="B83" s="15"/>
      <c r="C83" s="50" t="s">
        <v>144</v>
      </c>
      <c r="D83" s="37">
        <v>0</v>
      </c>
      <c r="E83" s="37">
        <v>2685000</v>
      </c>
      <c r="F83" s="37">
        <v>0</v>
      </c>
      <c r="G83" s="137">
        <v>0</v>
      </c>
    </row>
    <row r="84" spans="1:7" s="1" customFormat="1" ht="12.75">
      <c r="A84" s="57"/>
      <c r="B84" s="15"/>
      <c r="C84" s="50"/>
      <c r="D84" s="35"/>
      <c r="E84" s="35"/>
      <c r="F84" s="35"/>
      <c r="G84" s="139"/>
    </row>
    <row r="85" spans="1:7" s="1" customFormat="1" ht="12.75">
      <c r="A85" s="58"/>
      <c r="B85" s="18"/>
      <c r="C85" s="3" t="s">
        <v>33</v>
      </c>
      <c r="D85" s="36">
        <f>SUM(D78:D83)</f>
        <v>0</v>
      </c>
      <c r="E85" s="36">
        <f>SUM(E79:E83)</f>
        <v>6204221</v>
      </c>
      <c r="F85" s="36">
        <f>SUM(F79:F83)</f>
        <v>3519221</v>
      </c>
      <c r="G85" s="104">
        <f>SUM(G79:G83)</f>
        <v>3438952</v>
      </c>
    </row>
    <row r="86" spans="1:7" s="1" customFormat="1" ht="12.75">
      <c r="A86" s="57"/>
      <c r="B86" s="15"/>
      <c r="C86" s="5"/>
      <c r="D86" s="37"/>
      <c r="E86" s="37"/>
      <c r="F86" s="37"/>
      <c r="G86" s="137"/>
    </row>
    <row r="87" spans="1:7" ht="12.75">
      <c r="A87" s="57" t="s">
        <v>38</v>
      </c>
      <c r="B87" s="15" t="s">
        <v>6</v>
      </c>
      <c r="C87" s="5" t="s">
        <v>81</v>
      </c>
      <c r="D87" s="37"/>
      <c r="E87" s="37"/>
      <c r="F87" s="37"/>
      <c r="G87" s="137"/>
    </row>
    <row r="88" spans="1:7" ht="12.75">
      <c r="A88" s="57"/>
      <c r="B88" s="15"/>
      <c r="C88" s="24" t="s">
        <v>102</v>
      </c>
      <c r="D88" s="37">
        <v>300000</v>
      </c>
      <c r="E88" s="37">
        <v>300000</v>
      </c>
      <c r="F88" s="37">
        <v>300000</v>
      </c>
      <c r="G88" s="137">
        <v>266284</v>
      </c>
    </row>
    <row r="89" spans="1:7" ht="12.75">
      <c r="A89" s="57"/>
      <c r="B89" s="15"/>
      <c r="C89" s="50" t="s">
        <v>103</v>
      </c>
      <c r="D89" s="37">
        <v>938583</v>
      </c>
      <c r="E89" s="37">
        <v>1192000</v>
      </c>
      <c r="F89" s="37">
        <v>1192000</v>
      </c>
      <c r="G89" s="137">
        <v>1192000</v>
      </c>
    </row>
    <row r="90" spans="1:7" ht="12.75">
      <c r="A90" s="57"/>
      <c r="B90" s="15"/>
      <c r="C90" s="50" t="s">
        <v>104</v>
      </c>
      <c r="D90" s="37">
        <v>253417</v>
      </c>
      <c r="E90" s="37">
        <v>0</v>
      </c>
      <c r="F90" s="37">
        <v>0</v>
      </c>
      <c r="G90" s="137">
        <v>0</v>
      </c>
    </row>
    <row r="91" spans="1:7" ht="12.75">
      <c r="A91" s="57"/>
      <c r="B91" s="109"/>
      <c r="C91" s="5"/>
      <c r="D91" s="41"/>
      <c r="E91" s="41"/>
      <c r="F91" s="41"/>
      <c r="G91" s="140"/>
    </row>
    <row r="92" spans="1:7" ht="12.75">
      <c r="A92" s="58"/>
      <c r="B92" s="18"/>
      <c r="C92" s="3" t="s">
        <v>33</v>
      </c>
      <c r="D92" s="38">
        <f>SUM(D88:D90)</f>
        <v>1492000</v>
      </c>
      <c r="E92" s="38">
        <f>SUM(E88:E90)</f>
        <v>1492000</v>
      </c>
      <c r="F92" s="38">
        <f>SUM(F88:F90)</f>
        <v>1492000</v>
      </c>
      <c r="G92" s="141">
        <f>SUM(G88:G90)</f>
        <v>1458284</v>
      </c>
    </row>
    <row r="93" spans="1:7" s="1" customFormat="1" ht="12.75" hidden="1">
      <c r="A93" s="57"/>
      <c r="B93" s="15"/>
      <c r="C93" s="5"/>
      <c r="D93" s="35"/>
      <c r="E93" s="35"/>
      <c r="F93" s="35"/>
      <c r="G93" s="139"/>
    </row>
    <row r="94" spans="1:7" s="1" customFormat="1" ht="12.75" hidden="1">
      <c r="A94" s="57"/>
      <c r="B94" s="15"/>
      <c r="C94" s="5"/>
      <c r="D94" s="35"/>
      <c r="E94" s="35"/>
      <c r="F94" s="35"/>
      <c r="G94" s="139"/>
    </row>
    <row r="95" spans="1:7" ht="11.25" customHeight="1" hidden="1">
      <c r="A95" s="57" t="s">
        <v>6</v>
      </c>
      <c r="B95" s="15">
        <v>10</v>
      </c>
      <c r="C95" s="5" t="s">
        <v>64</v>
      </c>
      <c r="D95" s="30"/>
      <c r="E95" s="30"/>
      <c r="F95" s="30"/>
      <c r="G95" s="138"/>
    </row>
    <row r="96" spans="1:7" ht="12" customHeight="1" hidden="1">
      <c r="A96" s="57"/>
      <c r="B96" s="15"/>
      <c r="C96" s="24"/>
      <c r="D96" s="29"/>
      <c r="E96" s="29"/>
      <c r="F96" s="29"/>
      <c r="G96" s="102"/>
    </row>
    <row r="97" spans="1:7" ht="12" customHeight="1" hidden="1">
      <c r="A97" s="57"/>
      <c r="B97" s="15"/>
      <c r="C97" s="24" t="s">
        <v>60</v>
      </c>
      <c r="D97" s="29" t="e">
        <f>'[1]841126'!$C$158</f>
        <v>#REF!</v>
      </c>
      <c r="E97" s="29" t="e">
        <f>'[1]841126'!$C$158</f>
        <v>#REF!</v>
      </c>
      <c r="F97" s="29" t="e">
        <f>'[1]841126'!$C$158</f>
        <v>#REF!</v>
      </c>
      <c r="G97" s="102" t="e">
        <f>'[1]841126'!$C$158</f>
        <v>#REF!</v>
      </c>
    </row>
    <row r="98" spans="1:7" ht="12" customHeight="1" hidden="1">
      <c r="A98" s="57"/>
      <c r="B98" s="15"/>
      <c r="C98" s="24" t="s">
        <v>60</v>
      </c>
      <c r="D98" s="29" t="e">
        <f>'[1]841126'!$C$158</f>
        <v>#REF!</v>
      </c>
      <c r="E98" s="29" t="e">
        <f>'[1]841126'!$C$158</f>
        <v>#REF!</v>
      </c>
      <c r="F98" s="29" t="e">
        <f>'[1]841126'!$C$158</f>
        <v>#REF!</v>
      </c>
      <c r="G98" s="102" t="e">
        <f>'[1]841126'!$C$158</f>
        <v>#REF!</v>
      </c>
    </row>
    <row r="99" spans="1:7" ht="12.75" hidden="1">
      <c r="A99" s="57"/>
      <c r="B99" s="15"/>
      <c r="C99" s="24" t="s">
        <v>52</v>
      </c>
      <c r="D99" s="29"/>
      <c r="E99" s="29"/>
      <c r="F99" s="29"/>
      <c r="G99" s="102"/>
    </row>
    <row r="100" spans="1:7" s="1" customFormat="1" ht="12.75" hidden="1">
      <c r="A100" s="57"/>
      <c r="B100" s="15"/>
      <c r="C100" s="5" t="s">
        <v>48</v>
      </c>
      <c r="D100" s="35">
        <f>D99</f>
        <v>0</v>
      </c>
      <c r="E100" s="35">
        <f>E99</f>
        <v>0</v>
      </c>
      <c r="F100" s="35">
        <f>F99</f>
        <v>0</v>
      </c>
      <c r="G100" s="139">
        <f>G99</f>
        <v>0</v>
      </c>
    </row>
    <row r="101" spans="1:7" ht="11.25" customHeight="1" hidden="1">
      <c r="A101" s="57"/>
      <c r="B101" s="15"/>
      <c r="C101" s="24"/>
      <c r="D101" s="29"/>
      <c r="E101" s="29"/>
      <c r="F101" s="29"/>
      <c r="G101" s="102"/>
    </row>
    <row r="102" spans="1:7" s="1" customFormat="1" ht="12.75" hidden="1">
      <c r="A102" s="58"/>
      <c r="B102" s="18"/>
      <c r="C102" s="3" t="s">
        <v>33</v>
      </c>
      <c r="D102" s="36">
        <f>D100</f>
        <v>0</v>
      </c>
      <c r="E102" s="36">
        <f>E100</f>
        <v>0</v>
      </c>
      <c r="F102" s="36">
        <f>F100</f>
        <v>0</v>
      </c>
      <c r="G102" s="104">
        <f>G100</f>
        <v>0</v>
      </c>
    </row>
    <row r="103" spans="1:7" s="1" customFormat="1" ht="12.75">
      <c r="A103" s="57"/>
      <c r="B103" s="15"/>
      <c r="C103" s="5"/>
      <c r="D103" s="35"/>
      <c r="E103" s="35"/>
      <c r="F103" s="35"/>
      <c r="G103" s="139"/>
    </row>
    <row r="104" spans="1:7" s="1" customFormat="1" ht="12.75">
      <c r="A104" s="57" t="s">
        <v>6</v>
      </c>
      <c r="B104" s="15" t="s">
        <v>14</v>
      </c>
      <c r="C104" s="5" t="s">
        <v>80</v>
      </c>
      <c r="D104" s="35" t="s">
        <v>0</v>
      </c>
      <c r="E104" s="35" t="s">
        <v>0</v>
      </c>
      <c r="F104" s="35" t="s">
        <v>0</v>
      </c>
      <c r="G104" s="139" t="s">
        <v>0</v>
      </c>
    </row>
    <row r="105" spans="1:7" s="1" customFormat="1" ht="12.75">
      <c r="A105" s="57"/>
      <c r="B105" s="15"/>
      <c r="C105" s="13" t="s">
        <v>109</v>
      </c>
      <c r="D105" s="37">
        <v>2400000</v>
      </c>
      <c r="E105" s="37">
        <v>1717000</v>
      </c>
      <c r="F105" s="37">
        <v>1717000</v>
      </c>
      <c r="G105" s="137">
        <v>1717000</v>
      </c>
    </row>
    <row r="106" spans="1:7" s="1" customFormat="1" ht="12.75">
      <c r="A106" s="57"/>
      <c r="B106" s="15"/>
      <c r="C106" s="13" t="s">
        <v>127</v>
      </c>
      <c r="D106" s="37">
        <v>616000</v>
      </c>
      <c r="E106" s="37">
        <v>0</v>
      </c>
      <c r="F106" s="37">
        <v>0</v>
      </c>
      <c r="G106" s="137">
        <v>0</v>
      </c>
    </row>
    <row r="107" spans="1:7" s="1" customFormat="1" ht="12.75">
      <c r="A107" s="57"/>
      <c r="B107" s="15"/>
      <c r="C107" s="13" t="s">
        <v>128</v>
      </c>
      <c r="D107" s="37">
        <v>500000</v>
      </c>
      <c r="E107" s="37">
        <v>0</v>
      </c>
      <c r="F107" s="37">
        <v>0</v>
      </c>
      <c r="G107" s="137">
        <v>0</v>
      </c>
    </row>
    <row r="108" spans="1:7" s="1" customFormat="1" ht="12.75">
      <c r="A108" s="57"/>
      <c r="B108" s="15"/>
      <c r="C108" s="13" t="s">
        <v>145</v>
      </c>
      <c r="D108" s="37">
        <v>0</v>
      </c>
      <c r="E108" s="37">
        <v>50000</v>
      </c>
      <c r="F108" s="37">
        <v>50000</v>
      </c>
      <c r="G108" s="137">
        <v>50000</v>
      </c>
    </row>
    <row r="109" spans="1:7" s="1" customFormat="1" ht="12.75">
      <c r="A109" s="57"/>
      <c r="B109" s="15"/>
      <c r="C109" s="13" t="s">
        <v>110</v>
      </c>
      <c r="D109" s="37">
        <v>72000</v>
      </c>
      <c r="E109" s="37">
        <v>92000</v>
      </c>
      <c r="F109" s="37">
        <v>92000</v>
      </c>
      <c r="G109" s="137">
        <v>72000</v>
      </c>
    </row>
    <row r="110" spans="1:7" s="16" customFormat="1" ht="12.75">
      <c r="A110" s="59"/>
      <c r="B110" s="15"/>
      <c r="C110" s="17"/>
      <c r="D110" s="30"/>
      <c r="E110" s="30"/>
      <c r="F110" s="30"/>
      <c r="G110" s="138"/>
    </row>
    <row r="111" spans="1:7" s="16" customFormat="1" ht="12.75">
      <c r="A111" s="60"/>
      <c r="B111" s="18"/>
      <c r="C111" s="3" t="s">
        <v>33</v>
      </c>
      <c r="D111" s="38">
        <f>SUM(D105:D109)</f>
        <v>3588000</v>
      </c>
      <c r="E111" s="38">
        <f>SUM(E105:E109)</f>
        <v>1859000</v>
      </c>
      <c r="F111" s="38">
        <f>SUM(F105:F109)</f>
        <v>1859000</v>
      </c>
      <c r="G111" s="141">
        <f>SUM(G105:G109)</f>
        <v>1839000</v>
      </c>
    </row>
    <row r="112" spans="1:7" s="16" customFormat="1" ht="12.75">
      <c r="A112" s="59"/>
      <c r="B112" s="15"/>
      <c r="C112" s="5"/>
      <c r="D112" s="30"/>
      <c r="E112" s="30"/>
      <c r="F112" s="30"/>
      <c r="G112" s="138"/>
    </row>
    <row r="113" spans="1:7" s="16" customFormat="1" ht="12.75">
      <c r="A113" s="122" t="s">
        <v>6</v>
      </c>
      <c r="B113" s="15" t="s">
        <v>15</v>
      </c>
      <c r="C113" s="5" t="s">
        <v>146</v>
      </c>
      <c r="D113" s="30"/>
      <c r="E113" s="30"/>
      <c r="F113" s="30"/>
      <c r="G113" s="138"/>
    </row>
    <row r="114" spans="1:7" s="16" customFormat="1" ht="12.75">
      <c r="A114" s="122"/>
      <c r="B114" s="15"/>
      <c r="C114" s="5"/>
      <c r="D114" s="30"/>
      <c r="E114" s="30"/>
      <c r="F114" s="30"/>
      <c r="G114" s="138"/>
    </row>
    <row r="115" spans="1:7" s="16" customFormat="1" ht="12.75">
      <c r="A115" s="59"/>
      <c r="B115" s="15"/>
      <c r="C115" s="123" t="s">
        <v>127</v>
      </c>
      <c r="D115" s="37">
        <v>0</v>
      </c>
      <c r="E115" s="37">
        <v>605542</v>
      </c>
      <c r="F115" s="37">
        <v>605542</v>
      </c>
      <c r="G115" s="137">
        <v>0</v>
      </c>
    </row>
    <row r="116" spans="1:7" s="16" customFormat="1" ht="12.75">
      <c r="A116" s="59"/>
      <c r="B116" s="15"/>
      <c r="C116" s="123" t="s">
        <v>128</v>
      </c>
      <c r="D116" s="37">
        <v>0</v>
      </c>
      <c r="E116" s="37">
        <v>500000</v>
      </c>
      <c r="F116" s="37">
        <v>500000</v>
      </c>
      <c r="G116" s="137">
        <v>500000</v>
      </c>
    </row>
    <row r="117" spans="1:7" s="16" customFormat="1" ht="12.75">
      <c r="A117" s="59"/>
      <c r="B117" s="15"/>
      <c r="C117" s="123"/>
      <c r="D117" s="30"/>
      <c r="E117" s="30"/>
      <c r="F117" s="30"/>
      <c r="G117" s="138"/>
    </row>
    <row r="118" spans="1:7" s="16" customFormat="1" ht="12.75">
      <c r="A118" s="60"/>
      <c r="B118" s="18"/>
      <c r="C118" s="3" t="s">
        <v>33</v>
      </c>
      <c r="D118" s="38">
        <f>SUM(D112:D116)</f>
        <v>0</v>
      </c>
      <c r="E118" s="38">
        <f>SUM(E112:E116)</f>
        <v>1105542</v>
      </c>
      <c r="F118" s="38">
        <f>SUM(F112:F116)</f>
        <v>1105542</v>
      </c>
      <c r="G118" s="141">
        <f>SUM(G112:G116)</f>
        <v>500000</v>
      </c>
    </row>
    <row r="119" spans="1:7" s="1" customFormat="1" ht="12.75">
      <c r="A119" s="57"/>
      <c r="B119" s="15"/>
      <c r="C119" s="5"/>
      <c r="D119" s="35"/>
      <c r="E119" s="35"/>
      <c r="F119" s="35"/>
      <c r="G119" s="139"/>
    </row>
    <row r="120" spans="1:7" s="1" customFormat="1" ht="12.75">
      <c r="A120" s="57"/>
      <c r="B120" s="15"/>
      <c r="C120" s="5" t="s">
        <v>35</v>
      </c>
      <c r="D120" s="35"/>
      <c r="E120" s="35"/>
      <c r="F120" s="35"/>
      <c r="G120" s="139"/>
    </row>
    <row r="121" spans="1:7" ht="12.75">
      <c r="A121" s="57"/>
      <c r="B121" s="15"/>
      <c r="C121" s="24"/>
      <c r="D121" s="29"/>
      <c r="E121" s="29"/>
      <c r="F121" s="29"/>
      <c r="G121" s="102"/>
    </row>
    <row r="122" spans="1:7" ht="12.75">
      <c r="A122" s="57" t="s">
        <v>0</v>
      </c>
      <c r="B122" s="15"/>
      <c r="C122" s="5" t="s">
        <v>36</v>
      </c>
      <c r="D122" s="29"/>
      <c r="E122" s="29"/>
      <c r="F122" s="29"/>
      <c r="G122" s="102"/>
    </row>
    <row r="123" spans="1:7" ht="12.75">
      <c r="A123" s="57"/>
      <c r="B123" s="15"/>
      <c r="C123" s="5"/>
      <c r="D123" s="29"/>
      <c r="E123" s="29"/>
      <c r="F123" s="29"/>
      <c r="G123" s="102"/>
    </row>
    <row r="124" spans="1:7" ht="12.75">
      <c r="A124" s="57" t="s">
        <v>9</v>
      </c>
      <c r="B124" s="15" t="s">
        <v>6</v>
      </c>
      <c r="C124" s="5" t="s">
        <v>82</v>
      </c>
      <c r="D124" s="29"/>
      <c r="E124" s="29"/>
      <c r="F124" s="29"/>
      <c r="G124" s="102"/>
    </row>
    <row r="125" spans="1:7" ht="12.75">
      <c r="A125" s="57"/>
      <c r="B125" s="15"/>
      <c r="C125" s="5"/>
      <c r="D125" s="29"/>
      <c r="E125" s="29"/>
      <c r="F125" s="29"/>
      <c r="G125" s="102"/>
    </row>
    <row r="126" spans="1:7" ht="12.75">
      <c r="A126" s="57"/>
      <c r="B126" s="15"/>
      <c r="C126" s="79" t="s">
        <v>41</v>
      </c>
      <c r="D126" s="29">
        <v>4417000</v>
      </c>
      <c r="E126" s="29">
        <v>4367500</v>
      </c>
      <c r="F126" s="29">
        <v>4503000</v>
      </c>
      <c r="G126" s="102">
        <v>4328519</v>
      </c>
    </row>
    <row r="127" spans="1:7" ht="12.75">
      <c r="A127" s="57"/>
      <c r="B127" s="15"/>
      <c r="C127" s="79" t="s">
        <v>32</v>
      </c>
      <c r="D127" s="29">
        <v>814000</v>
      </c>
      <c r="E127" s="29">
        <v>814000</v>
      </c>
      <c r="F127" s="29">
        <v>814000</v>
      </c>
      <c r="G127" s="102">
        <v>803472</v>
      </c>
    </row>
    <row r="128" spans="1:7" ht="12.75">
      <c r="A128" s="57"/>
      <c r="B128" s="15"/>
      <c r="C128" s="79" t="s">
        <v>97</v>
      </c>
      <c r="D128" s="29">
        <v>1425000</v>
      </c>
      <c r="E128" s="29">
        <v>870000</v>
      </c>
      <c r="F128" s="29">
        <v>925000</v>
      </c>
      <c r="G128" s="102">
        <v>716390</v>
      </c>
    </row>
    <row r="129" spans="1:7" ht="12.75">
      <c r="A129" s="57"/>
      <c r="B129" s="15"/>
      <c r="C129" s="79" t="s">
        <v>98</v>
      </c>
      <c r="D129" s="29">
        <v>0</v>
      </c>
      <c r="E129" s="29">
        <v>0</v>
      </c>
      <c r="F129" s="29">
        <v>0</v>
      </c>
      <c r="G129" s="102">
        <v>0</v>
      </c>
    </row>
    <row r="130" spans="1:7" s="1" customFormat="1" ht="12.75">
      <c r="A130" s="57"/>
      <c r="B130" s="15"/>
      <c r="C130" s="79" t="s">
        <v>99</v>
      </c>
      <c r="D130" s="37">
        <v>0</v>
      </c>
      <c r="E130" s="37">
        <v>0</v>
      </c>
      <c r="F130" s="37">
        <v>0</v>
      </c>
      <c r="G130" s="137">
        <v>0</v>
      </c>
    </row>
    <row r="131" spans="1:7" s="1" customFormat="1" ht="12.75">
      <c r="A131" s="57"/>
      <c r="B131" s="15"/>
      <c r="C131" s="79"/>
      <c r="D131" s="35"/>
      <c r="E131" s="35"/>
      <c r="F131" s="35"/>
      <c r="G131" s="139"/>
    </row>
    <row r="132" spans="1:7" s="1" customFormat="1" ht="12.75">
      <c r="A132" s="57"/>
      <c r="B132" s="15"/>
      <c r="C132" s="79" t="s">
        <v>100</v>
      </c>
      <c r="D132" s="37">
        <v>0</v>
      </c>
      <c r="E132" s="37">
        <v>94786</v>
      </c>
      <c r="F132" s="37">
        <v>154786</v>
      </c>
      <c r="G132" s="137">
        <v>153786</v>
      </c>
    </row>
    <row r="133" spans="1:7" ht="12.75">
      <c r="A133" s="57"/>
      <c r="B133" s="15"/>
      <c r="C133" s="79" t="s">
        <v>101</v>
      </c>
      <c r="D133" s="29">
        <v>0</v>
      </c>
      <c r="E133" s="29">
        <v>0</v>
      </c>
      <c r="F133" s="29">
        <v>0</v>
      </c>
      <c r="G133" s="102">
        <v>0</v>
      </c>
    </row>
    <row r="134" spans="1:7" ht="12" customHeight="1">
      <c r="A134" s="57"/>
      <c r="B134" s="15"/>
      <c r="C134" s="24"/>
      <c r="D134" s="29"/>
      <c r="E134" s="29"/>
      <c r="F134" s="29"/>
      <c r="G134" s="102"/>
    </row>
    <row r="135" spans="1:7" s="1" customFormat="1" ht="12.75">
      <c r="A135" s="58"/>
      <c r="B135" s="18"/>
      <c r="C135" s="3" t="s">
        <v>34</v>
      </c>
      <c r="D135" s="36">
        <f>SUM(D126:D133)</f>
        <v>6656000</v>
      </c>
      <c r="E135" s="36">
        <f>SUM(E126:E133)</f>
        <v>6146286</v>
      </c>
      <c r="F135" s="36">
        <f>SUM(F126:F133)</f>
        <v>6396786</v>
      </c>
      <c r="G135" s="104">
        <f>SUM(G126:G133)</f>
        <v>6002167</v>
      </c>
    </row>
    <row r="136" spans="1:7" s="1" customFormat="1" ht="12.75">
      <c r="A136" s="57"/>
      <c r="B136" s="15"/>
      <c r="C136" s="5"/>
      <c r="D136" s="35"/>
      <c r="E136" s="35"/>
      <c r="F136" s="35"/>
      <c r="G136" s="139"/>
    </row>
    <row r="137" spans="1:7" s="1" customFormat="1" ht="12.75">
      <c r="A137" s="57" t="s">
        <v>9</v>
      </c>
      <c r="B137" s="15" t="s">
        <v>8</v>
      </c>
      <c r="C137" s="5" t="s">
        <v>83</v>
      </c>
      <c r="D137" s="35"/>
      <c r="E137" s="35"/>
      <c r="F137" s="35"/>
      <c r="G137" s="139"/>
    </row>
    <row r="138" spans="1:7" s="1" customFormat="1" ht="12.75">
      <c r="A138" s="57"/>
      <c r="B138" s="15"/>
      <c r="C138" s="5"/>
      <c r="D138" s="35"/>
      <c r="E138" s="35"/>
      <c r="F138" s="35"/>
      <c r="G138" s="139"/>
    </row>
    <row r="139" spans="1:7" s="1" customFormat="1" ht="12.75">
      <c r="A139" s="57"/>
      <c r="B139" s="15"/>
      <c r="C139" s="24" t="s">
        <v>46</v>
      </c>
      <c r="D139" s="37">
        <v>146400</v>
      </c>
      <c r="E139" s="37">
        <v>139200</v>
      </c>
      <c r="F139" s="37">
        <v>139200</v>
      </c>
      <c r="G139" s="137">
        <v>158558</v>
      </c>
    </row>
    <row r="140" spans="1:7" s="1" customFormat="1" ht="12.75">
      <c r="A140" s="57"/>
      <c r="B140" s="15"/>
      <c r="C140" s="5"/>
      <c r="D140" s="35"/>
      <c r="E140" s="35"/>
      <c r="F140" s="35"/>
      <c r="G140" s="139"/>
    </row>
    <row r="141" spans="1:7" s="1" customFormat="1" ht="12.75">
      <c r="A141" s="58"/>
      <c r="B141" s="18"/>
      <c r="C141" s="3" t="s">
        <v>34</v>
      </c>
      <c r="D141" s="36">
        <v>146400</v>
      </c>
      <c r="E141" s="36">
        <v>139200</v>
      </c>
      <c r="F141" s="36">
        <v>139200</v>
      </c>
      <c r="G141" s="104">
        <v>158558</v>
      </c>
    </row>
    <row r="142" spans="1:7" s="1" customFormat="1" ht="12.75">
      <c r="A142" s="57"/>
      <c r="B142" s="15"/>
      <c r="C142" s="5"/>
      <c r="D142" s="35"/>
      <c r="E142" s="35"/>
      <c r="F142" s="35"/>
      <c r="G142" s="139"/>
    </row>
    <row r="143" spans="1:7" s="1" customFormat="1" ht="12.75">
      <c r="A143" s="57" t="s">
        <v>9</v>
      </c>
      <c r="B143" s="15" t="s">
        <v>11</v>
      </c>
      <c r="C143" s="5" t="s">
        <v>84</v>
      </c>
      <c r="D143" s="29"/>
      <c r="E143" s="29"/>
      <c r="F143" s="29"/>
      <c r="G143" s="102"/>
    </row>
    <row r="144" spans="1:7" s="1" customFormat="1" ht="12.75">
      <c r="A144" s="57"/>
      <c r="B144" s="15"/>
      <c r="C144" s="5"/>
      <c r="D144" s="29"/>
      <c r="E144" s="29"/>
      <c r="F144" s="29"/>
      <c r="G144" s="102"/>
    </row>
    <row r="145" spans="1:7" s="1" customFormat="1" ht="12.75">
      <c r="A145" s="57"/>
      <c r="B145" s="15"/>
      <c r="C145" s="79" t="s">
        <v>41</v>
      </c>
      <c r="D145" s="29">
        <v>0</v>
      </c>
      <c r="E145" s="29">
        <v>0</v>
      </c>
      <c r="F145" s="29">
        <v>0</v>
      </c>
      <c r="G145" s="102">
        <v>0</v>
      </c>
    </row>
    <row r="146" spans="1:7" s="1" customFormat="1" ht="12.75">
      <c r="A146" s="57"/>
      <c r="B146" s="15"/>
      <c r="C146" s="79" t="s">
        <v>32</v>
      </c>
      <c r="D146" s="29">
        <v>0</v>
      </c>
      <c r="E146" s="29">
        <v>0</v>
      </c>
      <c r="F146" s="29">
        <v>0</v>
      </c>
      <c r="G146" s="102">
        <v>0</v>
      </c>
    </row>
    <row r="147" spans="1:7" s="1" customFormat="1" ht="12.75">
      <c r="A147" s="57"/>
      <c r="B147" s="15"/>
      <c r="C147" s="79" t="s">
        <v>97</v>
      </c>
      <c r="D147" s="37">
        <v>550000</v>
      </c>
      <c r="E147" s="37">
        <v>475000</v>
      </c>
      <c r="F147" s="37">
        <v>475000</v>
      </c>
      <c r="G147" s="137">
        <v>0</v>
      </c>
    </row>
    <row r="148" spans="1:7" s="1" customFormat="1" ht="12.75">
      <c r="A148" s="57"/>
      <c r="B148" s="15"/>
      <c r="C148" s="79" t="s">
        <v>98</v>
      </c>
      <c r="D148" s="37">
        <v>0</v>
      </c>
      <c r="E148" s="37">
        <v>0</v>
      </c>
      <c r="F148" s="37">
        <v>0</v>
      </c>
      <c r="G148" s="137">
        <v>0</v>
      </c>
    </row>
    <row r="149" spans="1:7" s="1" customFormat="1" ht="12.75">
      <c r="A149" s="57"/>
      <c r="B149" s="15"/>
      <c r="C149" s="79" t="s">
        <v>99</v>
      </c>
      <c r="D149" s="37">
        <v>1200000</v>
      </c>
      <c r="E149" s="37">
        <v>0</v>
      </c>
      <c r="F149" s="37">
        <v>0</v>
      </c>
      <c r="G149" s="137">
        <v>0</v>
      </c>
    </row>
    <row r="150" spans="1:7" s="1" customFormat="1" ht="12.75">
      <c r="A150" s="57"/>
      <c r="B150" s="15"/>
      <c r="C150" s="79"/>
      <c r="D150" s="37"/>
      <c r="E150" s="37"/>
      <c r="F150" s="37"/>
      <c r="G150" s="137"/>
    </row>
    <row r="151" spans="1:7" s="1" customFormat="1" ht="12.75">
      <c r="A151" s="57"/>
      <c r="B151" s="15"/>
      <c r="C151" s="79" t="s">
        <v>100</v>
      </c>
      <c r="D151" s="37">
        <v>0</v>
      </c>
      <c r="E151" s="37">
        <v>0</v>
      </c>
      <c r="F151" s="37">
        <v>0</v>
      </c>
      <c r="G151" s="137">
        <v>0</v>
      </c>
    </row>
    <row r="152" spans="1:7" s="1" customFormat="1" ht="12.75">
      <c r="A152" s="57"/>
      <c r="B152" s="15"/>
      <c r="C152" s="79" t="s">
        <v>101</v>
      </c>
      <c r="D152" s="37">
        <v>0</v>
      </c>
      <c r="E152" s="37">
        <v>0</v>
      </c>
      <c r="F152" s="37">
        <v>0</v>
      </c>
      <c r="G152" s="137">
        <v>0</v>
      </c>
    </row>
    <row r="153" spans="1:7" s="1" customFormat="1" ht="12.75">
      <c r="A153" s="57"/>
      <c r="B153" s="15"/>
      <c r="C153" s="24"/>
      <c r="D153" s="29"/>
      <c r="E153" s="29"/>
      <c r="F153" s="29"/>
      <c r="G153" s="102"/>
    </row>
    <row r="154" spans="1:7" s="1" customFormat="1" ht="12.75">
      <c r="A154" s="58"/>
      <c r="B154" s="18"/>
      <c r="C154" s="3" t="s">
        <v>34</v>
      </c>
      <c r="D154" s="36">
        <f>SUM(D145:D152)</f>
        <v>1750000</v>
      </c>
      <c r="E154" s="36">
        <f>SUM(E145:E152)</f>
        <v>475000</v>
      </c>
      <c r="F154" s="36">
        <f>SUM(F145:F152)</f>
        <v>475000</v>
      </c>
      <c r="G154" s="104">
        <f>SUM(G145:G152)</f>
        <v>0</v>
      </c>
    </row>
    <row r="155" spans="1:7" s="1" customFormat="1" ht="12.75">
      <c r="A155" s="57"/>
      <c r="B155" s="15"/>
      <c r="C155" s="5"/>
      <c r="D155" s="35"/>
      <c r="E155" s="35"/>
      <c r="F155" s="35"/>
      <c r="G155" s="139"/>
    </row>
    <row r="156" spans="1:7" s="1" customFormat="1" ht="12.75">
      <c r="A156" s="63" t="s">
        <v>0</v>
      </c>
      <c r="B156" s="110"/>
      <c r="C156" s="27" t="s">
        <v>37</v>
      </c>
      <c r="D156" s="35"/>
      <c r="E156" s="35"/>
      <c r="F156" s="35"/>
      <c r="G156" s="139"/>
    </row>
    <row r="157" spans="1:7" s="1" customFormat="1" ht="12.75">
      <c r="A157" s="63"/>
      <c r="B157" s="110"/>
      <c r="C157" s="27"/>
      <c r="D157" s="35"/>
      <c r="E157" s="35"/>
      <c r="F157" s="35"/>
      <c r="G157" s="139"/>
    </row>
    <row r="158" spans="1:7" s="1" customFormat="1" ht="12.75">
      <c r="A158" s="57" t="s">
        <v>11</v>
      </c>
      <c r="B158" s="15"/>
      <c r="C158" s="10" t="s">
        <v>85</v>
      </c>
      <c r="D158" s="29"/>
      <c r="E158" s="29"/>
      <c r="F158" s="29"/>
      <c r="G158" s="102"/>
    </row>
    <row r="159" spans="1:7" s="1" customFormat="1" ht="12.75">
      <c r="A159" s="57"/>
      <c r="B159" s="15"/>
      <c r="C159" s="10"/>
      <c r="D159" s="29"/>
      <c r="E159" s="29"/>
      <c r="F159" s="29"/>
      <c r="G159" s="102"/>
    </row>
    <row r="160" spans="1:7" s="1" customFormat="1" ht="12.75">
      <c r="A160" s="57"/>
      <c r="B160" s="15"/>
      <c r="C160" s="79" t="s">
        <v>41</v>
      </c>
      <c r="D160" s="37">
        <v>6073000</v>
      </c>
      <c r="E160" s="37">
        <v>7351179</v>
      </c>
      <c r="F160" s="37">
        <v>7748775</v>
      </c>
      <c r="G160" s="137">
        <v>6573966</v>
      </c>
    </row>
    <row r="161" spans="1:7" s="1" customFormat="1" ht="12.75">
      <c r="A161" s="57"/>
      <c r="B161" s="15"/>
      <c r="C161" s="79" t="s">
        <v>32</v>
      </c>
      <c r="D161" s="37">
        <v>1356000</v>
      </c>
      <c r="E161" s="37">
        <v>1596004</v>
      </c>
      <c r="F161" s="37">
        <v>1574629</v>
      </c>
      <c r="G161" s="137">
        <v>1316471</v>
      </c>
    </row>
    <row r="162" spans="1:7" s="1" customFormat="1" ht="12.75">
      <c r="A162" s="57"/>
      <c r="B162" s="15"/>
      <c r="C162" s="79" t="s">
        <v>97</v>
      </c>
      <c r="D162" s="37">
        <v>5790225</v>
      </c>
      <c r="E162" s="37">
        <v>4456291</v>
      </c>
      <c r="F162" s="37">
        <v>5863292</v>
      </c>
      <c r="G162" s="137">
        <v>4929592</v>
      </c>
    </row>
    <row r="163" spans="1:7" s="1" customFormat="1" ht="12.75">
      <c r="A163" s="57"/>
      <c r="B163" s="15"/>
      <c r="C163" s="79" t="s">
        <v>98</v>
      </c>
      <c r="D163" s="37">
        <v>0</v>
      </c>
      <c r="E163" s="37">
        <v>0</v>
      </c>
      <c r="F163" s="37">
        <v>0</v>
      </c>
      <c r="G163" s="137">
        <v>0</v>
      </c>
    </row>
    <row r="164" spans="1:7" s="1" customFormat="1" ht="12.75">
      <c r="A164" s="57"/>
      <c r="B164" s="15"/>
      <c r="C164" s="79" t="s">
        <v>99</v>
      </c>
      <c r="D164" s="37">
        <v>0</v>
      </c>
      <c r="E164" s="37">
        <v>0</v>
      </c>
      <c r="F164" s="37">
        <v>0</v>
      </c>
      <c r="G164" s="137">
        <v>605542</v>
      </c>
    </row>
    <row r="165" spans="1:7" s="1" customFormat="1" ht="12.75">
      <c r="A165" s="57"/>
      <c r="B165" s="15"/>
      <c r="C165" s="79"/>
      <c r="D165" s="37"/>
      <c r="E165" s="37"/>
      <c r="F165" s="37"/>
      <c r="G165" s="137"/>
    </row>
    <row r="166" spans="1:7" s="1" customFormat="1" ht="12.75" hidden="1">
      <c r="A166" s="57"/>
      <c r="B166" s="15"/>
      <c r="C166" s="79" t="s">
        <v>100</v>
      </c>
      <c r="D166" s="37"/>
      <c r="E166" s="37"/>
      <c r="F166" s="37"/>
      <c r="G166" s="137"/>
    </row>
    <row r="167" spans="1:7" s="1" customFormat="1" ht="12.75" hidden="1">
      <c r="A167" s="57"/>
      <c r="B167" s="15"/>
      <c r="C167" s="79" t="s">
        <v>101</v>
      </c>
      <c r="D167" s="37"/>
      <c r="E167" s="37"/>
      <c r="F167" s="37"/>
      <c r="G167" s="137"/>
    </row>
    <row r="168" spans="1:7" s="1" customFormat="1" ht="12.75" hidden="1">
      <c r="A168" s="57"/>
      <c r="B168" s="15"/>
      <c r="C168" s="14" t="s">
        <v>65</v>
      </c>
      <c r="D168" s="37"/>
      <c r="E168" s="37"/>
      <c r="F168" s="37"/>
      <c r="G168" s="137"/>
    </row>
    <row r="169" spans="1:7" s="1" customFormat="1" ht="12.75" hidden="1">
      <c r="A169" s="57"/>
      <c r="B169" s="15"/>
      <c r="C169" s="14" t="s">
        <v>66</v>
      </c>
      <c r="D169" s="37"/>
      <c r="E169" s="37"/>
      <c r="F169" s="37"/>
      <c r="G169" s="137"/>
    </row>
    <row r="170" spans="1:7" s="1" customFormat="1" ht="12.75">
      <c r="A170" s="57"/>
      <c r="B170" s="15"/>
      <c r="C170" s="79" t="s">
        <v>100</v>
      </c>
      <c r="D170" s="37">
        <v>94864985</v>
      </c>
      <c r="E170" s="37">
        <v>3391160</v>
      </c>
      <c r="F170" s="37">
        <v>22414929</v>
      </c>
      <c r="G170" s="137">
        <v>13001517</v>
      </c>
    </row>
    <row r="171" spans="1:7" s="1" customFormat="1" ht="12.75">
      <c r="A171" s="57"/>
      <c r="B171" s="15"/>
      <c r="C171" s="79" t="s">
        <v>101</v>
      </c>
      <c r="D171" s="37">
        <v>3000000</v>
      </c>
      <c r="E171" s="37">
        <v>700000</v>
      </c>
      <c r="F171" s="37">
        <v>700000</v>
      </c>
      <c r="G171" s="137">
        <v>0</v>
      </c>
    </row>
    <row r="172" spans="1:7" ht="12.75">
      <c r="A172" s="57"/>
      <c r="B172" s="15"/>
      <c r="C172" s="11"/>
      <c r="D172" s="29"/>
      <c r="E172" s="29"/>
      <c r="F172" s="29"/>
      <c r="G172" s="102"/>
    </row>
    <row r="173" spans="1:7" s="1" customFormat="1" ht="12.75">
      <c r="A173" s="58"/>
      <c r="B173" s="18"/>
      <c r="C173" s="2" t="s">
        <v>34</v>
      </c>
      <c r="D173" s="36">
        <f>SUM(D160:D171)</f>
        <v>111084210</v>
      </c>
      <c r="E173" s="36">
        <f>SUM(E160:E171)</f>
        <v>17494634</v>
      </c>
      <c r="F173" s="36">
        <f>SUM(F160:F171)</f>
        <v>38301625</v>
      </c>
      <c r="G173" s="104">
        <f>SUM(G160:G171)</f>
        <v>26427088</v>
      </c>
    </row>
    <row r="174" spans="1:7" s="1" customFormat="1" ht="12.75">
      <c r="A174" s="57"/>
      <c r="B174" s="15"/>
      <c r="C174" s="10"/>
      <c r="D174" s="35"/>
      <c r="E174" s="35"/>
      <c r="F174" s="35"/>
      <c r="G174" s="139"/>
    </row>
    <row r="175" spans="1:7" s="1" customFormat="1" ht="12.75">
      <c r="A175" s="57" t="s">
        <v>12</v>
      </c>
      <c r="B175" s="15" t="s">
        <v>0</v>
      </c>
      <c r="C175" s="81" t="s">
        <v>111</v>
      </c>
      <c r="D175" s="29"/>
      <c r="E175" s="29"/>
      <c r="F175" s="29"/>
      <c r="G175" s="102"/>
    </row>
    <row r="176" spans="1:7" s="1" customFormat="1" ht="12.75">
      <c r="A176" s="57"/>
      <c r="B176" s="15"/>
      <c r="C176" s="10"/>
      <c r="D176" s="29"/>
      <c r="E176" s="29"/>
      <c r="F176" s="29"/>
      <c r="G176" s="102"/>
    </row>
    <row r="177" spans="1:7" s="1" customFormat="1" ht="12.75">
      <c r="A177" s="57"/>
      <c r="B177" s="15"/>
      <c r="C177" s="79" t="s">
        <v>97</v>
      </c>
      <c r="D177" s="37">
        <v>6250000</v>
      </c>
      <c r="E177" s="37">
        <v>2837000</v>
      </c>
      <c r="F177" s="37">
        <v>2837000</v>
      </c>
      <c r="G177" s="137">
        <v>1857630</v>
      </c>
    </row>
    <row r="178" spans="1:7" s="1" customFormat="1" ht="12.75">
      <c r="A178" s="57"/>
      <c r="B178" s="15"/>
      <c r="C178" s="10"/>
      <c r="D178" s="37"/>
      <c r="E178" s="37"/>
      <c r="F178" s="37"/>
      <c r="G178" s="137"/>
    </row>
    <row r="179" spans="1:7" s="1" customFormat="1" ht="12.75">
      <c r="A179" s="58"/>
      <c r="B179" s="18"/>
      <c r="C179" s="2" t="s">
        <v>34</v>
      </c>
      <c r="D179" s="36">
        <f>SUM(D177:D177)</f>
        <v>6250000</v>
      </c>
      <c r="E179" s="36">
        <f>SUM(E177:E177)</f>
        <v>2837000</v>
      </c>
      <c r="F179" s="36">
        <f>SUM(F177:F177)</f>
        <v>2837000</v>
      </c>
      <c r="G179" s="104">
        <f>SUM(G177:G177)</f>
        <v>1857630</v>
      </c>
    </row>
    <row r="180" spans="1:7" s="1" customFormat="1" ht="12.75">
      <c r="A180" s="57"/>
      <c r="B180" s="15"/>
      <c r="C180" s="10"/>
      <c r="D180" s="35"/>
      <c r="E180" s="35"/>
      <c r="F180" s="35"/>
      <c r="G180" s="139"/>
    </row>
    <row r="181" spans="1:7" s="1" customFormat="1" ht="12.75">
      <c r="A181" s="57" t="s">
        <v>13</v>
      </c>
      <c r="B181" s="15"/>
      <c r="C181" s="5" t="s">
        <v>86</v>
      </c>
      <c r="D181" s="29"/>
      <c r="E181" s="29"/>
      <c r="F181" s="29"/>
      <c r="G181" s="102"/>
    </row>
    <row r="182" spans="1:7" s="1" customFormat="1" ht="12.75">
      <c r="A182" s="57"/>
      <c r="B182" s="15"/>
      <c r="C182" s="5"/>
      <c r="D182" s="29"/>
      <c r="E182" s="29"/>
      <c r="F182" s="29"/>
      <c r="G182" s="102"/>
    </row>
    <row r="183" spans="1:7" s="1" customFormat="1" ht="12.75">
      <c r="A183" s="57"/>
      <c r="B183" s="15"/>
      <c r="C183" s="79" t="s">
        <v>41</v>
      </c>
      <c r="D183" s="37">
        <v>3394000</v>
      </c>
      <c r="E183" s="37">
        <v>3344000</v>
      </c>
      <c r="F183" s="37">
        <v>3319000</v>
      </c>
      <c r="G183" s="137">
        <v>2450593</v>
      </c>
    </row>
    <row r="184" spans="1:7" s="1" customFormat="1" ht="12.75">
      <c r="A184" s="57"/>
      <c r="B184" s="15"/>
      <c r="C184" s="79" t="s">
        <v>32</v>
      </c>
      <c r="D184" s="37">
        <v>751000</v>
      </c>
      <c r="E184" s="37">
        <v>726000</v>
      </c>
      <c r="F184" s="37">
        <v>726000</v>
      </c>
      <c r="G184" s="137">
        <v>514040</v>
      </c>
    </row>
    <row r="185" spans="1:7" s="1" customFormat="1" ht="12.75">
      <c r="A185" s="57"/>
      <c r="B185" s="15"/>
      <c r="C185" s="79" t="s">
        <v>97</v>
      </c>
      <c r="D185" s="37">
        <v>1000000</v>
      </c>
      <c r="E185" s="37">
        <v>900000</v>
      </c>
      <c r="F185" s="37">
        <v>900000</v>
      </c>
      <c r="G185" s="137">
        <v>649405</v>
      </c>
    </row>
    <row r="186" spans="1:7" s="1" customFormat="1" ht="12.75">
      <c r="A186" s="57"/>
      <c r="B186" s="15"/>
      <c r="C186" s="79" t="s">
        <v>98</v>
      </c>
      <c r="D186" s="37">
        <v>0</v>
      </c>
      <c r="E186" s="37">
        <v>0</v>
      </c>
      <c r="F186" s="37">
        <v>0</v>
      </c>
      <c r="G186" s="137">
        <v>0</v>
      </c>
    </row>
    <row r="187" spans="1:7" s="1" customFormat="1" ht="12.75">
      <c r="A187" s="57"/>
      <c r="B187" s="15"/>
      <c r="C187" s="79" t="s">
        <v>99</v>
      </c>
      <c r="D187" s="37">
        <v>0</v>
      </c>
      <c r="E187" s="37">
        <v>0</v>
      </c>
      <c r="F187" s="37">
        <v>0</v>
      </c>
      <c r="G187" s="137">
        <v>0</v>
      </c>
    </row>
    <row r="188" spans="1:7" s="1" customFormat="1" ht="12.75">
      <c r="A188" s="57"/>
      <c r="B188" s="15"/>
      <c r="C188" s="79"/>
      <c r="D188" s="37"/>
      <c r="E188" s="37"/>
      <c r="F188" s="37"/>
      <c r="G188" s="137"/>
    </row>
    <row r="189" spans="1:7" s="1" customFormat="1" ht="12.75">
      <c r="A189" s="57"/>
      <c r="B189" s="15"/>
      <c r="C189" s="79" t="s">
        <v>100</v>
      </c>
      <c r="D189" s="37">
        <v>0</v>
      </c>
      <c r="E189" s="37">
        <v>0</v>
      </c>
      <c r="F189" s="37">
        <v>0</v>
      </c>
      <c r="G189" s="137">
        <v>0</v>
      </c>
    </row>
    <row r="190" spans="1:7" s="1" customFormat="1" ht="12.75">
      <c r="A190" s="57"/>
      <c r="B190" s="15"/>
      <c r="C190" s="79" t="s">
        <v>101</v>
      </c>
      <c r="D190" s="37">
        <v>0</v>
      </c>
      <c r="E190" s="37">
        <v>0</v>
      </c>
      <c r="F190" s="37">
        <v>0</v>
      </c>
      <c r="G190" s="137">
        <v>0</v>
      </c>
    </row>
    <row r="191" spans="1:7" s="1" customFormat="1" ht="12.75">
      <c r="A191" s="57"/>
      <c r="B191" s="15"/>
      <c r="C191" s="24"/>
      <c r="D191" s="29"/>
      <c r="E191" s="29"/>
      <c r="F191" s="29"/>
      <c r="G191" s="102"/>
    </row>
    <row r="192" spans="1:7" s="1" customFormat="1" ht="12.75">
      <c r="A192" s="58"/>
      <c r="B192" s="18"/>
      <c r="C192" s="3" t="s">
        <v>34</v>
      </c>
      <c r="D192" s="36">
        <f>SUM(D183:D190)</f>
        <v>5145000</v>
      </c>
      <c r="E192" s="36">
        <f>SUM(E183:E190)</f>
        <v>4970000</v>
      </c>
      <c r="F192" s="36">
        <f>SUM(F183:F190)</f>
        <v>4945000</v>
      </c>
      <c r="G192" s="104">
        <f>SUM(G183:G190)</f>
        <v>3614038</v>
      </c>
    </row>
    <row r="193" spans="1:7" s="1" customFormat="1" ht="12.75">
      <c r="A193" s="57"/>
      <c r="B193" s="15"/>
      <c r="C193" s="5"/>
      <c r="D193" s="35"/>
      <c r="E193" s="35"/>
      <c r="F193" s="35"/>
      <c r="G193" s="139"/>
    </row>
    <row r="194" spans="1:7" ht="12.75">
      <c r="A194" s="57" t="s">
        <v>14</v>
      </c>
      <c r="B194" s="15" t="s">
        <v>0</v>
      </c>
      <c r="C194" s="5" t="s">
        <v>79</v>
      </c>
      <c r="D194" s="29"/>
      <c r="E194" s="29"/>
      <c r="F194" s="29"/>
      <c r="G194" s="102"/>
    </row>
    <row r="195" spans="1:7" s="1" customFormat="1" ht="13.5" customHeight="1">
      <c r="A195" s="57"/>
      <c r="B195" s="15"/>
      <c r="C195" s="5"/>
      <c r="D195" s="35"/>
      <c r="E195" s="35"/>
      <c r="F195" s="35"/>
      <c r="G195" s="139"/>
    </row>
    <row r="196" spans="1:7" ht="13.5" customHeight="1" hidden="1">
      <c r="A196" s="64"/>
      <c r="B196" s="15"/>
      <c r="C196" s="24" t="s">
        <v>0</v>
      </c>
      <c r="D196" s="29" t="s">
        <v>0</v>
      </c>
      <c r="E196" s="29" t="s">
        <v>0</v>
      </c>
      <c r="F196" s="29" t="s">
        <v>0</v>
      </c>
      <c r="G196" s="102" t="s">
        <v>0</v>
      </c>
    </row>
    <row r="197" spans="1:7" ht="13.5" customHeight="1" hidden="1">
      <c r="A197" s="64"/>
      <c r="B197" s="15"/>
      <c r="C197" s="24" t="s">
        <v>0</v>
      </c>
      <c r="D197" s="29" t="s">
        <v>0</v>
      </c>
      <c r="E197" s="29" t="s">
        <v>0</v>
      </c>
      <c r="F197" s="29" t="s">
        <v>0</v>
      </c>
      <c r="G197" s="102" t="s">
        <v>0</v>
      </c>
    </row>
    <row r="198" spans="1:7" s="1" customFormat="1" ht="13.5" customHeight="1" hidden="1">
      <c r="A198" s="57"/>
      <c r="B198" s="15"/>
      <c r="C198" s="5" t="s">
        <v>0</v>
      </c>
      <c r="D198" s="29" t="s">
        <v>0</v>
      </c>
      <c r="E198" s="29" t="s">
        <v>0</v>
      </c>
      <c r="F198" s="29" t="s">
        <v>0</v>
      </c>
      <c r="G198" s="102" t="s">
        <v>0</v>
      </c>
    </row>
    <row r="199" spans="1:7" ht="11.25" customHeight="1" hidden="1">
      <c r="A199" s="64"/>
      <c r="B199" s="15"/>
      <c r="C199" s="24" t="s">
        <v>0</v>
      </c>
      <c r="D199" s="29" t="s">
        <v>0</v>
      </c>
      <c r="E199" s="29" t="s">
        <v>0</v>
      </c>
      <c r="F199" s="29" t="s">
        <v>0</v>
      </c>
      <c r="G199" s="102" t="s">
        <v>0</v>
      </c>
    </row>
    <row r="200" spans="1:7" s="1" customFormat="1" ht="13.5" customHeight="1">
      <c r="A200" s="57"/>
      <c r="B200" s="15"/>
      <c r="C200" s="79" t="s">
        <v>100</v>
      </c>
      <c r="D200" s="37">
        <v>28685779</v>
      </c>
      <c r="E200" s="37">
        <v>12532928</v>
      </c>
      <c r="F200" s="37">
        <v>0</v>
      </c>
      <c r="G200" s="137">
        <v>0</v>
      </c>
    </row>
    <row r="201" spans="1:7" s="1" customFormat="1" ht="13.5" customHeight="1">
      <c r="A201" s="57"/>
      <c r="B201" s="15"/>
      <c r="C201" s="79" t="s">
        <v>101</v>
      </c>
      <c r="D201" s="37">
        <v>11333611</v>
      </c>
      <c r="E201" s="37">
        <v>13383154</v>
      </c>
      <c r="F201" s="37">
        <v>13558841</v>
      </c>
      <c r="G201" s="137">
        <v>13558841</v>
      </c>
    </row>
    <row r="202" spans="1:7" s="1" customFormat="1" ht="13.5" customHeight="1">
      <c r="A202" s="57"/>
      <c r="B202" s="15"/>
      <c r="C202" s="5"/>
      <c r="D202" s="35"/>
      <c r="E202" s="35"/>
      <c r="F202" s="35"/>
      <c r="G202" s="139"/>
    </row>
    <row r="203" spans="1:7" s="1" customFormat="1" ht="12.75">
      <c r="A203" s="58"/>
      <c r="B203" s="18"/>
      <c r="C203" s="3" t="s">
        <v>34</v>
      </c>
      <c r="D203" s="36">
        <f>SUM(D200:D201)</f>
        <v>40019390</v>
      </c>
      <c r="E203" s="36">
        <f>SUM(E200:E201)</f>
        <v>25916082</v>
      </c>
      <c r="F203" s="36">
        <f>SUM(F200:F201)</f>
        <v>13558841</v>
      </c>
      <c r="G203" s="104">
        <f>SUM(G200:G201)</f>
        <v>13558841</v>
      </c>
    </row>
    <row r="204" spans="1:7" s="1" customFormat="1" ht="12.75">
      <c r="A204" s="57"/>
      <c r="B204" s="15"/>
      <c r="C204" s="5"/>
      <c r="D204" s="35"/>
      <c r="E204" s="35"/>
      <c r="F204" s="35"/>
      <c r="G204" s="139"/>
    </row>
    <row r="205" spans="1:7" ht="12.75">
      <c r="A205" s="57" t="s">
        <v>15</v>
      </c>
      <c r="B205" s="15" t="s">
        <v>0</v>
      </c>
      <c r="C205" s="5" t="s">
        <v>78</v>
      </c>
      <c r="D205" s="29"/>
      <c r="E205" s="29"/>
      <c r="F205" s="29"/>
      <c r="G205" s="102"/>
    </row>
    <row r="206" spans="1:7" ht="12.75">
      <c r="A206" s="57"/>
      <c r="B206" s="15"/>
      <c r="C206" s="5"/>
      <c r="D206" s="29"/>
      <c r="E206" s="29"/>
      <c r="F206" s="29"/>
      <c r="G206" s="102"/>
    </row>
    <row r="207" spans="1:7" ht="12.75">
      <c r="A207" s="57"/>
      <c r="B207" s="15"/>
      <c r="C207" s="79" t="s">
        <v>97</v>
      </c>
      <c r="D207" s="37">
        <v>1420000</v>
      </c>
      <c r="E207" s="37">
        <v>1510000</v>
      </c>
      <c r="F207" s="37">
        <v>1610000</v>
      </c>
      <c r="G207" s="137">
        <v>1453801</v>
      </c>
    </row>
    <row r="208" spans="1:7" ht="11.25" customHeight="1">
      <c r="A208" s="57"/>
      <c r="B208" s="15"/>
      <c r="C208" s="79"/>
      <c r="D208" s="37"/>
      <c r="E208" s="37"/>
      <c r="F208" s="37"/>
      <c r="G208" s="137"/>
    </row>
    <row r="209" spans="1:7" ht="11.25" customHeight="1">
      <c r="A209" s="57"/>
      <c r="B209" s="15"/>
      <c r="C209" s="79" t="s">
        <v>100</v>
      </c>
      <c r="D209" s="37">
        <v>0</v>
      </c>
      <c r="E209" s="37">
        <v>0</v>
      </c>
      <c r="F209" s="37">
        <v>0</v>
      </c>
      <c r="G209" s="137">
        <v>0</v>
      </c>
    </row>
    <row r="210" spans="1:7" ht="12.75">
      <c r="A210" s="57"/>
      <c r="B210" s="15"/>
      <c r="C210" s="79" t="s">
        <v>101</v>
      </c>
      <c r="D210" s="37">
        <v>0</v>
      </c>
      <c r="E210" s="37">
        <v>0</v>
      </c>
      <c r="F210" s="37">
        <v>0</v>
      </c>
      <c r="G210" s="137">
        <v>0</v>
      </c>
    </row>
    <row r="211" spans="1:7" ht="12.75">
      <c r="A211" s="57"/>
      <c r="B211" s="15"/>
      <c r="C211" s="24"/>
      <c r="D211" s="29"/>
      <c r="E211" s="29"/>
      <c r="F211" s="29"/>
      <c r="G211" s="102"/>
    </row>
    <row r="212" spans="1:7" s="1" customFormat="1" ht="12" customHeight="1">
      <c r="A212" s="58"/>
      <c r="B212" s="18"/>
      <c r="C212" s="3" t="s">
        <v>34</v>
      </c>
      <c r="D212" s="36">
        <f>SUM(D207:D209)</f>
        <v>1420000</v>
      </c>
      <c r="E212" s="36">
        <f>SUM(E207:E209)</f>
        <v>1510000</v>
      </c>
      <c r="F212" s="36">
        <f>SUM(F207:F209)</f>
        <v>1610000</v>
      </c>
      <c r="G212" s="104">
        <f>SUM(G207:G209)</f>
        <v>1453801</v>
      </c>
    </row>
    <row r="213" spans="1:7" ht="12.75" hidden="1">
      <c r="A213" s="57"/>
      <c r="B213" s="15"/>
      <c r="C213" s="24"/>
      <c r="D213" s="29"/>
      <c r="E213" s="29"/>
      <c r="F213" s="29"/>
      <c r="G213" s="102"/>
    </row>
    <row r="214" spans="1:7" ht="12.75" hidden="1">
      <c r="A214" s="57"/>
      <c r="B214" s="15"/>
      <c r="C214" s="24" t="s">
        <v>0</v>
      </c>
      <c r="D214" s="29" t="s">
        <v>0</v>
      </c>
      <c r="E214" s="29" t="s">
        <v>0</v>
      </c>
      <c r="F214" s="29" t="s">
        <v>0</v>
      </c>
      <c r="G214" s="102" t="s">
        <v>0</v>
      </c>
    </row>
    <row r="215" spans="1:7" ht="12.75" hidden="1">
      <c r="A215" s="57"/>
      <c r="B215" s="15"/>
      <c r="C215" s="24"/>
      <c r="D215" s="29"/>
      <c r="E215" s="29"/>
      <c r="F215" s="29"/>
      <c r="G215" s="102"/>
    </row>
    <row r="216" spans="1:7" ht="12.75" hidden="1">
      <c r="A216" s="57"/>
      <c r="B216" s="15"/>
      <c r="C216" s="24"/>
      <c r="D216" s="29"/>
      <c r="E216" s="29"/>
      <c r="F216" s="29"/>
      <c r="G216" s="102"/>
    </row>
    <row r="217" spans="1:7" s="1" customFormat="1" ht="12.75" hidden="1">
      <c r="A217" s="58"/>
      <c r="B217" s="18"/>
      <c r="C217" s="3" t="s">
        <v>34</v>
      </c>
      <c r="D217" s="36">
        <f>SUM(D211:D214)</f>
        <v>1420000</v>
      </c>
      <c r="E217" s="36">
        <f>SUM(E211:E214)</f>
        <v>1510000</v>
      </c>
      <c r="F217" s="36">
        <f>SUM(F211:F214)</f>
        <v>1610000</v>
      </c>
      <c r="G217" s="104">
        <f>SUM(G211:G214)</f>
        <v>1453801</v>
      </c>
    </row>
    <row r="218" spans="1:7" ht="12.75" hidden="1">
      <c r="A218" s="57"/>
      <c r="B218" s="111"/>
      <c r="C218" s="24"/>
      <c r="D218" s="28"/>
      <c r="E218" s="151"/>
      <c r="F218" s="29"/>
      <c r="G218" s="102"/>
    </row>
    <row r="219" spans="1:7" ht="12.75" hidden="1">
      <c r="A219" s="57"/>
      <c r="B219" s="111"/>
      <c r="C219" s="24"/>
      <c r="D219" s="28"/>
      <c r="E219" s="151"/>
      <c r="F219" s="29"/>
      <c r="G219" s="102"/>
    </row>
    <row r="220" spans="1:7" ht="0.75" customHeight="1" hidden="1">
      <c r="A220" s="57"/>
      <c r="B220" s="111"/>
      <c r="C220" s="24"/>
      <c r="D220" s="28"/>
      <c r="E220" s="151"/>
      <c r="F220" s="29"/>
      <c r="G220" s="102"/>
    </row>
    <row r="221" spans="1:7" ht="12.75" hidden="1">
      <c r="A221" s="57"/>
      <c r="B221" s="111"/>
      <c r="C221" s="24"/>
      <c r="D221" s="28"/>
      <c r="E221" s="151"/>
      <c r="F221" s="29"/>
      <c r="G221" s="102"/>
    </row>
    <row r="222" spans="1:7" ht="0.75" customHeight="1" hidden="1">
      <c r="A222" s="57"/>
      <c r="B222" s="111"/>
      <c r="C222" s="24"/>
      <c r="D222" s="28"/>
      <c r="E222" s="151"/>
      <c r="F222" s="29"/>
      <c r="G222" s="102"/>
    </row>
    <row r="223" spans="1:7" ht="13.5" customHeight="1" hidden="1">
      <c r="A223" s="57"/>
      <c r="B223" s="111"/>
      <c r="C223" s="24"/>
      <c r="D223" s="28"/>
      <c r="E223" s="151"/>
      <c r="F223" s="29"/>
      <c r="G223" s="102"/>
    </row>
    <row r="224" spans="1:7" ht="12" customHeight="1" hidden="1">
      <c r="A224" s="57"/>
      <c r="B224" s="111"/>
      <c r="C224" s="24"/>
      <c r="D224" s="28"/>
      <c r="E224" s="151"/>
      <c r="F224" s="29"/>
      <c r="G224" s="102"/>
    </row>
    <row r="225" spans="1:7" ht="12.75" hidden="1">
      <c r="A225" s="57"/>
      <c r="B225" s="111"/>
      <c r="C225" s="24" t="s">
        <v>53</v>
      </c>
      <c r="D225" s="28"/>
      <c r="E225" s="151"/>
      <c r="F225" s="29"/>
      <c r="G225" s="102"/>
    </row>
    <row r="226" spans="1:7" ht="12" customHeight="1" hidden="1">
      <c r="A226" s="57"/>
      <c r="B226" s="111"/>
      <c r="C226" s="5" t="s">
        <v>42</v>
      </c>
      <c r="D226" s="28" t="s">
        <v>45</v>
      </c>
      <c r="E226" s="151" t="s">
        <v>45</v>
      </c>
      <c r="F226" s="29" t="s">
        <v>45</v>
      </c>
      <c r="G226" s="102" t="s">
        <v>45</v>
      </c>
    </row>
    <row r="227" spans="1:7" ht="12.75" hidden="1">
      <c r="A227" s="57"/>
      <c r="B227" s="111"/>
      <c r="C227" s="5" t="s">
        <v>43</v>
      </c>
      <c r="D227" s="28"/>
      <c r="E227" s="151"/>
      <c r="F227" s="29"/>
      <c r="G227" s="102"/>
    </row>
    <row r="228" spans="1:7" ht="12.75" hidden="1">
      <c r="A228" s="57"/>
      <c r="B228" s="111"/>
      <c r="C228" s="5" t="s">
        <v>51</v>
      </c>
      <c r="D228" s="28"/>
      <c r="E228" s="151"/>
      <c r="F228" s="29"/>
      <c r="G228" s="102"/>
    </row>
    <row r="229" spans="1:7" ht="12" customHeight="1" hidden="1">
      <c r="A229" s="57"/>
      <c r="B229" s="111"/>
      <c r="C229" s="5"/>
      <c r="D229" s="28"/>
      <c r="E229" s="151"/>
      <c r="F229" s="29"/>
      <c r="G229" s="102"/>
    </row>
    <row r="230" spans="1:7" ht="14.25" customHeight="1" hidden="1">
      <c r="A230" s="57"/>
      <c r="B230" s="111"/>
      <c r="C230" s="24"/>
      <c r="D230" s="28"/>
      <c r="E230" s="151"/>
      <c r="F230" s="29"/>
      <c r="G230" s="102"/>
    </row>
    <row r="231" spans="1:7" ht="12.75" hidden="1">
      <c r="A231" s="65" t="s">
        <v>28</v>
      </c>
      <c r="B231" s="112" t="s">
        <v>29</v>
      </c>
      <c r="C231" s="20" t="s">
        <v>0</v>
      </c>
      <c r="D231" s="32" t="s">
        <v>50</v>
      </c>
      <c r="E231" s="32" t="s">
        <v>50</v>
      </c>
      <c r="F231" s="32" t="s">
        <v>50</v>
      </c>
      <c r="G231" s="142" t="s">
        <v>50</v>
      </c>
    </row>
    <row r="232" spans="1:7" ht="11.25" customHeight="1" hidden="1">
      <c r="A232" s="66" t="s">
        <v>0</v>
      </c>
      <c r="B232" s="109" t="s">
        <v>0</v>
      </c>
      <c r="C232" s="23" t="s">
        <v>0</v>
      </c>
      <c r="D232" s="34" t="s">
        <v>0</v>
      </c>
      <c r="E232" s="34" t="s">
        <v>0</v>
      </c>
      <c r="F232" s="34" t="s">
        <v>0</v>
      </c>
      <c r="G232" s="143" t="s">
        <v>0</v>
      </c>
    </row>
    <row r="233" spans="1:7" ht="12.75">
      <c r="A233" s="57"/>
      <c r="B233" s="15"/>
      <c r="C233" s="24"/>
      <c r="D233" s="33"/>
      <c r="E233" s="33"/>
      <c r="F233" s="33"/>
      <c r="G233" s="144"/>
    </row>
    <row r="234" spans="1:7" ht="12.75">
      <c r="A234" s="57" t="s">
        <v>17</v>
      </c>
      <c r="B234" s="15" t="s">
        <v>0</v>
      </c>
      <c r="C234" s="5" t="s">
        <v>75</v>
      </c>
      <c r="D234" s="29"/>
      <c r="E234" s="29"/>
      <c r="F234" s="29"/>
      <c r="G234" s="102"/>
    </row>
    <row r="235" spans="1:7" ht="13.5" customHeight="1">
      <c r="A235" s="57"/>
      <c r="B235" s="15"/>
      <c r="C235" s="24"/>
      <c r="D235" s="29"/>
      <c r="E235" s="29"/>
      <c r="F235" s="29"/>
      <c r="G235" s="102"/>
    </row>
    <row r="236" spans="1:7" ht="12.75">
      <c r="A236" s="57"/>
      <c r="B236" s="15"/>
      <c r="C236" s="79" t="s">
        <v>97</v>
      </c>
      <c r="D236" s="37">
        <v>3175000</v>
      </c>
      <c r="E236" s="37">
        <v>3075000</v>
      </c>
      <c r="F236" s="37">
        <v>3275000</v>
      </c>
      <c r="G236" s="137">
        <v>2839859</v>
      </c>
    </row>
    <row r="237" spans="1:7" s="1" customFormat="1" ht="12.75">
      <c r="A237" s="57"/>
      <c r="B237" s="15"/>
      <c r="C237" s="79"/>
      <c r="D237" s="37"/>
      <c r="E237" s="37"/>
      <c r="F237" s="37"/>
      <c r="G237" s="137"/>
    </row>
    <row r="238" spans="1:7" ht="12.75">
      <c r="A238" s="57"/>
      <c r="B238" s="15"/>
      <c r="C238" s="79" t="s">
        <v>100</v>
      </c>
      <c r="D238" s="37">
        <v>3642624</v>
      </c>
      <c r="E238" s="37">
        <v>3642624</v>
      </c>
      <c r="F238" s="37">
        <v>4000000</v>
      </c>
      <c r="G238" s="137">
        <v>3642624</v>
      </c>
    </row>
    <row r="239" spans="1:7" ht="11.25" customHeight="1">
      <c r="A239" s="57"/>
      <c r="B239" s="15"/>
      <c r="C239" s="79" t="s">
        <v>101</v>
      </c>
      <c r="D239" s="37">
        <v>0</v>
      </c>
      <c r="E239" s="37">
        <v>0</v>
      </c>
      <c r="F239" s="37">
        <v>0</v>
      </c>
      <c r="G239" s="137">
        <v>0</v>
      </c>
    </row>
    <row r="240" spans="1:7" ht="12" customHeight="1">
      <c r="A240" s="57"/>
      <c r="B240" s="15"/>
      <c r="C240" s="24"/>
      <c r="D240" s="29"/>
      <c r="E240" s="29"/>
      <c r="F240" s="29"/>
      <c r="G240" s="102"/>
    </row>
    <row r="241" spans="1:7" s="1" customFormat="1" ht="12.75">
      <c r="A241" s="58"/>
      <c r="B241" s="18"/>
      <c r="C241" s="3" t="s">
        <v>34</v>
      </c>
      <c r="D241" s="36">
        <f>SUM(D236:D239)</f>
        <v>6817624</v>
      </c>
      <c r="E241" s="36">
        <f>SUM(E236:E239)</f>
        <v>6717624</v>
      </c>
      <c r="F241" s="36">
        <f>SUM(F236:F239)</f>
        <v>7275000</v>
      </c>
      <c r="G241" s="104">
        <f>SUM(G236:G239)</f>
        <v>6482483</v>
      </c>
    </row>
    <row r="242" spans="1:7" ht="12.75">
      <c r="A242" s="57"/>
      <c r="B242" s="15"/>
      <c r="C242" s="11"/>
      <c r="D242" s="29"/>
      <c r="E242" s="29"/>
      <c r="F242" s="29"/>
      <c r="G242" s="102"/>
    </row>
    <row r="243" spans="1:7" s="1" customFormat="1" ht="12.75">
      <c r="A243" s="57" t="s">
        <v>19</v>
      </c>
      <c r="B243" s="15"/>
      <c r="C243" s="5" t="s">
        <v>76</v>
      </c>
      <c r="D243" s="29"/>
      <c r="E243" s="29"/>
      <c r="F243" s="29"/>
      <c r="G243" s="102"/>
    </row>
    <row r="244" spans="1:7" s="1" customFormat="1" ht="13.5" customHeight="1">
      <c r="A244" s="57"/>
      <c r="B244" s="15"/>
      <c r="C244" s="5"/>
      <c r="D244" s="29"/>
      <c r="E244" s="29"/>
      <c r="F244" s="29"/>
      <c r="G244" s="102"/>
    </row>
    <row r="245" spans="1:7" s="1" customFormat="1" ht="12.75">
      <c r="A245" s="57"/>
      <c r="B245" s="15"/>
      <c r="C245" s="79" t="s">
        <v>97</v>
      </c>
      <c r="D245" s="37">
        <v>480000</v>
      </c>
      <c r="E245" s="37">
        <v>360000</v>
      </c>
      <c r="F245" s="37">
        <v>380000</v>
      </c>
      <c r="G245" s="137">
        <v>321940</v>
      </c>
    </row>
    <row r="246" spans="1:7" s="1" customFormat="1" ht="12.75">
      <c r="A246" s="57"/>
      <c r="B246" s="15"/>
      <c r="C246" s="79"/>
      <c r="D246" s="29"/>
      <c r="E246" s="29"/>
      <c r="F246" s="29"/>
      <c r="G246" s="102"/>
    </row>
    <row r="247" spans="1:7" ht="12.75">
      <c r="A247" s="57"/>
      <c r="B247" s="15"/>
      <c r="C247" s="79" t="s">
        <v>100</v>
      </c>
      <c r="D247" s="29">
        <v>0</v>
      </c>
      <c r="E247" s="29">
        <v>0</v>
      </c>
      <c r="F247" s="29">
        <v>0</v>
      </c>
      <c r="G247" s="102">
        <v>0</v>
      </c>
    </row>
    <row r="248" spans="1:7" s="1" customFormat="1" ht="12.75">
      <c r="A248" s="57"/>
      <c r="B248" s="15"/>
      <c r="C248" s="79" t="s">
        <v>101</v>
      </c>
      <c r="D248" s="29">
        <v>18714280</v>
      </c>
      <c r="E248" s="29">
        <v>17736012</v>
      </c>
      <c r="F248" s="29">
        <v>20045942</v>
      </c>
      <c r="G248" s="102">
        <v>1958423</v>
      </c>
    </row>
    <row r="249" spans="1:7" ht="12.75" customHeight="1">
      <c r="A249" s="57"/>
      <c r="B249" s="15"/>
      <c r="C249" s="24"/>
      <c r="D249" s="29"/>
      <c r="E249" s="29"/>
      <c r="F249" s="29"/>
      <c r="G249" s="102"/>
    </row>
    <row r="250" spans="1:7" s="1" customFormat="1" ht="12.75">
      <c r="A250" s="58"/>
      <c r="B250" s="18"/>
      <c r="C250" s="3" t="s">
        <v>34</v>
      </c>
      <c r="D250" s="36">
        <f>SUM(D245:D248)</f>
        <v>19194280</v>
      </c>
      <c r="E250" s="36">
        <f>SUM(E245:E248)</f>
        <v>18096012</v>
      </c>
      <c r="F250" s="36">
        <f>SUM(F245:F248)</f>
        <v>20425942</v>
      </c>
      <c r="G250" s="104">
        <f>SUM(G245:G248)</f>
        <v>2280363</v>
      </c>
    </row>
    <row r="251" spans="1:7" ht="12.75" hidden="1">
      <c r="A251" s="57"/>
      <c r="B251" s="15"/>
      <c r="C251" s="24"/>
      <c r="D251" s="29"/>
      <c r="E251" s="29"/>
      <c r="F251" s="29"/>
      <c r="G251" s="102"/>
    </row>
    <row r="252" spans="1:7" ht="12.75" hidden="1">
      <c r="A252" s="57"/>
      <c r="B252" s="15"/>
      <c r="C252" s="3" t="s">
        <v>34</v>
      </c>
      <c r="D252" s="36" t="e">
        <f>+D245+#REF!</f>
        <v>#REF!</v>
      </c>
      <c r="E252" s="36" t="e">
        <f>+E245+#REF!</f>
        <v>#REF!</v>
      </c>
      <c r="F252" s="36" t="e">
        <f>+F245+#REF!</f>
        <v>#REF!</v>
      </c>
      <c r="G252" s="104" t="e">
        <f>+G245+#REF!</f>
        <v>#REF!</v>
      </c>
    </row>
    <row r="253" spans="1:7" ht="11.25" customHeight="1" hidden="1">
      <c r="A253" s="57"/>
      <c r="B253" s="15"/>
      <c r="C253" s="24"/>
      <c r="D253" s="29"/>
      <c r="E253" s="29"/>
      <c r="F253" s="29"/>
      <c r="G253" s="102"/>
    </row>
    <row r="254" spans="1:7" ht="12.75" hidden="1">
      <c r="A254" s="57"/>
      <c r="B254" s="15"/>
      <c r="C254" s="24"/>
      <c r="D254" s="29"/>
      <c r="E254" s="29"/>
      <c r="F254" s="29"/>
      <c r="G254" s="102"/>
    </row>
    <row r="255" spans="1:7" ht="12.75" hidden="1">
      <c r="A255" s="57"/>
      <c r="B255" s="15"/>
      <c r="C255" s="24"/>
      <c r="D255" s="29"/>
      <c r="E255" s="29"/>
      <c r="F255" s="29"/>
      <c r="G255" s="102"/>
    </row>
    <row r="256" spans="1:7" ht="12.75" hidden="1">
      <c r="A256" s="57"/>
      <c r="B256" s="15"/>
      <c r="C256" s="24"/>
      <c r="D256" s="29"/>
      <c r="E256" s="29"/>
      <c r="F256" s="29"/>
      <c r="G256" s="102"/>
    </row>
    <row r="257" spans="1:7" s="1" customFormat="1" ht="12.75" customHeight="1">
      <c r="A257" s="57"/>
      <c r="B257" s="15"/>
      <c r="C257" s="5"/>
      <c r="D257" s="35"/>
      <c r="E257" s="35"/>
      <c r="F257" s="35"/>
      <c r="G257" s="139"/>
    </row>
    <row r="258" spans="1:7" s="1" customFormat="1" ht="12.75">
      <c r="A258" s="57" t="s">
        <v>21</v>
      </c>
      <c r="B258" s="15"/>
      <c r="C258" s="5" t="s">
        <v>77</v>
      </c>
      <c r="D258" s="29"/>
      <c r="E258" s="29"/>
      <c r="F258" s="29"/>
      <c r="G258" s="102"/>
    </row>
    <row r="259" spans="1:7" s="1" customFormat="1" ht="13.5" customHeight="1">
      <c r="A259" s="57"/>
      <c r="B259" s="15"/>
      <c r="C259" s="5"/>
      <c r="D259" s="29"/>
      <c r="E259" s="29"/>
      <c r="F259" s="29"/>
      <c r="G259" s="102"/>
    </row>
    <row r="260" spans="1:7" s="1" customFormat="1" ht="12.75">
      <c r="A260" s="57"/>
      <c r="B260" s="15"/>
      <c r="C260" s="79" t="s">
        <v>97</v>
      </c>
      <c r="D260" s="37">
        <v>700000</v>
      </c>
      <c r="E260" s="37">
        <v>550000</v>
      </c>
      <c r="F260" s="37">
        <v>550000</v>
      </c>
      <c r="G260" s="137">
        <v>483141</v>
      </c>
    </row>
    <row r="261" spans="1:7" s="1" customFormat="1" ht="12.75">
      <c r="A261" s="57"/>
      <c r="B261" s="15"/>
      <c r="C261" s="79"/>
      <c r="D261" s="35"/>
      <c r="E261" s="35"/>
      <c r="F261" s="35"/>
      <c r="G261" s="139"/>
    </row>
    <row r="262" spans="1:7" ht="12.75" customHeight="1">
      <c r="A262" s="57"/>
      <c r="B262" s="15"/>
      <c r="C262" s="79" t="s">
        <v>100</v>
      </c>
      <c r="D262" s="29">
        <v>0</v>
      </c>
      <c r="E262" s="29">
        <v>0</v>
      </c>
      <c r="F262" s="29">
        <v>0</v>
      </c>
      <c r="G262" s="102">
        <v>0</v>
      </c>
    </row>
    <row r="263" spans="1:7" ht="12.75" customHeight="1">
      <c r="A263" s="57"/>
      <c r="B263" s="15"/>
      <c r="C263" s="79" t="s">
        <v>101</v>
      </c>
      <c r="D263" s="29">
        <v>40792665</v>
      </c>
      <c r="E263" s="29">
        <v>38660385</v>
      </c>
      <c r="F263" s="29">
        <v>39720155</v>
      </c>
      <c r="G263" s="102">
        <v>6726465</v>
      </c>
    </row>
    <row r="264" spans="1:7" ht="12.75" customHeight="1">
      <c r="A264" s="57"/>
      <c r="B264" s="15"/>
      <c r="C264" s="24"/>
      <c r="D264" s="29"/>
      <c r="E264" s="29"/>
      <c r="F264" s="29"/>
      <c r="G264" s="102"/>
    </row>
    <row r="265" spans="1:7" s="1" customFormat="1" ht="12.75">
      <c r="A265" s="58"/>
      <c r="B265" s="18"/>
      <c r="C265" s="3" t="s">
        <v>34</v>
      </c>
      <c r="D265" s="36">
        <f>SUM(D260:D263)</f>
        <v>41492665</v>
      </c>
      <c r="E265" s="36">
        <f>SUM(E260:E263)</f>
        <v>39210385</v>
      </c>
      <c r="F265" s="36">
        <f>SUM(F260:F263)</f>
        <v>40270155</v>
      </c>
      <c r="G265" s="104">
        <f>SUM(G260:G263)</f>
        <v>7209606</v>
      </c>
    </row>
    <row r="266" spans="1:7" s="1" customFormat="1" ht="12.75" hidden="1">
      <c r="A266" s="57"/>
      <c r="B266" s="15"/>
      <c r="C266" s="5"/>
      <c r="D266" s="35"/>
      <c r="E266" s="35"/>
      <c r="F266" s="35"/>
      <c r="G266" s="139"/>
    </row>
    <row r="267" spans="1:7" s="1" customFormat="1" ht="12.75">
      <c r="A267" s="57"/>
      <c r="B267" s="15"/>
      <c r="C267" s="5"/>
      <c r="D267" s="35"/>
      <c r="E267" s="35"/>
      <c r="F267" s="35"/>
      <c r="G267" s="139"/>
    </row>
    <row r="268" spans="1:7" s="1" customFormat="1" ht="12.75">
      <c r="A268" s="57"/>
      <c r="B268" s="15"/>
      <c r="C268" s="10"/>
      <c r="D268" s="35"/>
      <c r="E268" s="35"/>
      <c r="F268" s="35"/>
      <c r="G268" s="139"/>
    </row>
    <row r="269" spans="1:7" s="1" customFormat="1" ht="12.75">
      <c r="A269" s="57" t="s">
        <v>22</v>
      </c>
      <c r="B269" s="15"/>
      <c r="C269" s="80" t="s">
        <v>117</v>
      </c>
      <c r="D269" s="29"/>
      <c r="E269" s="29"/>
      <c r="F269" s="29"/>
      <c r="G269" s="102"/>
    </row>
    <row r="270" spans="1:7" s="1" customFormat="1" ht="12.75">
      <c r="A270" s="57"/>
      <c r="B270" s="15"/>
      <c r="C270" s="5"/>
      <c r="D270" s="29"/>
      <c r="E270" s="29"/>
      <c r="F270" s="29"/>
      <c r="G270" s="102"/>
    </row>
    <row r="271" spans="1:7" s="1" customFormat="1" ht="12.75">
      <c r="A271" s="57"/>
      <c r="B271" s="15"/>
      <c r="C271" s="79" t="s">
        <v>41</v>
      </c>
      <c r="D271" s="37">
        <v>171060</v>
      </c>
      <c r="E271" s="37">
        <v>171061</v>
      </c>
      <c r="F271" s="37">
        <v>358121</v>
      </c>
      <c r="G271" s="137">
        <v>358121</v>
      </c>
    </row>
    <row r="272" spans="1:7" s="1" customFormat="1" ht="12.75">
      <c r="A272" s="57"/>
      <c r="B272" s="15"/>
      <c r="C272" s="79" t="s">
        <v>32</v>
      </c>
      <c r="D272" s="37">
        <v>19655</v>
      </c>
      <c r="E272" s="37">
        <v>22393</v>
      </c>
      <c r="F272" s="37">
        <v>43768</v>
      </c>
      <c r="G272" s="137">
        <v>43768</v>
      </c>
    </row>
    <row r="273" spans="1:7" s="1" customFormat="1" ht="12.75">
      <c r="A273" s="57"/>
      <c r="B273" s="15"/>
      <c r="C273" s="79" t="s">
        <v>97</v>
      </c>
      <c r="D273" s="37">
        <v>0</v>
      </c>
      <c r="E273" s="37">
        <v>0</v>
      </c>
      <c r="F273" s="37">
        <v>0</v>
      </c>
      <c r="G273" s="137">
        <v>0</v>
      </c>
    </row>
    <row r="274" spans="1:7" s="1" customFormat="1" ht="12.75">
      <c r="A274" s="57"/>
      <c r="B274" s="15"/>
      <c r="C274" s="79" t="s">
        <v>98</v>
      </c>
      <c r="D274" s="37">
        <v>0</v>
      </c>
      <c r="E274" s="37">
        <v>0</v>
      </c>
      <c r="F274" s="37">
        <v>0</v>
      </c>
      <c r="G274" s="137">
        <v>0</v>
      </c>
    </row>
    <row r="275" spans="1:7" s="1" customFormat="1" ht="12.75">
      <c r="A275" s="57"/>
      <c r="B275" s="15"/>
      <c r="C275" s="79" t="s">
        <v>99</v>
      </c>
      <c r="D275" s="37">
        <v>0</v>
      </c>
      <c r="E275" s="37">
        <v>0</v>
      </c>
      <c r="F275" s="37">
        <v>0</v>
      </c>
      <c r="G275" s="137">
        <v>0</v>
      </c>
    </row>
    <row r="276" spans="1:7" s="1" customFormat="1" ht="12.75">
      <c r="A276" s="57"/>
      <c r="B276" s="15"/>
      <c r="C276" s="79"/>
      <c r="D276" s="37"/>
      <c r="E276" s="37"/>
      <c r="F276" s="37"/>
      <c r="G276" s="137"/>
    </row>
    <row r="277" spans="1:7" s="1" customFormat="1" ht="12.75">
      <c r="A277" s="57"/>
      <c r="B277" s="15"/>
      <c r="C277" s="79" t="s">
        <v>100</v>
      </c>
      <c r="D277" s="37">
        <v>0</v>
      </c>
      <c r="E277" s="37">
        <v>0</v>
      </c>
      <c r="F277" s="37">
        <v>0</v>
      </c>
      <c r="G277" s="137">
        <v>0</v>
      </c>
    </row>
    <row r="278" spans="1:7" s="1" customFormat="1" ht="12.75">
      <c r="A278" s="57"/>
      <c r="B278" s="15"/>
      <c r="C278" s="79" t="s">
        <v>101</v>
      </c>
      <c r="D278" s="37">
        <v>0</v>
      </c>
      <c r="E278" s="37">
        <v>0</v>
      </c>
      <c r="F278" s="37">
        <v>0</v>
      </c>
      <c r="G278" s="137">
        <v>0</v>
      </c>
    </row>
    <row r="279" spans="1:7" s="1" customFormat="1" ht="12.75">
      <c r="A279" s="57"/>
      <c r="B279" s="15"/>
      <c r="C279" s="24"/>
      <c r="D279" s="29"/>
      <c r="E279" s="29"/>
      <c r="F279" s="29"/>
      <c r="G279" s="102"/>
    </row>
    <row r="280" spans="1:7" s="1" customFormat="1" ht="12.75">
      <c r="A280" s="58"/>
      <c r="B280" s="18"/>
      <c r="C280" s="3" t="s">
        <v>34</v>
      </c>
      <c r="D280" s="36">
        <f>SUM(D271:D278)</f>
        <v>190715</v>
      </c>
      <c r="E280" s="36">
        <f>SUM(E271:E278)</f>
        <v>193454</v>
      </c>
      <c r="F280" s="36">
        <f>SUM(F271:F278)</f>
        <v>401889</v>
      </c>
      <c r="G280" s="104">
        <f>SUM(G271:G278)</f>
        <v>401889</v>
      </c>
    </row>
    <row r="281" spans="1:7" ht="12.75" hidden="1">
      <c r="A281" s="57"/>
      <c r="B281" s="15"/>
      <c r="C281" s="24"/>
      <c r="D281" s="29"/>
      <c r="E281" s="29"/>
      <c r="F281" s="29"/>
      <c r="G281" s="102"/>
    </row>
    <row r="282" spans="1:7" s="1" customFormat="1" ht="12.75" hidden="1">
      <c r="A282" s="58"/>
      <c r="B282" s="18"/>
      <c r="C282" s="3" t="s">
        <v>34</v>
      </c>
      <c r="D282" s="36">
        <f>SUM(D280:D281)</f>
        <v>190715</v>
      </c>
      <c r="E282" s="36">
        <f>SUM(E280:E281)</f>
        <v>193454</v>
      </c>
      <c r="F282" s="36">
        <f>SUM(F280:F281)</f>
        <v>401889</v>
      </c>
      <c r="G282" s="104">
        <f>SUM(G280:G281)</f>
        <v>401889</v>
      </c>
    </row>
    <row r="283" spans="1:7" ht="12.75" hidden="1">
      <c r="A283" s="67"/>
      <c r="B283" s="113"/>
      <c r="C283" s="44"/>
      <c r="D283" s="39"/>
      <c r="E283" s="39"/>
      <c r="F283" s="39"/>
      <c r="G283" s="145"/>
    </row>
    <row r="284" spans="1:7" ht="13.5" customHeight="1" hidden="1">
      <c r="A284" s="68" t="s">
        <v>23</v>
      </c>
      <c r="B284" s="114" t="s">
        <v>8</v>
      </c>
      <c r="C284" s="45" t="s">
        <v>55</v>
      </c>
      <c r="D284" s="29"/>
      <c r="E284" s="29"/>
      <c r="F284" s="29"/>
      <c r="G284" s="102"/>
    </row>
    <row r="285" spans="1:7" ht="12.75" hidden="1">
      <c r="A285" s="68"/>
      <c r="B285" s="114"/>
      <c r="C285" s="46" t="s">
        <v>39</v>
      </c>
      <c r="D285" s="29">
        <v>0</v>
      </c>
      <c r="E285" s="29">
        <v>1</v>
      </c>
      <c r="F285" s="29">
        <v>2</v>
      </c>
      <c r="G285" s="102">
        <v>3</v>
      </c>
    </row>
    <row r="286" spans="1:7" ht="12.75" hidden="1">
      <c r="A286" s="68"/>
      <c r="B286" s="114"/>
      <c r="C286" s="46"/>
      <c r="D286" s="29"/>
      <c r="E286" s="29"/>
      <c r="F286" s="29"/>
      <c r="G286" s="102"/>
    </row>
    <row r="287" spans="1:7" s="1" customFormat="1" ht="12.75" hidden="1">
      <c r="A287" s="69"/>
      <c r="B287" s="115"/>
      <c r="C287" s="47" t="s">
        <v>34</v>
      </c>
      <c r="D287" s="36">
        <f>SUM(D285:D286)</f>
        <v>0</v>
      </c>
      <c r="E287" s="36">
        <f>SUM(E285:E286)</f>
        <v>1</v>
      </c>
      <c r="F287" s="36">
        <f>SUM(F285:F286)</f>
        <v>2</v>
      </c>
      <c r="G287" s="104">
        <f>SUM(G285:G286)</f>
        <v>3</v>
      </c>
    </row>
    <row r="288" spans="1:7" ht="12" customHeight="1" hidden="1">
      <c r="A288" s="70"/>
      <c r="B288" s="116"/>
      <c r="C288" s="28"/>
      <c r="D288" s="29"/>
      <c r="E288" s="29"/>
      <c r="F288" s="29"/>
      <c r="G288" s="102"/>
    </row>
    <row r="289" spans="1:7" ht="12.75" hidden="1">
      <c r="A289" s="70" t="s">
        <v>23</v>
      </c>
      <c r="B289" s="116" t="s">
        <v>9</v>
      </c>
      <c r="C289" s="48" t="s">
        <v>68</v>
      </c>
      <c r="D289" s="29"/>
      <c r="E289" s="29"/>
      <c r="F289" s="29"/>
      <c r="G289" s="102"/>
    </row>
    <row r="290" spans="1:7" ht="12" customHeight="1" hidden="1">
      <c r="A290" s="70"/>
      <c r="B290" s="116"/>
      <c r="C290" s="28" t="s">
        <v>39</v>
      </c>
      <c r="D290" s="29"/>
      <c r="E290" s="29"/>
      <c r="F290" s="29"/>
      <c r="G290" s="102"/>
    </row>
    <row r="291" spans="1:7" ht="12.75" customHeight="1" hidden="1">
      <c r="A291" s="70"/>
      <c r="B291" s="116"/>
      <c r="C291" s="28" t="s">
        <v>59</v>
      </c>
      <c r="D291" s="29">
        <v>0</v>
      </c>
      <c r="E291" s="29">
        <v>1</v>
      </c>
      <c r="F291" s="29">
        <v>2</v>
      </c>
      <c r="G291" s="102">
        <v>3</v>
      </c>
    </row>
    <row r="292" spans="1:7" ht="12.75" hidden="1">
      <c r="A292" s="70"/>
      <c r="B292" s="116"/>
      <c r="C292" s="28"/>
      <c r="D292" s="41"/>
      <c r="E292" s="41"/>
      <c r="F292" s="41"/>
      <c r="G292" s="140"/>
    </row>
    <row r="293" spans="1:7" s="1" customFormat="1" ht="12.75" hidden="1">
      <c r="A293" s="71"/>
      <c r="B293" s="117"/>
      <c r="C293" s="49" t="s">
        <v>34</v>
      </c>
      <c r="D293" s="40">
        <f>SUM(D290:D292)</f>
        <v>0</v>
      </c>
      <c r="E293" s="40">
        <f>SUM(E290:E292)</f>
        <v>1</v>
      </c>
      <c r="F293" s="40">
        <f>SUM(F290:F292)</f>
        <v>2</v>
      </c>
      <c r="G293" s="146">
        <f>SUM(G290:G292)</f>
        <v>3</v>
      </c>
    </row>
    <row r="294" spans="1:7" s="1" customFormat="1" ht="12.75">
      <c r="A294" s="103"/>
      <c r="B294" s="118"/>
      <c r="C294" s="48"/>
      <c r="D294" s="35"/>
      <c r="E294" s="35"/>
      <c r="F294" s="35"/>
      <c r="G294" s="139"/>
    </row>
    <row r="295" spans="1:7" s="1" customFormat="1" ht="12.75">
      <c r="A295" s="61"/>
      <c r="B295" s="119"/>
      <c r="C295" s="17" t="s">
        <v>54</v>
      </c>
      <c r="D295" s="35"/>
      <c r="E295" s="35"/>
      <c r="F295" s="35"/>
      <c r="G295" s="139"/>
    </row>
    <row r="296" spans="1:7" s="1" customFormat="1" ht="12.75">
      <c r="A296" s="57"/>
      <c r="B296" s="15"/>
      <c r="C296" s="5"/>
      <c r="D296" s="35"/>
      <c r="E296" s="35"/>
      <c r="F296" s="35"/>
      <c r="G296" s="139"/>
    </row>
    <row r="297" spans="1:7" s="1" customFormat="1" ht="12.75">
      <c r="A297" s="61" t="s">
        <v>137</v>
      </c>
      <c r="B297" s="15" t="s">
        <v>9</v>
      </c>
      <c r="C297" s="8" t="s">
        <v>122</v>
      </c>
      <c r="D297" s="35"/>
      <c r="E297" s="35"/>
      <c r="F297" s="35"/>
      <c r="G297" s="139"/>
    </row>
    <row r="298" spans="1:7" s="1" customFormat="1" ht="12.75">
      <c r="A298" s="61"/>
      <c r="B298" s="15"/>
      <c r="C298" s="9"/>
      <c r="D298" s="29"/>
      <c r="E298" s="29"/>
      <c r="F298" s="29"/>
      <c r="G298" s="102"/>
    </row>
    <row r="299" spans="1:7" s="1" customFormat="1" ht="12.75">
      <c r="A299" s="61"/>
      <c r="B299" s="15"/>
      <c r="C299" s="50" t="s">
        <v>115</v>
      </c>
      <c r="D299" s="29">
        <v>1500000</v>
      </c>
      <c r="E299" s="29">
        <v>0</v>
      </c>
      <c r="F299" s="29">
        <v>0</v>
      </c>
      <c r="G299" s="102">
        <v>0</v>
      </c>
    </row>
    <row r="300" spans="1:7" s="1" customFormat="1" ht="12" customHeight="1">
      <c r="A300" s="61"/>
      <c r="B300" s="109"/>
      <c r="C300" s="8"/>
      <c r="D300" s="42"/>
      <c r="E300" s="42"/>
      <c r="F300" s="42"/>
      <c r="G300" s="147"/>
    </row>
    <row r="301" spans="1:7" s="1" customFormat="1" ht="14.25" customHeight="1">
      <c r="A301" s="62"/>
      <c r="B301" s="120"/>
      <c r="C301" s="2" t="s">
        <v>34</v>
      </c>
      <c r="D301" s="43">
        <f>SUM(D298:D300)</f>
        <v>1500000</v>
      </c>
      <c r="E301" s="43">
        <f>SUM(E298:E300)</f>
        <v>0</v>
      </c>
      <c r="F301" s="36">
        <f>SUM(F298:F300)</f>
        <v>0</v>
      </c>
      <c r="G301" s="104">
        <f>SUM(G298:G300)</f>
        <v>0</v>
      </c>
    </row>
    <row r="302" spans="1:7" ht="12.75">
      <c r="A302" s="57"/>
      <c r="B302" s="112"/>
      <c r="C302" s="24"/>
      <c r="D302" s="39"/>
      <c r="E302" s="39"/>
      <c r="F302" s="39"/>
      <c r="G302" s="145"/>
    </row>
    <row r="303" spans="1:7" ht="12.75">
      <c r="A303" s="57"/>
      <c r="B303" s="15"/>
      <c r="C303" s="17" t="s">
        <v>56</v>
      </c>
      <c r="D303" s="29"/>
      <c r="E303" s="29"/>
      <c r="F303" s="29"/>
      <c r="G303" s="102"/>
    </row>
    <row r="304" spans="1:7" ht="12.75">
      <c r="A304" s="57"/>
      <c r="B304" s="15"/>
      <c r="C304" s="24"/>
      <c r="D304" s="29"/>
      <c r="E304" s="29"/>
      <c r="F304" s="29"/>
      <c r="G304" s="102"/>
    </row>
    <row r="305" spans="1:7" ht="13.5" customHeight="1">
      <c r="A305" s="57" t="s">
        <v>23</v>
      </c>
      <c r="B305" s="15" t="s">
        <v>6</v>
      </c>
      <c r="C305" s="5" t="s">
        <v>112</v>
      </c>
      <c r="D305" s="29"/>
      <c r="E305" s="29"/>
      <c r="F305" s="29"/>
      <c r="G305" s="102"/>
    </row>
    <row r="306" spans="1:7" ht="12.75">
      <c r="A306" s="57"/>
      <c r="B306" s="15"/>
      <c r="C306" s="24" t="s">
        <v>0</v>
      </c>
      <c r="D306" s="29"/>
      <c r="E306" s="29"/>
      <c r="F306" s="29"/>
      <c r="G306" s="102"/>
    </row>
    <row r="307" spans="1:7" ht="12.75">
      <c r="A307" s="57"/>
      <c r="B307" s="15"/>
      <c r="C307" s="50" t="s">
        <v>113</v>
      </c>
      <c r="D307" s="82">
        <v>5536262</v>
      </c>
      <c r="E307" s="82">
        <v>5657612</v>
      </c>
      <c r="F307" s="82">
        <v>8081136</v>
      </c>
      <c r="G307" s="148">
        <v>7463185</v>
      </c>
    </row>
    <row r="308" spans="1:7" ht="12.75">
      <c r="A308" s="57"/>
      <c r="B308" s="15"/>
      <c r="C308" s="50" t="s">
        <v>129</v>
      </c>
      <c r="D308" s="82">
        <v>800000</v>
      </c>
      <c r="E308" s="82">
        <v>800000</v>
      </c>
      <c r="F308" s="82">
        <v>1030000</v>
      </c>
      <c r="G308" s="148">
        <v>1030000</v>
      </c>
    </row>
    <row r="309" spans="1:7" ht="12.75">
      <c r="A309" s="57"/>
      <c r="B309" s="15"/>
      <c r="C309" s="50" t="s">
        <v>147</v>
      </c>
      <c r="D309" s="82">
        <v>0</v>
      </c>
      <c r="E309" s="82">
        <v>284000</v>
      </c>
      <c r="F309" s="82">
        <v>284000</v>
      </c>
      <c r="G309" s="148">
        <v>283200</v>
      </c>
    </row>
    <row r="310" spans="1:7" ht="12.75">
      <c r="A310" s="57"/>
      <c r="B310" s="15"/>
      <c r="C310" s="50" t="s">
        <v>114</v>
      </c>
      <c r="D310" s="82">
        <v>500000</v>
      </c>
      <c r="E310" s="82">
        <v>500000</v>
      </c>
      <c r="F310" s="82">
        <v>500000</v>
      </c>
      <c r="G310" s="148">
        <v>285420</v>
      </c>
    </row>
    <row r="311" spans="1:7" ht="12.75">
      <c r="A311" s="57"/>
      <c r="B311" s="15"/>
      <c r="C311" s="24"/>
      <c r="D311" s="29"/>
      <c r="E311" s="29"/>
      <c r="F311" s="29"/>
      <c r="G311" s="102"/>
    </row>
    <row r="312" spans="1:7" s="1" customFormat="1" ht="12.75">
      <c r="A312" s="58"/>
      <c r="B312" s="18"/>
      <c r="C312" s="3" t="s">
        <v>34</v>
      </c>
      <c r="D312" s="36">
        <f>SUM(D307:D311)</f>
        <v>6836262</v>
      </c>
      <c r="E312" s="36">
        <f>SUM(E307:E311)</f>
        <v>7241612</v>
      </c>
      <c r="F312" s="36">
        <f>SUM(F307:F311)</f>
        <v>9895136</v>
      </c>
      <c r="G312" s="104">
        <f>SUM(G307:G311)</f>
        <v>9061805</v>
      </c>
    </row>
    <row r="313" spans="1:7" s="1" customFormat="1" ht="12.75">
      <c r="A313" s="65"/>
      <c r="B313" s="112"/>
      <c r="C313" s="7"/>
      <c r="D313" s="40"/>
      <c r="E313" s="40"/>
      <c r="F313" s="40"/>
      <c r="G313" s="146"/>
    </row>
    <row r="314" spans="1:7" s="1" customFormat="1" ht="12.75">
      <c r="A314" s="57" t="s">
        <v>137</v>
      </c>
      <c r="B314" s="15" t="s">
        <v>8</v>
      </c>
      <c r="C314" s="8" t="s">
        <v>87</v>
      </c>
      <c r="D314" s="35"/>
      <c r="E314" s="35"/>
      <c r="F314" s="35"/>
      <c r="G314" s="139"/>
    </row>
    <row r="315" spans="1:7" s="1" customFormat="1" ht="12.75">
      <c r="A315" s="57"/>
      <c r="B315" s="15"/>
      <c r="C315" s="5"/>
      <c r="D315" s="35"/>
      <c r="E315" s="35"/>
      <c r="F315" s="35"/>
      <c r="G315" s="139"/>
    </row>
    <row r="316" spans="1:7" s="1" customFormat="1" ht="12.75">
      <c r="A316" s="57"/>
      <c r="B316" s="15"/>
      <c r="C316" s="78" t="s">
        <v>107</v>
      </c>
      <c r="D316" s="29">
        <v>199121</v>
      </c>
      <c r="E316" s="29">
        <v>199121</v>
      </c>
      <c r="F316" s="29">
        <v>199121</v>
      </c>
      <c r="G316" s="102">
        <v>0</v>
      </c>
    </row>
    <row r="317" spans="1:7" s="1" customFormat="1" ht="12" customHeight="1">
      <c r="A317" s="57"/>
      <c r="B317" s="15"/>
      <c r="C317" s="8"/>
      <c r="D317" s="35"/>
      <c r="E317" s="35"/>
      <c r="F317" s="35"/>
      <c r="G317" s="139"/>
    </row>
    <row r="318" spans="1:7" s="1" customFormat="1" ht="12" customHeight="1">
      <c r="A318" s="58"/>
      <c r="B318" s="18"/>
      <c r="C318" s="4" t="s">
        <v>34</v>
      </c>
      <c r="D318" s="36">
        <f>SUM(D316:D317)</f>
        <v>199121</v>
      </c>
      <c r="E318" s="36">
        <f>SUM(E316:E317)</f>
        <v>199121</v>
      </c>
      <c r="F318" s="36">
        <f>SUM(F316:F317)</f>
        <v>199121</v>
      </c>
      <c r="G318" s="104">
        <f>SUM(G316:G317)</f>
        <v>0</v>
      </c>
    </row>
    <row r="319" spans="1:7" s="1" customFormat="1" ht="12" customHeight="1">
      <c r="A319" s="57"/>
      <c r="B319" s="112"/>
      <c r="C319" s="5"/>
      <c r="D319" s="40"/>
      <c r="E319" s="40"/>
      <c r="F319" s="40"/>
      <c r="G319" s="146"/>
    </row>
    <row r="320" spans="1:7" s="1" customFormat="1" ht="12" customHeight="1">
      <c r="A320" s="57" t="s">
        <v>137</v>
      </c>
      <c r="B320" s="15" t="s">
        <v>6</v>
      </c>
      <c r="C320" s="5" t="s">
        <v>130</v>
      </c>
      <c r="D320" s="35"/>
      <c r="E320" s="35"/>
      <c r="F320" s="35"/>
      <c r="G320" s="139"/>
    </row>
    <row r="321" spans="1:7" s="1" customFormat="1" ht="12" customHeight="1">
      <c r="A321" s="57"/>
      <c r="B321" s="15"/>
      <c r="C321" s="5"/>
      <c r="D321" s="35"/>
      <c r="E321" s="35"/>
      <c r="F321" s="35"/>
      <c r="G321" s="139"/>
    </row>
    <row r="322" spans="1:7" s="1" customFormat="1" ht="12" customHeight="1">
      <c r="A322" s="57"/>
      <c r="B322" s="15"/>
      <c r="C322" s="50" t="s">
        <v>131</v>
      </c>
      <c r="D322" s="37">
        <v>284000</v>
      </c>
      <c r="E322" s="37">
        <v>0</v>
      </c>
      <c r="F322" s="37">
        <v>0</v>
      </c>
      <c r="G322" s="137">
        <v>0</v>
      </c>
    </row>
    <row r="323" spans="1:7" s="1" customFormat="1" ht="12" customHeight="1">
      <c r="A323" s="57"/>
      <c r="B323" s="15"/>
      <c r="C323" s="5"/>
      <c r="D323" s="42"/>
      <c r="E323" s="42"/>
      <c r="F323" s="42"/>
      <c r="G323" s="147"/>
    </row>
    <row r="324" spans="1:7" s="1" customFormat="1" ht="12" customHeight="1">
      <c r="A324" s="58"/>
      <c r="B324" s="18"/>
      <c r="C324" s="3" t="s">
        <v>34</v>
      </c>
      <c r="D324" s="42">
        <f>D322</f>
        <v>284000</v>
      </c>
      <c r="E324" s="42">
        <f>E322</f>
        <v>0</v>
      </c>
      <c r="F324" s="42">
        <f>F322</f>
        <v>0</v>
      </c>
      <c r="G324" s="147">
        <f>G322</f>
        <v>0</v>
      </c>
    </row>
    <row r="325" spans="1:7" ht="12.75" hidden="1">
      <c r="A325" s="57"/>
      <c r="B325" s="112"/>
      <c r="C325" s="24"/>
      <c r="D325" s="39"/>
      <c r="E325" s="39"/>
      <c r="F325" s="39"/>
      <c r="G325" s="145"/>
    </row>
    <row r="326" spans="1:7" ht="12.75" hidden="1">
      <c r="A326" s="57"/>
      <c r="B326" s="15"/>
      <c r="C326" s="17" t="s">
        <v>57</v>
      </c>
      <c r="D326" s="29"/>
      <c r="E326" s="29"/>
      <c r="F326" s="29"/>
      <c r="G326" s="102"/>
    </row>
    <row r="327" spans="1:7" ht="12.75" hidden="1">
      <c r="A327" s="57"/>
      <c r="B327" s="15"/>
      <c r="C327" s="24"/>
      <c r="D327" s="29"/>
      <c r="E327" s="29"/>
      <c r="F327" s="29"/>
      <c r="G327" s="102"/>
    </row>
    <row r="328" spans="1:7" s="1" customFormat="1" ht="12.75" hidden="1">
      <c r="A328" s="57" t="s">
        <v>25</v>
      </c>
      <c r="B328" s="15" t="s">
        <v>6</v>
      </c>
      <c r="C328" s="8" t="s">
        <v>70</v>
      </c>
      <c r="D328" s="35"/>
      <c r="E328" s="35"/>
      <c r="F328" s="35"/>
      <c r="G328" s="139"/>
    </row>
    <row r="329" spans="1:7" s="1" customFormat="1" ht="12.75" hidden="1">
      <c r="A329" s="57"/>
      <c r="B329" s="15"/>
      <c r="C329" s="9" t="s">
        <v>49</v>
      </c>
      <c r="D329" s="29">
        <v>0</v>
      </c>
      <c r="E329" s="29">
        <v>1</v>
      </c>
      <c r="F329" s="29">
        <v>2</v>
      </c>
      <c r="G329" s="102">
        <v>3</v>
      </c>
    </row>
    <row r="330" spans="1:7" s="1" customFormat="1" ht="12" customHeight="1" hidden="1">
      <c r="A330" s="57"/>
      <c r="B330" s="15"/>
      <c r="C330" s="8"/>
      <c r="D330" s="35"/>
      <c r="E330" s="35"/>
      <c r="F330" s="35"/>
      <c r="G330" s="139"/>
    </row>
    <row r="331" spans="1:7" s="1" customFormat="1" ht="12" customHeight="1" hidden="1">
      <c r="A331" s="58"/>
      <c r="B331" s="18"/>
      <c r="C331" s="4" t="s">
        <v>34</v>
      </c>
      <c r="D331" s="36">
        <f>SUM(D329:D330)</f>
        <v>0</v>
      </c>
      <c r="E331" s="36">
        <f>SUM(E329:E330)</f>
        <v>1</v>
      </c>
      <c r="F331" s="36">
        <f>SUM(F329:F330)</f>
        <v>2</v>
      </c>
      <c r="G331" s="104">
        <f>SUM(G329:G330)</f>
        <v>3</v>
      </c>
    </row>
    <row r="332" spans="1:7" s="1" customFormat="1" ht="12" customHeight="1" hidden="1">
      <c r="A332" s="57"/>
      <c r="B332" s="15"/>
      <c r="C332" s="5"/>
      <c r="D332" s="35"/>
      <c r="E332" s="35"/>
      <c r="F332" s="35"/>
      <c r="G332" s="139"/>
    </row>
    <row r="333" spans="1:7" s="1" customFormat="1" ht="12" customHeight="1" hidden="1">
      <c r="A333" s="57" t="s">
        <v>25</v>
      </c>
      <c r="B333" s="15" t="s">
        <v>6</v>
      </c>
      <c r="C333" s="8" t="s">
        <v>69</v>
      </c>
      <c r="D333" s="35"/>
      <c r="E333" s="35"/>
      <c r="F333" s="35"/>
      <c r="G333" s="139"/>
    </row>
    <row r="334" spans="1:7" s="1" customFormat="1" ht="12" customHeight="1" hidden="1">
      <c r="A334" s="57"/>
      <c r="B334" s="15"/>
      <c r="C334" s="9" t="s">
        <v>49</v>
      </c>
      <c r="D334" s="29">
        <v>0</v>
      </c>
      <c r="E334" s="29">
        <v>1</v>
      </c>
      <c r="F334" s="29">
        <v>2</v>
      </c>
      <c r="G334" s="102">
        <v>3</v>
      </c>
    </row>
    <row r="335" spans="1:7" s="1" customFormat="1" ht="12" customHeight="1" hidden="1">
      <c r="A335" s="57"/>
      <c r="B335" s="15"/>
      <c r="C335" s="8"/>
      <c r="D335" s="35"/>
      <c r="E335" s="35"/>
      <c r="F335" s="35"/>
      <c r="G335" s="139"/>
    </row>
    <row r="336" spans="1:7" s="1" customFormat="1" ht="12" customHeight="1" hidden="1">
      <c r="A336" s="58"/>
      <c r="B336" s="18"/>
      <c r="C336" s="4" t="s">
        <v>34</v>
      </c>
      <c r="D336" s="36">
        <f>SUM(D334:D335)</f>
        <v>0</v>
      </c>
      <c r="E336" s="36">
        <f>SUM(E334:E335)</f>
        <v>1</v>
      </c>
      <c r="F336" s="36">
        <f>SUM(F334:F335)</f>
        <v>2</v>
      </c>
      <c r="G336" s="104">
        <f>SUM(G334:G335)</f>
        <v>3</v>
      </c>
    </row>
    <row r="337" spans="1:7" ht="12.75" hidden="1">
      <c r="A337" s="57"/>
      <c r="B337" s="15"/>
      <c r="C337" s="24"/>
      <c r="D337" s="29"/>
      <c r="E337" s="29"/>
      <c r="F337" s="29"/>
      <c r="G337" s="102"/>
    </row>
    <row r="338" spans="1:7" s="1" customFormat="1" ht="12.75" hidden="1">
      <c r="A338" s="57" t="s">
        <v>25</v>
      </c>
      <c r="B338" s="15" t="s">
        <v>8</v>
      </c>
      <c r="C338" s="8" t="s">
        <v>58</v>
      </c>
      <c r="D338" s="35"/>
      <c r="E338" s="35"/>
      <c r="F338" s="35"/>
      <c r="G338" s="139"/>
    </row>
    <row r="339" spans="1:7" s="1" customFormat="1" ht="12.75" hidden="1">
      <c r="A339" s="57"/>
      <c r="B339" s="15"/>
      <c r="C339" s="9" t="s">
        <v>49</v>
      </c>
      <c r="D339" s="29"/>
      <c r="E339" s="29"/>
      <c r="F339" s="29"/>
      <c r="G339" s="102"/>
    </row>
    <row r="340" spans="1:7" s="1" customFormat="1" ht="12" customHeight="1" hidden="1">
      <c r="A340" s="57"/>
      <c r="B340" s="15"/>
      <c r="C340" s="8"/>
      <c r="D340" s="35"/>
      <c r="E340" s="35"/>
      <c r="F340" s="35"/>
      <c r="G340" s="139"/>
    </row>
    <row r="341" spans="1:7" s="1" customFormat="1" ht="12" customHeight="1" hidden="1">
      <c r="A341" s="65"/>
      <c r="B341" s="112"/>
      <c r="C341" s="7" t="s">
        <v>34</v>
      </c>
      <c r="D341" s="40">
        <f>SUM(D339:D340)</f>
        <v>0</v>
      </c>
      <c r="E341" s="40">
        <f>SUM(E339:E340)</f>
        <v>0</v>
      </c>
      <c r="F341" s="40">
        <f>SUM(F339:F340)</f>
        <v>0</v>
      </c>
      <c r="G341" s="146">
        <f>SUM(G339:G340)</f>
        <v>0</v>
      </c>
    </row>
    <row r="342" spans="1:7" s="1" customFormat="1" ht="12" customHeight="1">
      <c r="A342" s="57"/>
      <c r="B342" s="112"/>
      <c r="C342" s="5"/>
      <c r="D342" s="40"/>
      <c r="E342" s="40"/>
      <c r="F342" s="40"/>
      <c r="G342" s="146"/>
    </row>
    <row r="343" spans="1:7" s="1" customFormat="1" ht="12" customHeight="1">
      <c r="A343" s="57" t="s">
        <v>137</v>
      </c>
      <c r="B343" s="15" t="s">
        <v>11</v>
      </c>
      <c r="C343" s="5" t="s">
        <v>132</v>
      </c>
      <c r="D343" s="35"/>
      <c r="E343" s="35"/>
      <c r="F343" s="35"/>
      <c r="G343" s="139"/>
    </row>
    <row r="344" spans="1:7" s="1" customFormat="1" ht="12" customHeight="1">
      <c r="A344" s="57"/>
      <c r="B344" s="15"/>
      <c r="C344" s="5"/>
      <c r="D344" s="35"/>
      <c r="E344" s="35"/>
      <c r="F344" s="35"/>
      <c r="G344" s="139"/>
    </row>
    <row r="345" spans="1:7" s="1" customFormat="1" ht="12" customHeight="1">
      <c r="A345" s="57"/>
      <c r="B345" s="15"/>
      <c r="C345" s="50" t="s">
        <v>133</v>
      </c>
      <c r="D345" s="37">
        <v>3500000</v>
      </c>
      <c r="E345" s="37">
        <v>3000000</v>
      </c>
      <c r="F345" s="37">
        <v>317000</v>
      </c>
      <c r="G345" s="137">
        <v>316165</v>
      </c>
    </row>
    <row r="346" spans="1:7" s="1" customFormat="1" ht="12" customHeight="1">
      <c r="A346" s="57"/>
      <c r="B346" s="15"/>
      <c r="C346" s="5"/>
      <c r="D346" s="42"/>
      <c r="E346" s="42"/>
      <c r="F346" s="42"/>
      <c r="G346" s="147"/>
    </row>
    <row r="347" spans="1:7" s="1" customFormat="1" ht="12" customHeight="1">
      <c r="A347" s="58"/>
      <c r="B347" s="18"/>
      <c r="C347" s="3" t="s">
        <v>34</v>
      </c>
      <c r="D347" s="42">
        <f>D345</f>
        <v>3500000</v>
      </c>
      <c r="E347" s="42">
        <f>E345</f>
        <v>3000000</v>
      </c>
      <c r="F347" s="42">
        <f>F345</f>
        <v>317000</v>
      </c>
      <c r="G347" s="147">
        <f>G345</f>
        <v>316165</v>
      </c>
    </row>
    <row r="348" spans="1:7" ht="12.75">
      <c r="A348" s="61"/>
      <c r="B348" s="15"/>
      <c r="C348" s="24"/>
      <c r="D348" s="29"/>
      <c r="E348" s="29"/>
      <c r="F348" s="29"/>
      <c r="G348" s="102"/>
    </row>
    <row r="349" spans="1:7" ht="12.75">
      <c r="A349" s="61" t="s">
        <v>0</v>
      </c>
      <c r="B349" s="15" t="s">
        <v>0</v>
      </c>
      <c r="C349" s="5" t="s">
        <v>47</v>
      </c>
      <c r="D349" s="29"/>
      <c r="E349" s="29"/>
      <c r="F349" s="29"/>
      <c r="G349" s="102"/>
    </row>
    <row r="350" spans="1:7" ht="12.75">
      <c r="A350" s="61"/>
      <c r="B350" s="15"/>
      <c r="C350" s="5"/>
      <c r="D350" s="29"/>
      <c r="E350" s="29"/>
      <c r="F350" s="29"/>
      <c r="G350" s="102"/>
    </row>
    <row r="351" spans="1:7" ht="12.75">
      <c r="A351" s="61" t="s">
        <v>24</v>
      </c>
      <c r="B351" s="15" t="s">
        <v>0</v>
      </c>
      <c r="C351" s="5" t="s">
        <v>74</v>
      </c>
      <c r="D351" s="29"/>
      <c r="E351" s="29"/>
      <c r="F351" s="29"/>
      <c r="G351" s="102"/>
    </row>
    <row r="352" spans="1:7" ht="12.75" hidden="1">
      <c r="A352" s="61"/>
      <c r="B352" s="15"/>
      <c r="C352" s="24"/>
      <c r="D352" s="29"/>
      <c r="E352" s="29"/>
      <c r="F352" s="29"/>
      <c r="G352" s="102"/>
    </row>
    <row r="353" spans="1:7" ht="12.75">
      <c r="A353" s="61"/>
      <c r="B353" s="15"/>
      <c r="C353" s="24"/>
      <c r="D353" s="29"/>
      <c r="E353" s="29"/>
      <c r="F353" s="29"/>
      <c r="G353" s="102"/>
    </row>
    <row r="354" spans="1:7" ht="12.75">
      <c r="A354" s="61"/>
      <c r="B354" s="15"/>
      <c r="C354" s="79" t="s">
        <v>41</v>
      </c>
      <c r="D354" s="37">
        <v>0</v>
      </c>
      <c r="E354" s="37">
        <v>0</v>
      </c>
      <c r="F354" s="37">
        <v>0</v>
      </c>
      <c r="G354" s="137">
        <v>0</v>
      </c>
    </row>
    <row r="355" spans="1:7" ht="12.75">
      <c r="A355" s="61"/>
      <c r="B355" s="15"/>
      <c r="C355" s="79" t="s">
        <v>32</v>
      </c>
      <c r="D355" s="37">
        <v>0</v>
      </c>
      <c r="E355" s="37">
        <v>0</v>
      </c>
      <c r="F355" s="37">
        <v>0</v>
      </c>
      <c r="G355" s="137">
        <v>0</v>
      </c>
    </row>
    <row r="356" spans="1:7" ht="12.75">
      <c r="A356" s="61"/>
      <c r="B356" s="15"/>
      <c r="C356" s="79" t="s">
        <v>97</v>
      </c>
      <c r="D356" s="37">
        <v>830000</v>
      </c>
      <c r="E356" s="37">
        <v>560000</v>
      </c>
      <c r="F356" s="37">
        <v>560000</v>
      </c>
      <c r="G356" s="137">
        <v>281508</v>
      </c>
    </row>
    <row r="357" spans="1:7" ht="12.75">
      <c r="A357" s="61"/>
      <c r="B357" s="15"/>
      <c r="C357" s="79" t="s">
        <v>98</v>
      </c>
      <c r="D357" s="37">
        <v>0</v>
      </c>
      <c r="E357" s="37">
        <v>0</v>
      </c>
      <c r="F357" s="37">
        <v>0</v>
      </c>
      <c r="G357" s="137">
        <v>0</v>
      </c>
    </row>
    <row r="358" spans="1:7" ht="12.75">
      <c r="A358" s="61"/>
      <c r="B358" s="15"/>
      <c r="C358" s="79" t="s">
        <v>99</v>
      </c>
      <c r="D358" s="37">
        <v>0</v>
      </c>
      <c r="E358" s="37">
        <v>0</v>
      </c>
      <c r="F358" s="37">
        <v>0</v>
      </c>
      <c r="G358" s="137">
        <v>0</v>
      </c>
    </row>
    <row r="359" spans="1:7" ht="12.75">
      <c r="A359" s="61"/>
      <c r="B359" s="15"/>
      <c r="C359" s="79"/>
      <c r="D359" s="37"/>
      <c r="E359" s="37"/>
      <c r="F359" s="37"/>
      <c r="G359" s="137"/>
    </row>
    <row r="360" spans="1:7" ht="12.75">
      <c r="A360" s="61"/>
      <c r="B360" s="15"/>
      <c r="C360" s="79" t="s">
        <v>100</v>
      </c>
      <c r="D360" s="37">
        <v>0</v>
      </c>
      <c r="E360" s="37">
        <v>0</v>
      </c>
      <c r="F360" s="37">
        <v>0</v>
      </c>
      <c r="G360" s="137">
        <v>0</v>
      </c>
    </row>
    <row r="361" spans="1:7" s="1" customFormat="1" ht="12.75">
      <c r="A361" s="61"/>
      <c r="B361" s="15"/>
      <c r="C361" s="79" t="s">
        <v>101</v>
      </c>
      <c r="D361" s="37">
        <v>0</v>
      </c>
      <c r="E361" s="37">
        <v>0</v>
      </c>
      <c r="F361" s="37">
        <v>0</v>
      </c>
      <c r="G361" s="137">
        <v>0</v>
      </c>
    </row>
    <row r="362" spans="1:7" ht="12.75">
      <c r="A362" s="61"/>
      <c r="B362" s="15"/>
      <c r="C362" s="24"/>
      <c r="D362" s="29"/>
      <c r="E362" s="29"/>
      <c r="F362" s="29"/>
      <c r="G362" s="102"/>
    </row>
    <row r="363" spans="1:7" s="1" customFormat="1" ht="12.75">
      <c r="A363" s="62"/>
      <c r="B363" s="18"/>
      <c r="C363" s="3" t="s">
        <v>34</v>
      </c>
      <c r="D363" s="36">
        <f>SUM(D354:D361)</f>
        <v>830000</v>
      </c>
      <c r="E363" s="36">
        <f>SUM(E354:E361)</f>
        <v>560000</v>
      </c>
      <c r="F363" s="36">
        <f>SUM(F354:F361)</f>
        <v>560000</v>
      </c>
      <c r="G363" s="104">
        <f>SUM(G354:G361)</f>
        <v>281508</v>
      </c>
    </row>
    <row r="364" spans="1:7" ht="12.75">
      <c r="A364" s="57"/>
      <c r="B364" s="112"/>
      <c r="C364" s="20"/>
      <c r="D364" s="29"/>
      <c r="E364" s="29"/>
      <c r="F364" s="29"/>
      <c r="G364" s="102"/>
    </row>
    <row r="365" spans="1:7" ht="12.75">
      <c r="A365" s="57" t="s">
        <v>25</v>
      </c>
      <c r="B365" s="15"/>
      <c r="C365" s="10" t="s">
        <v>73</v>
      </c>
      <c r="D365" s="29"/>
      <c r="E365" s="29"/>
      <c r="F365" s="29"/>
      <c r="G365" s="102"/>
    </row>
    <row r="366" spans="1:7" ht="12.75">
      <c r="A366" s="57"/>
      <c r="B366" s="15"/>
      <c r="C366" s="10"/>
      <c r="D366" s="29"/>
      <c r="E366" s="29"/>
      <c r="F366" s="29"/>
      <c r="G366" s="102"/>
    </row>
    <row r="367" spans="1:7" ht="12.75">
      <c r="A367" s="57"/>
      <c r="B367" s="15"/>
      <c r="C367" s="79" t="s">
        <v>41</v>
      </c>
      <c r="D367" s="29">
        <v>3103000</v>
      </c>
      <c r="E367" s="29">
        <v>3103000</v>
      </c>
      <c r="F367" s="29">
        <v>3103000</v>
      </c>
      <c r="G367" s="102">
        <v>3053000</v>
      </c>
    </row>
    <row r="368" spans="1:7" ht="12.75">
      <c r="A368" s="57"/>
      <c r="B368" s="15"/>
      <c r="C368" s="79" t="s">
        <v>32</v>
      </c>
      <c r="D368" s="29">
        <v>644000</v>
      </c>
      <c r="E368" s="29">
        <v>644000</v>
      </c>
      <c r="F368" s="29">
        <v>644000</v>
      </c>
      <c r="G368" s="102">
        <v>623323</v>
      </c>
    </row>
    <row r="369" spans="1:7" ht="12.75">
      <c r="A369" s="57"/>
      <c r="B369" s="15"/>
      <c r="C369" s="79" t="s">
        <v>97</v>
      </c>
      <c r="D369" s="29">
        <v>2373000</v>
      </c>
      <c r="E369" s="29">
        <v>745000</v>
      </c>
      <c r="F369" s="29">
        <v>745000</v>
      </c>
      <c r="G369" s="102">
        <v>422237</v>
      </c>
    </row>
    <row r="370" spans="1:7" ht="12.75">
      <c r="A370" s="57"/>
      <c r="B370" s="15"/>
      <c r="C370" s="79" t="s">
        <v>98</v>
      </c>
      <c r="D370" s="29">
        <v>0</v>
      </c>
      <c r="E370" s="29">
        <v>0</v>
      </c>
      <c r="F370" s="29">
        <v>0</v>
      </c>
      <c r="G370" s="102">
        <v>0</v>
      </c>
    </row>
    <row r="371" spans="1:7" ht="12.75" hidden="1">
      <c r="A371" s="57"/>
      <c r="B371" s="15"/>
      <c r="C371" s="79" t="s">
        <v>99</v>
      </c>
      <c r="D371" s="29"/>
      <c r="E371" s="29"/>
      <c r="F371" s="29"/>
      <c r="G371" s="102"/>
    </row>
    <row r="372" spans="1:7" ht="12.75">
      <c r="A372" s="57"/>
      <c r="B372" s="15"/>
      <c r="C372" s="79"/>
      <c r="D372" s="29"/>
      <c r="E372" s="29"/>
      <c r="F372" s="29"/>
      <c r="G372" s="102"/>
    </row>
    <row r="373" spans="1:7" ht="12.75">
      <c r="A373" s="57"/>
      <c r="B373" s="15"/>
      <c r="C373" s="79" t="s">
        <v>100</v>
      </c>
      <c r="D373" s="29">
        <v>0</v>
      </c>
      <c r="E373" s="29">
        <v>0</v>
      </c>
      <c r="F373" s="29">
        <v>0</v>
      </c>
      <c r="G373" s="102">
        <v>0</v>
      </c>
    </row>
    <row r="374" spans="1:7" ht="12.75">
      <c r="A374" s="57"/>
      <c r="B374" s="15"/>
      <c r="C374" s="79" t="s">
        <v>101</v>
      </c>
      <c r="D374" s="29">
        <v>0</v>
      </c>
      <c r="E374" s="29">
        <v>0</v>
      </c>
      <c r="F374" s="29">
        <v>0</v>
      </c>
      <c r="G374" s="102">
        <v>0</v>
      </c>
    </row>
    <row r="375" spans="1:7" ht="12.75">
      <c r="A375" s="57"/>
      <c r="B375" s="15"/>
      <c r="C375" s="10"/>
      <c r="D375" s="35"/>
      <c r="E375" s="35"/>
      <c r="F375" s="35"/>
      <c r="G375" s="139"/>
    </row>
    <row r="376" spans="1:7" ht="12.75">
      <c r="A376" s="58"/>
      <c r="B376" s="18"/>
      <c r="C376" s="3" t="s">
        <v>34</v>
      </c>
      <c r="D376" s="38">
        <f>SUM(D367:D374)</f>
        <v>6120000</v>
      </c>
      <c r="E376" s="38">
        <f>SUM(E367:E374)</f>
        <v>4492000</v>
      </c>
      <c r="F376" s="38">
        <f>SUM(F367:F374)</f>
        <v>4492000</v>
      </c>
      <c r="G376" s="141">
        <f>SUM(G367:G374)</f>
        <v>4098560</v>
      </c>
    </row>
    <row r="377" spans="1:7" ht="12.75">
      <c r="A377" s="57"/>
      <c r="B377" s="112"/>
      <c r="C377" s="20"/>
      <c r="D377" s="29"/>
      <c r="E377" s="29"/>
      <c r="F377" s="29"/>
      <c r="G377" s="102"/>
    </row>
    <row r="378" spans="1:7" ht="12.75">
      <c r="A378" s="57" t="s">
        <v>27</v>
      </c>
      <c r="B378" s="15"/>
      <c r="C378" s="80" t="s">
        <v>116</v>
      </c>
      <c r="D378" s="29"/>
      <c r="E378" s="29"/>
      <c r="F378" s="29"/>
      <c r="G378" s="102"/>
    </row>
    <row r="379" spans="1:7" ht="12.75">
      <c r="A379" s="57"/>
      <c r="B379" s="15"/>
      <c r="C379" s="10"/>
      <c r="D379" s="29"/>
      <c r="E379" s="29"/>
      <c r="F379" s="29"/>
      <c r="G379" s="102"/>
    </row>
    <row r="380" spans="1:7" ht="12.75">
      <c r="A380" s="57"/>
      <c r="B380" s="15"/>
      <c r="C380" s="79" t="s">
        <v>97</v>
      </c>
      <c r="D380" s="29">
        <v>270000</v>
      </c>
      <c r="E380" s="29">
        <v>270000</v>
      </c>
      <c r="F380" s="29">
        <v>270000</v>
      </c>
      <c r="G380" s="102">
        <v>49586</v>
      </c>
    </row>
    <row r="381" spans="1:7" ht="12.75">
      <c r="A381" s="57"/>
      <c r="B381" s="15"/>
      <c r="C381" s="10"/>
      <c r="D381" s="35"/>
      <c r="E381" s="35"/>
      <c r="F381" s="35"/>
      <c r="G381" s="139"/>
    </row>
    <row r="382" spans="1:7" ht="12.75">
      <c r="A382" s="58"/>
      <c r="B382" s="18"/>
      <c r="C382" s="3" t="s">
        <v>34</v>
      </c>
      <c r="D382" s="38">
        <f>SUM(D380:D380)</f>
        <v>270000</v>
      </c>
      <c r="E382" s="38">
        <f>SUM(E380:E380)</f>
        <v>270000</v>
      </c>
      <c r="F382" s="38">
        <f>SUM(F380:F380)</f>
        <v>270000</v>
      </c>
      <c r="G382" s="141">
        <f>SUM(G380:G380)</f>
        <v>49586</v>
      </c>
    </row>
    <row r="383" spans="1:7" ht="12.75">
      <c r="A383" s="57"/>
      <c r="B383" s="15"/>
      <c r="C383" s="5"/>
      <c r="D383" s="30"/>
      <c r="E383" s="30"/>
      <c r="F383" s="30"/>
      <c r="G383" s="138"/>
    </row>
    <row r="384" spans="1:7" ht="12.75">
      <c r="A384" s="57" t="s">
        <v>6</v>
      </c>
      <c r="B384" s="15" t="s">
        <v>21</v>
      </c>
      <c r="C384" s="5" t="s">
        <v>148</v>
      </c>
      <c r="D384" s="30"/>
      <c r="E384" s="30"/>
      <c r="F384" s="30"/>
      <c r="G384" s="138"/>
    </row>
    <row r="385" spans="1:7" ht="12.75">
      <c r="A385" s="57"/>
      <c r="B385" s="15"/>
      <c r="C385" s="5"/>
      <c r="D385" s="30"/>
      <c r="E385" s="30"/>
      <c r="F385" s="30"/>
      <c r="G385" s="138"/>
    </row>
    <row r="386" spans="1:7" ht="12.75">
      <c r="A386" s="57"/>
      <c r="B386" s="15"/>
      <c r="C386" s="79" t="s">
        <v>41</v>
      </c>
      <c r="D386" s="37">
        <v>0</v>
      </c>
      <c r="E386" s="37">
        <v>0</v>
      </c>
      <c r="F386" s="37">
        <v>0</v>
      </c>
      <c r="G386" s="137">
        <v>0</v>
      </c>
    </row>
    <row r="387" spans="1:7" ht="12.75">
      <c r="A387" s="57"/>
      <c r="B387" s="15"/>
      <c r="C387" s="79" t="s">
        <v>32</v>
      </c>
      <c r="D387" s="37">
        <v>0</v>
      </c>
      <c r="E387" s="37">
        <v>0</v>
      </c>
      <c r="F387" s="37">
        <v>0</v>
      </c>
      <c r="G387" s="137">
        <v>0</v>
      </c>
    </row>
    <row r="388" spans="1:7" ht="12.75">
      <c r="A388" s="57"/>
      <c r="B388" s="15"/>
      <c r="C388" s="79" t="s">
        <v>97</v>
      </c>
      <c r="D388" s="37">
        <v>0</v>
      </c>
      <c r="E388" s="37">
        <v>26241217</v>
      </c>
      <c r="F388" s="37">
        <v>26686217</v>
      </c>
      <c r="G388" s="137">
        <v>21480162</v>
      </c>
    </row>
    <row r="389" spans="1:7" ht="12.75">
      <c r="A389" s="57"/>
      <c r="B389" s="15"/>
      <c r="C389" s="79" t="s">
        <v>98</v>
      </c>
      <c r="D389" s="37">
        <v>0</v>
      </c>
      <c r="E389" s="37">
        <v>0</v>
      </c>
      <c r="F389" s="37">
        <v>0</v>
      </c>
      <c r="G389" s="137">
        <v>0</v>
      </c>
    </row>
    <row r="390" spans="1:7" ht="12.75">
      <c r="A390" s="57"/>
      <c r="B390" s="15"/>
      <c r="C390" s="79" t="s">
        <v>99</v>
      </c>
      <c r="D390" s="37">
        <v>0</v>
      </c>
      <c r="E390" s="37">
        <v>0</v>
      </c>
      <c r="F390" s="37">
        <v>0</v>
      </c>
      <c r="G390" s="137">
        <v>0</v>
      </c>
    </row>
    <row r="391" spans="1:7" ht="12.75">
      <c r="A391" s="57"/>
      <c r="B391" s="15"/>
      <c r="C391" s="79"/>
      <c r="D391" s="37"/>
      <c r="E391" s="37"/>
      <c r="F391" s="37"/>
      <c r="G391" s="137"/>
    </row>
    <row r="392" spans="1:7" ht="12.75">
      <c r="A392" s="57"/>
      <c r="B392" s="15"/>
      <c r="C392" s="79" t="s">
        <v>100</v>
      </c>
      <c r="D392" s="37">
        <v>0</v>
      </c>
      <c r="E392" s="37">
        <v>103492440</v>
      </c>
      <c r="F392" s="37">
        <v>103492440</v>
      </c>
      <c r="G392" s="137">
        <v>102226560</v>
      </c>
    </row>
    <row r="393" spans="1:7" ht="12.75">
      <c r="A393" s="57"/>
      <c r="B393" s="15"/>
      <c r="C393" s="79" t="s">
        <v>101</v>
      </c>
      <c r="D393" s="37">
        <v>0</v>
      </c>
      <c r="E393" s="37"/>
      <c r="F393" s="37"/>
      <c r="G393" s="137"/>
    </row>
    <row r="394" spans="1:7" ht="12.75">
      <c r="A394" s="57"/>
      <c r="B394" s="15"/>
      <c r="C394" s="5"/>
      <c r="D394" s="30"/>
      <c r="E394" s="30"/>
      <c r="F394" s="30"/>
      <c r="G394" s="138"/>
    </row>
    <row r="395" spans="1:7" ht="12.75">
      <c r="A395" s="58"/>
      <c r="B395" s="18"/>
      <c r="C395" s="3" t="s">
        <v>34</v>
      </c>
      <c r="D395" s="38">
        <f>SUM(D386:D393)</f>
        <v>0</v>
      </c>
      <c r="E395" s="38">
        <f>SUM(E386:E393)</f>
        <v>129733657</v>
      </c>
      <c r="F395" s="38">
        <f>SUM(F386:F393)</f>
        <v>130178657</v>
      </c>
      <c r="G395" s="149">
        <f>SUM(G386:G393)</f>
        <v>123706722</v>
      </c>
    </row>
    <row r="396" spans="1:7" ht="12.75">
      <c r="A396" s="57"/>
      <c r="B396" s="15"/>
      <c r="C396" s="5"/>
      <c r="D396" s="30"/>
      <c r="E396" s="30"/>
      <c r="F396" s="30"/>
      <c r="G396" s="138"/>
    </row>
    <row r="397" spans="1:7" ht="12.75">
      <c r="A397" s="61" t="s">
        <v>0</v>
      </c>
      <c r="B397" s="15" t="s">
        <v>0</v>
      </c>
      <c r="C397" s="5" t="s">
        <v>134</v>
      </c>
      <c r="D397" s="29"/>
      <c r="E397" s="29"/>
      <c r="F397" s="29"/>
      <c r="G397" s="102"/>
    </row>
    <row r="398" spans="1:7" ht="12.75">
      <c r="A398" s="61"/>
      <c r="B398" s="15"/>
      <c r="C398" s="5"/>
      <c r="D398" s="29"/>
      <c r="E398" s="29"/>
      <c r="F398" s="29"/>
      <c r="G398" s="102"/>
    </row>
    <row r="399" spans="1:7" ht="12.75">
      <c r="A399" s="61" t="s">
        <v>6</v>
      </c>
      <c r="B399" s="15" t="s">
        <v>19</v>
      </c>
      <c r="C399" s="5" t="s">
        <v>135</v>
      </c>
      <c r="D399" s="29"/>
      <c r="E399" s="29"/>
      <c r="F399" s="29"/>
      <c r="G399" s="102"/>
    </row>
    <row r="400" spans="1:7" ht="12.75" hidden="1">
      <c r="A400" s="61"/>
      <c r="B400" s="15"/>
      <c r="C400" s="24"/>
      <c r="D400" s="29"/>
      <c r="E400" s="29"/>
      <c r="F400" s="29"/>
      <c r="G400" s="102"/>
    </row>
    <row r="401" spans="1:7" ht="12.75">
      <c r="A401" s="61"/>
      <c r="B401" s="15"/>
      <c r="C401" s="24"/>
      <c r="D401" s="29"/>
      <c r="E401" s="29"/>
      <c r="F401" s="29"/>
      <c r="G401" s="102"/>
    </row>
    <row r="402" spans="1:7" ht="12.75">
      <c r="A402" s="61"/>
      <c r="B402" s="15"/>
      <c r="C402" s="79" t="s">
        <v>41</v>
      </c>
      <c r="D402" s="37">
        <v>1881987</v>
      </c>
      <c r="E402" s="37">
        <v>0</v>
      </c>
      <c r="F402" s="37">
        <v>2246862</v>
      </c>
      <c r="G402" s="137">
        <v>2246855</v>
      </c>
    </row>
    <row r="403" spans="1:7" ht="12.75">
      <c r="A403" s="61"/>
      <c r="B403" s="15"/>
      <c r="C403" s="79" t="s">
        <v>32</v>
      </c>
      <c r="D403" s="37">
        <v>572013</v>
      </c>
      <c r="E403" s="37">
        <v>0</v>
      </c>
      <c r="F403" s="37">
        <v>438139</v>
      </c>
      <c r="G403" s="137">
        <v>438139</v>
      </c>
    </row>
    <row r="404" spans="1:7" ht="12.75">
      <c r="A404" s="61"/>
      <c r="B404" s="15"/>
      <c r="C404" s="79" t="s">
        <v>97</v>
      </c>
      <c r="D404" s="37">
        <v>1042028</v>
      </c>
      <c r="E404" s="37">
        <v>730815</v>
      </c>
      <c r="F404" s="37">
        <v>730815</v>
      </c>
      <c r="G404" s="137">
        <v>716022</v>
      </c>
    </row>
    <row r="405" spans="1:7" ht="12.75">
      <c r="A405" s="61"/>
      <c r="B405" s="15"/>
      <c r="C405" s="79" t="s">
        <v>98</v>
      </c>
      <c r="D405" s="37">
        <v>0</v>
      </c>
      <c r="E405" s="37">
        <v>0</v>
      </c>
      <c r="F405" s="37">
        <v>0</v>
      </c>
      <c r="G405" s="137">
        <v>0</v>
      </c>
    </row>
    <row r="406" spans="1:7" ht="12.75">
      <c r="A406" s="61"/>
      <c r="B406" s="15"/>
      <c r="C406" s="79" t="s">
        <v>99</v>
      </c>
      <c r="D406" s="37">
        <v>0</v>
      </c>
      <c r="E406" s="37">
        <v>0</v>
      </c>
      <c r="F406" s="37">
        <v>0</v>
      </c>
      <c r="G406" s="137">
        <v>0</v>
      </c>
    </row>
    <row r="407" spans="1:7" ht="12.75">
      <c r="A407" s="61"/>
      <c r="B407" s="15"/>
      <c r="C407" s="79"/>
      <c r="D407" s="37"/>
      <c r="E407" s="37"/>
      <c r="F407" s="37"/>
      <c r="G407" s="137"/>
    </row>
    <row r="408" spans="1:7" ht="12.75">
      <c r="A408" s="61"/>
      <c r="B408" s="15"/>
      <c r="C408" s="79" t="s">
        <v>100</v>
      </c>
      <c r="D408" s="37">
        <v>0</v>
      </c>
      <c r="E408" s="37">
        <v>0</v>
      </c>
      <c r="F408" s="37">
        <v>0</v>
      </c>
      <c r="G408" s="137">
        <v>0</v>
      </c>
    </row>
    <row r="409" spans="1:7" s="1" customFormat="1" ht="12.75">
      <c r="A409" s="61"/>
      <c r="B409" s="15"/>
      <c r="C409" s="79" t="s">
        <v>101</v>
      </c>
      <c r="D409" s="37">
        <v>0</v>
      </c>
      <c r="E409" s="37">
        <v>0</v>
      </c>
      <c r="F409" s="37">
        <v>0</v>
      </c>
      <c r="G409" s="137">
        <v>0</v>
      </c>
    </row>
    <row r="410" spans="1:7" ht="12.75">
      <c r="A410" s="61"/>
      <c r="B410" s="15"/>
      <c r="C410" s="24"/>
      <c r="D410" s="29"/>
      <c r="E410" s="29"/>
      <c r="F410" s="29"/>
      <c r="G410" s="102"/>
    </row>
    <row r="411" spans="1:7" s="1" customFormat="1" ht="13.5" thickBot="1">
      <c r="A411" s="105"/>
      <c r="B411" s="121"/>
      <c r="C411" s="106" t="s">
        <v>34</v>
      </c>
      <c r="D411" s="107">
        <f>SUM(D402:D409)</f>
        <v>3496028</v>
      </c>
      <c r="E411" s="107">
        <f>SUM(E402:E409)</f>
        <v>730815</v>
      </c>
      <c r="F411" s="107">
        <f>SUM(F402:F409)</f>
        <v>3415816</v>
      </c>
      <c r="G411" s="150">
        <f>SUM(G402:G409)</f>
        <v>3401016</v>
      </c>
    </row>
  </sheetData>
  <sheetProtection/>
  <mergeCells count="6">
    <mergeCell ref="A1:G1"/>
    <mergeCell ref="C24:D24"/>
    <mergeCell ref="A5:G5"/>
    <mergeCell ref="A4:G4"/>
    <mergeCell ref="A3:G3"/>
    <mergeCell ref="A2:G2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600" verticalDpi="600" orientation="portrait" paperSize="9" scale="57" r:id="rId1"/>
  <headerFooter alignWithMargins="0">
    <oddHeader>&amp;C&amp;9
&amp;R&amp;10 3.sz.melléklet</oddHeader>
  </headerFooter>
  <rowBreaks count="4" manualBreakCount="4">
    <brk id="102" max="6" man="1"/>
    <brk id="173" max="6" man="1"/>
    <brk id="241" max="6" man="1"/>
    <brk id="3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2019-04-09T13:23:57Z</cp:lastPrinted>
  <dcterms:created xsi:type="dcterms:W3CDTF">2001-08-13T05:31:06Z</dcterms:created>
  <dcterms:modified xsi:type="dcterms:W3CDTF">2019-04-09T13:23:59Z</dcterms:modified>
  <cp:category/>
  <cp:version/>
  <cp:contentType/>
  <cp:contentStatus/>
</cp:coreProperties>
</file>