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<sst xmlns="http://schemas.openxmlformats.org/spreadsheetml/2006/main" count="82" uniqueCount="68">
  <si>
    <t>Bevételek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</si>
  <si>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</si>
  <si>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</si>
  <si>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</si>
  <si>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</si>
  <si>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</si>
  <si>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</si>
  <si>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</si>
  <si>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</si>
  <si>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</si>
  <si>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</si>
  <si>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</si>
  <si>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</si>
  <si>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Összes</t>
  </si>
  <si>
    <t>1. Saját bevételek (a+b)</t>
  </si>
  <si>
    <t>a.) Folyó bevételek</t>
  </si>
  <si>
    <t>Ebből illetékek</t>
  </si>
  <si>
    <t>helyi adók</t>
  </si>
  <si>
    <t>kamatbevétel</t>
  </si>
  <si>
    <t>egyéb sajátos bevétel</t>
  </si>
  <si>
    <t>b.) Felhalmozási és tőkejell.</t>
  </si>
  <si>
    <t>Ebből ingatlan értékesítés</t>
  </si>
  <si>
    <t>Privatizációból szárm.bev</t>
  </si>
  <si>
    <t>pénzügyi befektetés bevétele</t>
  </si>
  <si>
    <t>Ebből normatív állami támog.</t>
  </si>
  <si>
    <t>Cél-, címzett támogatás</t>
  </si>
  <si>
    <t>Gépjárműadó</t>
  </si>
  <si>
    <t>3. Átvett pénzeszközök</t>
  </si>
  <si>
    <t>Ebből működési célú</t>
  </si>
  <si>
    <t>Felhalmozási célú</t>
  </si>
  <si>
    <t>4. Nyújtott kölcsön visszatér.</t>
  </si>
  <si>
    <t>Tárgyévi pénzforgalmi bevételek összesen ( 1+2+3+4)</t>
  </si>
  <si>
    <t>5.a. Működési pénzmaradv.</t>
  </si>
  <si>
    <t>5.b. Fejlesztési pénzmaradv.</t>
  </si>
  <si>
    <t>I. GAZDÁLKODÁSI BEVÉTELEK ÖSSZESEN ( 1+2+3+4+5)</t>
  </si>
  <si>
    <t>2. Központilag szabály. Bevételek</t>
  </si>
  <si>
    <t>Megnevezés</t>
  </si>
  <si>
    <t>Kiadások</t>
  </si>
  <si>
    <t>1. Működési kiadások</t>
  </si>
  <si>
    <t>Ebből: személyi juttatás, járulékok</t>
  </si>
  <si>
    <t>Dologi kiadások</t>
  </si>
  <si>
    <t>Pénzbeli juttatás, támogatás</t>
  </si>
  <si>
    <t>2. Felhalmozási kiadások</t>
  </si>
  <si>
    <t>Ebből felújítás</t>
  </si>
  <si>
    <t>Beruházás</t>
  </si>
  <si>
    <t>Pénzügyi befektetés</t>
  </si>
  <si>
    <t>3. Pénzeszközátadás</t>
  </si>
  <si>
    <t>Ebből: műklödési célú</t>
  </si>
  <si>
    <t>felhalmozási célú</t>
  </si>
  <si>
    <t>4. Kölcsönnyújtás</t>
  </si>
  <si>
    <t>5. Tervezett tartalék</t>
  </si>
  <si>
    <t>II. GAZDÁLKODÁSI KIADÁSOK ÖSSZESN (1+2+3+4+5)</t>
  </si>
  <si>
    <t>III. TÁRGYÉVI GAZDÁLKODÁSI EGYENLEG (I-II.)</t>
  </si>
  <si>
    <t>Értékpapír eladás (+)</t>
  </si>
  <si>
    <t>IV. ÉRTÉKPAPÍR MŰVELETEK EGYENLEGE</t>
  </si>
  <si>
    <t>Hitelfelvétel (+)</t>
  </si>
  <si>
    <t>Hiteltörlesztés (-)</t>
  </si>
  <si>
    <t>V.HITELMŰVELETEK EGYENLEGE</t>
  </si>
  <si>
    <t>VI. TÁRGYÉVI EGYENLEG FINANSZÍROZÁSI MŰVELETEK UTÁN (III.+/-IV+/-V.)</t>
  </si>
  <si>
    <t>Szja, jöv.különbség mérsékl.</t>
  </si>
  <si>
    <t>intézmény műk. bevételek</t>
  </si>
  <si>
    <t>Értékpapír vásárlás (-)</t>
  </si>
  <si>
    <t>7. melléklet</t>
  </si>
  <si>
    <t>Alsórajk Községi Önkormányzat 2018. évi likviditási terve havi bontásban</t>
  </si>
  <si>
    <t>Adatok:  Ft-ban</t>
  </si>
  <si>
    <t>Átvett ppénzeszköz ÁHT-n belüről</t>
  </si>
  <si>
    <t>Állami előleg visszafizetés</t>
  </si>
  <si>
    <t>1/2019. (III.18.) költségvetési rendeletéhez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</si>
</sst>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0" fillId="0" borderId="11" xfId="0" applyNumberFormat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zoomScalePageLayoutView="0" workbookViewId="0" topLeftCell="A1">
      <selection activeCell="A2" sqref="A2:N2"/>
    </sheetView>
  </sheetViews>
  <sheetFormatPr defaultColWidth="9.140625" defaultRowHeight="12.75"/>
  <cols>
    <col min="1" max="1" width="21.00390625" style="0" customWidth="1"/>
    <col min="2" max="14" width="8.7109375" style="9" customWidth="1"/>
  </cols>
  <sheetData>
    <row r="1" spans="1:14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8" t="s">
        <v>62</v>
      </c>
      <c r="M1" s="18"/>
      <c r="N1" s="18"/>
    </row>
    <row r="2" spans="1:14" ht="12.75">
      <c r="A2" s="17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7" t="s">
        <v>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ht="12.75">
      <c r="M4" s="16" t="s">
        <v>64</v>
      </c>
      <c r="N4" s="16"/>
    </row>
    <row r="5" spans="1:14" ht="12.75">
      <c r="A5" s="8" t="s">
        <v>36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6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</row>
    <row r="6" spans="1:14" ht="15.75">
      <c r="A6" s="2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f>SUM(B6:M6)</f>
        <v>0</v>
      </c>
    </row>
    <row r="7" spans="1:14" ht="12.75">
      <c r="A7" s="3" t="s">
        <v>14</v>
      </c>
      <c r="B7" s="12">
        <f>SUM(B8,B14)</f>
        <v>0</v>
      </c>
      <c r="C7" s="12">
        <f aca="true" t="shared" si="0" ref="C7:M7">SUM(C8,C14)</f>
        <v>0</v>
      </c>
      <c r="D7" s="12">
        <f t="shared" si="0"/>
        <v>3000000</v>
      </c>
      <c r="E7" s="12">
        <f t="shared" si="0"/>
        <v>3550000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2800000</v>
      </c>
      <c r="K7" s="12">
        <f t="shared" si="0"/>
        <v>4500000</v>
      </c>
      <c r="L7" s="12">
        <f t="shared" si="0"/>
        <v>0</v>
      </c>
      <c r="M7" s="12">
        <f t="shared" si="0"/>
        <v>0</v>
      </c>
      <c r="N7" s="12">
        <f>SUM(N8,N14)</f>
        <v>13850000</v>
      </c>
    </row>
    <row r="8" spans="1:14" ht="12.75">
      <c r="A8" s="4" t="s">
        <v>15</v>
      </c>
      <c r="B8" s="13">
        <f>SUM(B9:B13)</f>
        <v>0</v>
      </c>
      <c r="C8" s="13">
        <f aca="true" t="shared" si="1" ref="C8:M8">SUM(C9:C13)</f>
        <v>0</v>
      </c>
      <c r="D8" s="13">
        <f t="shared" si="1"/>
        <v>3000000</v>
      </c>
      <c r="E8" s="13">
        <f t="shared" si="1"/>
        <v>550000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2800000</v>
      </c>
      <c r="K8" s="13">
        <f t="shared" si="1"/>
        <v>900000</v>
      </c>
      <c r="L8" s="13">
        <f t="shared" si="1"/>
        <v>0</v>
      </c>
      <c r="M8" s="13">
        <f t="shared" si="1"/>
        <v>0</v>
      </c>
      <c r="N8" s="13">
        <f>SUM(B8:M8)</f>
        <v>7250000</v>
      </c>
    </row>
    <row r="9" spans="1:14" ht="12.75">
      <c r="A9" s="4" t="s">
        <v>16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f aca="true" t="shared" si="2" ref="N9:N17">SUM(B9:M9)</f>
        <v>0</v>
      </c>
    </row>
    <row r="10" spans="1:14" ht="12.75">
      <c r="A10" s="4" t="s">
        <v>17</v>
      </c>
      <c r="B10" s="13"/>
      <c r="C10" s="13"/>
      <c r="D10" s="13">
        <v>3000000</v>
      </c>
      <c r="E10" s="13">
        <v>550000</v>
      </c>
      <c r="F10" s="13"/>
      <c r="G10" s="13"/>
      <c r="H10" s="13"/>
      <c r="I10" s="13"/>
      <c r="J10" s="13">
        <v>2800000</v>
      </c>
      <c r="K10" s="13">
        <v>900000</v>
      </c>
      <c r="L10" s="13"/>
      <c r="M10" s="13"/>
      <c r="N10" s="13">
        <f t="shared" si="2"/>
        <v>7250000</v>
      </c>
    </row>
    <row r="11" spans="1:14" ht="12.75">
      <c r="A11" s="4" t="s">
        <v>60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f t="shared" si="2"/>
        <v>0</v>
      </c>
    </row>
    <row r="12" spans="1:14" ht="12.75">
      <c r="A12" s="4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f t="shared" si="2"/>
        <v>0</v>
      </c>
    </row>
    <row r="13" spans="1:14" ht="12.75">
      <c r="A13" s="4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>
        <f t="shared" si="2"/>
        <v>0</v>
      </c>
    </row>
    <row r="14" spans="1:14" ht="12.75">
      <c r="A14" s="4" t="s">
        <v>20</v>
      </c>
      <c r="B14" s="13">
        <f>SUM(B15:B17)</f>
        <v>0</v>
      </c>
      <c r="C14" s="13">
        <f aca="true" t="shared" si="3" ref="C14:M14">SUM(C15:C17)</f>
        <v>0</v>
      </c>
      <c r="D14" s="13">
        <f t="shared" si="3"/>
        <v>0</v>
      </c>
      <c r="E14" s="13">
        <f t="shared" si="3"/>
        <v>3000000</v>
      </c>
      <c r="F14" s="13"/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3600000</v>
      </c>
      <c r="L14" s="13">
        <f t="shared" si="3"/>
        <v>0</v>
      </c>
      <c r="M14" s="13">
        <f t="shared" si="3"/>
        <v>0</v>
      </c>
      <c r="N14" s="13">
        <f t="shared" si="2"/>
        <v>6600000</v>
      </c>
    </row>
    <row r="15" spans="1:14" ht="12.75">
      <c r="A15" s="4" t="s">
        <v>21</v>
      </c>
      <c r="B15" s="13"/>
      <c r="C15" s="13"/>
      <c r="D15" s="13"/>
      <c r="E15" s="13">
        <v>3000000</v>
      </c>
      <c r="F15" s="13"/>
      <c r="G15" s="13"/>
      <c r="H15" s="13"/>
      <c r="I15" s="13"/>
      <c r="J15" s="13"/>
      <c r="K15" s="13">
        <v>3600000</v>
      </c>
      <c r="L15" s="13"/>
      <c r="M15" s="13"/>
      <c r="N15" s="13">
        <f t="shared" si="2"/>
        <v>6600000</v>
      </c>
    </row>
    <row r="16" spans="1:14" ht="12.75">
      <c r="A16" s="4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>
        <f t="shared" si="2"/>
        <v>0</v>
      </c>
    </row>
    <row r="17" spans="1:14" ht="12.75">
      <c r="A17" s="4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f t="shared" si="2"/>
        <v>0</v>
      </c>
    </row>
    <row r="18" spans="1:14" ht="22.5">
      <c r="A18" s="5" t="s">
        <v>35</v>
      </c>
      <c r="B18" s="12">
        <f>SUM(B19:B23)</f>
        <v>2203320</v>
      </c>
      <c r="C18" s="12">
        <f aca="true" t="shared" si="4" ref="C18:M18">SUM(C19:C23)</f>
        <v>2203320</v>
      </c>
      <c r="D18" s="12">
        <f t="shared" si="4"/>
        <v>3003320</v>
      </c>
      <c r="E18" s="12">
        <f t="shared" si="4"/>
        <v>2353320</v>
      </c>
      <c r="F18" s="12">
        <f t="shared" si="4"/>
        <v>2203320</v>
      </c>
      <c r="G18" s="12">
        <f t="shared" si="4"/>
        <v>2203320</v>
      </c>
      <c r="H18" s="12">
        <f t="shared" si="4"/>
        <v>2203320</v>
      </c>
      <c r="I18" s="12">
        <f t="shared" si="4"/>
        <v>2203320</v>
      </c>
      <c r="J18" s="12">
        <f t="shared" si="4"/>
        <v>3003320</v>
      </c>
      <c r="K18" s="12">
        <f t="shared" si="4"/>
        <v>2253320</v>
      </c>
      <c r="L18" s="12">
        <f t="shared" si="4"/>
        <v>2203320</v>
      </c>
      <c r="M18" s="12">
        <f t="shared" si="4"/>
        <v>2208321</v>
      </c>
      <c r="N18" s="12">
        <f>SUM(N20:N23,N19)</f>
        <v>28244841</v>
      </c>
    </row>
    <row r="19" spans="1:14" ht="12.75">
      <c r="A19" s="4" t="s">
        <v>24</v>
      </c>
      <c r="B19" s="13">
        <v>1758320</v>
      </c>
      <c r="C19" s="13">
        <v>1758320</v>
      </c>
      <c r="D19" s="13">
        <v>1758320</v>
      </c>
      <c r="E19" s="13">
        <v>1758320</v>
      </c>
      <c r="F19" s="13">
        <v>1758320</v>
      </c>
      <c r="G19" s="13">
        <v>1758320</v>
      </c>
      <c r="H19" s="13">
        <v>1758320</v>
      </c>
      <c r="I19" s="13">
        <v>1758320</v>
      </c>
      <c r="J19" s="13">
        <v>1758320</v>
      </c>
      <c r="K19" s="13">
        <v>1758320</v>
      </c>
      <c r="L19" s="13">
        <v>1758320</v>
      </c>
      <c r="M19" s="13">
        <v>1758321</v>
      </c>
      <c r="N19" s="13">
        <f>SUM(B19:M19)</f>
        <v>21099841</v>
      </c>
    </row>
    <row r="20" spans="1:14" ht="12.75">
      <c r="A20" s="4" t="s">
        <v>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f>SUM(B20:M20)</f>
        <v>0</v>
      </c>
    </row>
    <row r="21" spans="1:14" ht="22.5">
      <c r="A21" s="15" t="s">
        <v>65</v>
      </c>
      <c r="B21" s="13">
        <v>445000</v>
      </c>
      <c r="C21" s="13">
        <v>445000</v>
      </c>
      <c r="D21" s="13">
        <v>445000</v>
      </c>
      <c r="E21" s="13">
        <v>445000</v>
      </c>
      <c r="F21" s="13">
        <v>445000</v>
      </c>
      <c r="G21" s="13">
        <v>445000</v>
      </c>
      <c r="H21" s="13">
        <v>445000</v>
      </c>
      <c r="I21" s="13">
        <v>445000</v>
      </c>
      <c r="J21" s="13">
        <v>445000</v>
      </c>
      <c r="K21" s="13">
        <v>445000</v>
      </c>
      <c r="L21" s="13">
        <v>445000</v>
      </c>
      <c r="M21" s="13">
        <v>450000</v>
      </c>
      <c r="N21" s="13">
        <f>SUM(B21:M21)</f>
        <v>5345000</v>
      </c>
    </row>
    <row r="22" spans="1:14" ht="12.75">
      <c r="A22" s="4" t="s">
        <v>59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>
        <f>SUM(B22:M22)</f>
        <v>0</v>
      </c>
    </row>
    <row r="23" spans="1:14" ht="12.75">
      <c r="A23" s="4" t="s">
        <v>26</v>
      </c>
      <c r="B23" s="13"/>
      <c r="C23" s="13"/>
      <c r="D23" s="13">
        <v>800000</v>
      </c>
      <c r="E23" s="13">
        <v>150000</v>
      </c>
      <c r="F23" s="13"/>
      <c r="G23" s="13"/>
      <c r="H23" s="13"/>
      <c r="I23" s="13"/>
      <c r="J23" s="13">
        <v>800000</v>
      </c>
      <c r="K23" s="13">
        <v>50000</v>
      </c>
      <c r="L23" s="13"/>
      <c r="M23" s="13"/>
      <c r="N23" s="13">
        <f>SUM(B23:M23)</f>
        <v>1800000</v>
      </c>
    </row>
    <row r="24" spans="1:14" ht="12.75">
      <c r="A24" s="3" t="s">
        <v>27</v>
      </c>
      <c r="B24" s="12">
        <f>SUM(B25:B26)</f>
        <v>91750</v>
      </c>
      <c r="C24" s="12">
        <f aca="true" t="shared" si="5" ref="C24:M24">SUM(C25:C26)</f>
        <v>91750</v>
      </c>
      <c r="D24" s="12">
        <f t="shared" si="5"/>
        <v>91750</v>
      </c>
      <c r="E24" s="12">
        <f t="shared" si="5"/>
        <v>91750</v>
      </c>
      <c r="F24" s="12">
        <f t="shared" si="5"/>
        <v>11449750</v>
      </c>
      <c r="G24" s="12">
        <f t="shared" si="5"/>
        <v>91750</v>
      </c>
      <c r="H24" s="12">
        <f t="shared" si="5"/>
        <v>91750</v>
      </c>
      <c r="I24" s="12">
        <f t="shared" si="5"/>
        <v>91750</v>
      </c>
      <c r="J24" s="12">
        <f t="shared" si="5"/>
        <v>91750</v>
      </c>
      <c r="K24" s="12">
        <f t="shared" si="5"/>
        <v>91750</v>
      </c>
      <c r="L24" s="12">
        <f t="shared" si="5"/>
        <v>10091750</v>
      </c>
      <c r="M24" s="12">
        <f t="shared" si="5"/>
        <v>91750</v>
      </c>
      <c r="N24" s="12">
        <f>SUM(N25:N26)</f>
        <v>22459000</v>
      </c>
    </row>
    <row r="25" spans="1:15" ht="12.75">
      <c r="A25" s="4" t="s">
        <v>28</v>
      </c>
      <c r="B25" s="13">
        <v>91750</v>
      </c>
      <c r="C25" s="13">
        <v>91750</v>
      </c>
      <c r="D25" s="13">
        <v>91750</v>
      </c>
      <c r="E25" s="13">
        <v>91750</v>
      </c>
      <c r="F25" s="13">
        <v>91750</v>
      </c>
      <c r="G25" s="13">
        <v>91750</v>
      </c>
      <c r="H25" s="13">
        <v>91750</v>
      </c>
      <c r="I25" s="13">
        <v>91750</v>
      </c>
      <c r="J25" s="13">
        <v>91750</v>
      </c>
      <c r="K25" s="13">
        <v>91750</v>
      </c>
      <c r="L25" s="13">
        <v>91750</v>
      </c>
      <c r="M25" s="13">
        <v>91750</v>
      </c>
      <c r="N25" s="13">
        <f>SUM(B25:M25)</f>
        <v>1101000</v>
      </c>
      <c r="O25" s="7"/>
    </row>
    <row r="26" spans="1:14" ht="12.75">
      <c r="A26" s="4" t="s">
        <v>29</v>
      </c>
      <c r="B26" s="13"/>
      <c r="C26" s="13"/>
      <c r="D26" s="13"/>
      <c r="E26" s="13"/>
      <c r="F26" s="13">
        <v>11358000</v>
      </c>
      <c r="G26" s="13"/>
      <c r="H26" s="13"/>
      <c r="I26" s="13"/>
      <c r="J26" s="13"/>
      <c r="K26" s="13"/>
      <c r="L26" s="13">
        <v>10000000</v>
      </c>
      <c r="M26" s="13"/>
      <c r="N26" s="13">
        <f>SUM(B26:M26)</f>
        <v>21358000</v>
      </c>
    </row>
    <row r="27" spans="1:14" ht="22.5">
      <c r="A27" s="5" t="s">
        <v>30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>
        <f>SUM(B27:M27)</f>
        <v>0</v>
      </c>
    </row>
    <row r="28" spans="1:14" ht="33.75">
      <c r="A28" s="5" t="s">
        <v>31</v>
      </c>
      <c r="B28" s="12">
        <f>B7+B18+B24+B27</f>
        <v>2295070</v>
      </c>
      <c r="C28" s="12">
        <f aca="true" t="shared" si="6" ref="C28:M28">C7+C18+C24+C27</f>
        <v>2295070</v>
      </c>
      <c r="D28" s="12">
        <f t="shared" si="6"/>
        <v>6095070</v>
      </c>
      <c r="E28" s="12">
        <f t="shared" si="6"/>
        <v>5995070</v>
      </c>
      <c r="F28" s="12">
        <f t="shared" si="6"/>
        <v>13653070</v>
      </c>
      <c r="G28" s="12">
        <f t="shared" si="6"/>
        <v>2295070</v>
      </c>
      <c r="H28" s="12">
        <f t="shared" si="6"/>
        <v>2295070</v>
      </c>
      <c r="I28" s="12">
        <f t="shared" si="6"/>
        <v>2295070</v>
      </c>
      <c r="J28" s="12">
        <f t="shared" si="6"/>
        <v>5895070</v>
      </c>
      <c r="K28" s="12">
        <f t="shared" si="6"/>
        <v>6845070</v>
      </c>
      <c r="L28" s="12">
        <f t="shared" si="6"/>
        <v>12295070</v>
      </c>
      <c r="M28" s="12">
        <f t="shared" si="6"/>
        <v>2300071</v>
      </c>
      <c r="N28" s="12">
        <f>SUM(N7,N18,N24,N27)</f>
        <v>64553841</v>
      </c>
    </row>
    <row r="29" spans="1:14" ht="12.75">
      <c r="A29" s="4" t="s">
        <v>32</v>
      </c>
      <c r="B29" s="13">
        <v>12855861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f>SUM(B29:M29)</f>
        <v>12855861</v>
      </c>
    </row>
    <row r="30" spans="1:14" ht="12.75">
      <c r="A30" s="4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f>SUM(B30:M30)</f>
        <v>0</v>
      </c>
    </row>
    <row r="31" spans="1:14" ht="33.75">
      <c r="A31" s="5" t="s">
        <v>34</v>
      </c>
      <c r="B31" s="12">
        <f>B28+B29+B30</f>
        <v>15150931</v>
      </c>
      <c r="C31" s="12">
        <f aca="true" t="shared" si="7" ref="C31:M31">C28+C29+C30</f>
        <v>2295070</v>
      </c>
      <c r="D31" s="12">
        <f t="shared" si="7"/>
        <v>6095070</v>
      </c>
      <c r="E31" s="12">
        <f t="shared" si="7"/>
        <v>5995070</v>
      </c>
      <c r="F31" s="12">
        <f t="shared" si="7"/>
        <v>13653070</v>
      </c>
      <c r="G31" s="12">
        <f t="shared" si="7"/>
        <v>2295070</v>
      </c>
      <c r="H31" s="12">
        <f t="shared" si="7"/>
        <v>2295070</v>
      </c>
      <c r="I31" s="12">
        <f t="shared" si="7"/>
        <v>2295070</v>
      </c>
      <c r="J31" s="12">
        <f t="shared" si="7"/>
        <v>5895070</v>
      </c>
      <c r="K31" s="12">
        <f t="shared" si="7"/>
        <v>6845070</v>
      </c>
      <c r="L31" s="12">
        <f t="shared" si="7"/>
        <v>12295070</v>
      </c>
      <c r="M31" s="12">
        <f t="shared" si="7"/>
        <v>2300071</v>
      </c>
      <c r="N31" s="12">
        <f>SUM(N28:N30)</f>
        <v>77409702</v>
      </c>
    </row>
    <row r="32" ht="12.75">
      <c r="A32" s="1"/>
    </row>
    <row r="33" ht="12.75">
      <c r="A33" s="1"/>
    </row>
    <row r="34" spans="1:14" ht="12.75">
      <c r="A34" s="8" t="s">
        <v>36</v>
      </c>
      <c r="B34" s="10" t="s">
        <v>1</v>
      </c>
      <c r="C34" s="10" t="s">
        <v>2</v>
      </c>
      <c r="D34" s="10" t="s">
        <v>3</v>
      </c>
      <c r="E34" s="10" t="s">
        <v>4</v>
      </c>
      <c r="F34" s="10" t="s">
        <v>5</v>
      </c>
      <c r="G34" s="10" t="s">
        <v>6</v>
      </c>
      <c r="H34" s="10" t="s">
        <v>7</v>
      </c>
      <c r="I34" s="10" t="s">
        <v>8</v>
      </c>
      <c r="J34" s="10" t="s">
        <v>9</v>
      </c>
      <c r="K34" s="10" t="s">
        <v>10</v>
      </c>
      <c r="L34" s="10" t="s">
        <v>11</v>
      </c>
      <c r="M34" s="10" t="s">
        <v>12</v>
      </c>
      <c r="N34" s="10" t="s">
        <v>13</v>
      </c>
    </row>
    <row r="35" spans="1:14" ht="15.75">
      <c r="A35" s="2" t="s">
        <v>37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f>SUM(B35:M35)</f>
        <v>0</v>
      </c>
    </row>
    <row r="36" spans="1:14" ht="12.75">
      <c r="A36" s="3" t="s">
        <v>38</v>
      </c>
      <c r="B36" s="12">
        <f>B37+B38+B39+B40</f>
        <v>3258827</v>
      </c>
      <c r="C36" s="12">
        <f aca="true" t="shared" si="8" ref="C36:M36">C37+C38+C39+C40</f>
        <v>2414833</v>
      </c>
      <c r="D36" s="12">
        <f t="shared" si="8"/>
        <v>2414833</v>
      </c>
      <c r="E36" s="12">
        <f t="shared" si="8"/>
        <v>2414833</v>
      </c>
      <c r="F36" s="12">
        <f t="shared" si="8"/>
        <v>2414833</v>
      </c>
      <c r="G36" s="12">
        <f t="shared" si="8"/>
        <v>2414833</v>
      </c>
      <c r="H36" s="12">
        <f t="shared" si="8"/>
        <v>2414833</v>
      </c>
      <c r="I36" s="12">
        <f t="shared" si="8"/>
        <v>2414833</v>
      </c>
      <c r="J36" s="12">
        <f t="shared" si="8"/>
        <v>2414833</v>
      </c>
      <c r="K36" s="12">
        <f t="shared" si="8"/>
        <v>2414833</v>
      </c>
      <c r="L36" s="12">
        <f t="shared" si="8"/>
        <v>2414833</v>
      </c>
      <c r="M36" s="12">
        <f t="shared" si="8"/>
        <v>2414837</v>
      </c>
      <c r="N36" s="12">
        <f>SUM(B36:M36)</f>
        <v>29821994</v>
      </c>
    </row>
    <row r="37" spans="1:14" ht="22.5">
      <c r="A37" s="6" t="s">
        <v>39</v>
      </c>
      <c r="B37" s="13">
        <v>1330250</v>
      </c>
      <c r="C37" s="13">
        <v>1330250</v>
      </c>
      <c r="D37" s="13">
        <v>1330250</v>
      </c>
      <c r="E37" s="13">
        <v>1330250</v>
      </c>
      <c r="F37" s="13">
        <v>1330250</v>
      </c>
      <c r="G37" s="13">
        <v>1330250</v>
      </c>
      <c r="H37" s="13">
        <v>1330250</v>
      </c>
      <c r="I37" s="13">
        <v>1330250</v>
      </c>
      <c r="J37" s="13">
        <v>1330250</v>
      </c>
      <c r="K37" s="13">
        <v>1330250</v>
      </c>
      <c r="L37" s="13">
        <v>1330250</v>
      </c>
      <c r="M37" s="13">
        <v>1330250</v>
      </c>
      <c r="N37" s="12">
        <f aca="true" t="shared" si="9" ref="N37:N58">SUM(B37:M37)</f>
        <v>15963000</v>
      </c>
    </row>
    <row r="38" spans="1:15" ht="12.75">
      <c r="A38" s="4" t="s">
        <v>40</v>
      </c>
      <c r="B38" s="13">
        <v>789583</v>
      </c>
      <c r="C38" s="13">
        <v>789583</v>
      </c>
      <c r="D38" s="13">
        <v>789583</v>
      </c>
      <c r="E38" s="13">
        <v>789583</v>
      </c>
      <c r="F38" s="13">
        <v>789583</v>
      </c>
      <c r="G38" s="13">
        <v>789583</v>
      </c>
      <c r="H38" s="13">
        <v>789583</v>
      </c>
      <c r="I38" s="13">
        <v>789583</v>
      </c>
      <c r="J38" s="13">
        <v>789583</v>
      </c>
      <c r="K38" s="13">
        <v>789583</v>
      </c>
      <c r="L38" s="13">
        <v>789583</v>
      </c>
      <c r="M38" s="13">
        <v>789587</v>
      </c>
      <c r="N38" s="12">
        <f t="shared" si="9"/>
        <v>9475000</v>
      </c>
      <c r="O38" s="7"/>
    </row>
    <row r="39" spans="1:14" ht="12.75">
      <c r="A39" s="11" t="s">
        <v>66</v>
      </c>
      <c r="B39" s="13">
        <v>843994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>
        <f t="shared" si="9"/>
        <v>843994</v>
      </c>
    </row>
    <row r="40" spans="1:14" ht="12.75">
      <c r="A40" s="4" t="s">
        <v>41</v>
      </c>
      <c r="B40" s="13">
        <v>295000</v>
      </c>
      <c r="C40" s="13">
        <v>295000</v>
      </c>
      <c r="D40" s="13">
        <v>295000</v>
      </c>
      <c r="E40" s="13">
        <v>295000</v>
      </c>
      <c r="F40" s="13">
        <v>295000</v>
      </c>
      <c r="G40" s="13">
        <v>295000</v>
      </c>
      <c r="H40" s="13">
        <v>295000</v>
      </c>
      <c r="I40" s="13">
        <v>295000</v>
      </c>
      <c r="J40" s="13">
        <v>295000</v>
      </c>
      <c r="K40" s="13">
        <v>295000</v>
      </c>
      <c r="L40" s="13">
        <v>295000</v>
      </c>
      <c r="M40" s="13">
        <v>295000</v>
      </c>
      <c r="N40" s="12">
        <f t="shared" si="9"/>
        <v>3540000</v>
      </c>
    </row>
    <row r="41" spans="1:14" ht="12.75">
      <c r="A41" s="3" t="s">
        <v>42</v>
      </c>
      <c r="B41" s="12">
        <f>B42+B43+B44</f>
        <v>0</v>
      </c>
      <c r="C41" s="12">
        <f aca="true" t="shared" si="10" ref="C41:M41">C42+C43+C44</f>
        <v>0</v>
      </c>
      <c r="D41" s="12">
        <f t="shared" si="10"/>
        <v>0</v>
      </c>
      <c r="E41" s="12">
        <f t="shared" si="10"/>
        <v>12000000</v>
      </c>
      <c r="F41" s="12">
        <f t="shared" si="10"/>
        <v>5581000</v>
      </c>
      <c r="G41" s="12">
        <f t="shared" si="10"/>
        <v>0</v>
      </c>
      <c r="H41" s="12">
        <f t="shared" si="10"/>
        <v>0</v>
      </c>
      <c r="I41" s="12">
        <f t="shared" si="10"/>
        <v>0</v>
      </c>
      <c r="J41" s="12">
        <f t="shared" si="10"/>
        <v>6000000</v>
      </c>
      <c r="K41" s="12">
        <f t="shared" si="10"/>
        <v>11080000</v>
      </c>
      <c r="L41" s="12">
        <f t="shared" si="10"/>
        <v>0</v>
      </c>
      <c r="M41" s="12">
        <f t="shared" si="10"/>
        <v>0</v>
      </c>
      <c r="N41" s="12">
        <f t="shared" si="9"/>
        <v>34661000</v>
      </c>
    </row>
    <row r="42" spans="1:14" ht="12.75">
      <c r="A42" s="4" t="s">
        <v>43</v>
      </c>
      <c r="B42" s="13"/>
      <c r="C42" s="13"/>
      <c r="D42" s="13"/>
      <c r="E42" s="13"/>
      <c r="F42" s="13">
        <v>5581000</v>
      </c>
      <c r="G42" s="13"/>
      <c r="H42" s="13"/>
      <c r="I42" s="13"/>
      <c r="J42" s="13">
        <v>6000000</v>
      </c>
      <c r="K42" s="13"/>
      <c r="L42" s="13"/>
      <c r="M42" s="13"/>
      <c r="N42" s="12">
        <f t="shared" si="9"/>
        <v>11581000</v>
      </c>
    </row>
    <row r="43" spans="1:14" ht="12.75">
      <c r="A43" s="4" t="s">
        <v>44</v>
      </c>
      <c r="B43" s="13"/>
      <c r="C43" s="13"/>
      <c r="D43" s="13"/>
      <c r="E43" s="13">
        <v>12000000</v>
      </c>
      <c r="F43" s="13"/>
      <c r="G43" s="13"/>
      <c r="H43" s="13"/>
      <c r="I43" s="13"/>
      <c r="J43" s="13"/>
      <c r="K43" s="13">
        <v>11080000</v>
      </c>
      <c r="L43" s="13"/>
      <c r="M43" s="13"/>
      <c r="N43" s="12">
        <f t="shared" si="9"/>
        <v>23080000</v>
      </c>
    </row>
    <row r="44" spans="1:14" ht="12.75">
      <c r="A44" s="4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2">
        <f t="shared" si="9"/>
        <v>0</v>
      </c>
    </row>
    <row r="45" spans="1:14" ht="12.75">
      <c r="A45" s="3" t="s">
        <v>46</v>
      </c>
      <c r="B45" s="12">
        <f>B46+B47</f>
        <v>319583</v>
      </c>
      <c r="C45" s="12">
        <f aca="true" t="shared" si="11" ref="C45:M45">C46+C47</f>
        <v>319583</v>
      </c>
      <c r="D45" s="12">
        <f t="shared" si="11"/>
        <v>319583</v>
      </c>
      <c r="E45" s="12">
        <f t="shared" si="11"/>
        <v>319583</v>
      </c>
      <c r="F45" s="12">
        <f t="shared" si="11"/>
        <v>319583</v>
      </c>
      <c r="G45" s="12">
        <f t="shared" si="11"/>
        <v>319583</v>
      </c>
      <c r="H45" s="12">
        <f t="shared" si="11"/>
        <v>319583</v>
      </c>
      <c r="I45" s="12">
        <f t="shared" si="11"/>
        <v>319583</v>
      </c>
      <c r="J45" s="12">
        <f t="shared" si="11"/>
        <v>319583</v>
      </c>
      <c r="K45" s="12">
        <f t="shared" si="11"/>
        <v>319583</v>
      </c>
      <c r="L45" s="12">
        <f t="shared" si="11"/>
        <v>319583</v>
      </c>
      <c r="M45" s="12">
        <f t="shared" si="11"/>
        <v>319587</v>
      </c>
      <c r="N45" s="12">
        <f t="shared" si="9"/>
        <v>3835000</v>
      </c>
    </row>
    <row r="46" spans="1:14" ht="12.75">
      <c r="A46" s="4" t="s">
        <v>47</v>
      </c>
      <c r="B46" s="13">
        <v>319583</v>
      </c>
      <c r="C46" s="13">
        <v>319583</v>
      </c>
      <c r="D46" s="13">
        <v>319583</v>
      </c>
      <c r="E46" s="13">
        <v>319583</v>
      </c>
      <c r="F46" s="13">
        <v>319583</v>
      </c>
      <c r="G46" s="13">
        <v>319583</v>
      </c>
      <c r="H46" s="13">
        <v>319583</v>
      </c>
      <c r="I46" s="13">
        <v>319583</v>
      </c>
      <c r="J46" s="13">
        <v>319583</v>
      </c>
      <c r="K46" s="13">
        <v>319583</v>
      </c>
      <c r="L46" s="13">
        <v>319583</v>
      </c>
      <c r="M46" s="13">
        <v>319587</v>
      </c>
      <c r="N46" s="12">
        <f t="shared" si="9"/>
        <v>3835000</v>
      </c>
    </row>
    <row r="47" spans="1:14" ht="12.75">
      <c r="A47" s="4" t="s">
        <v>48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2">
        <f t="shared" si="9"/>
        <v>0</v>
      </c>
    </row>
    <row r="48" spans="1:14" ht="12.75">
      <c r="A48" s="3" t="s">
        <v>49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2">
        <f t="shared" si="9"/>
        <v>0</v>
      </c>
    </row>
    <row r="49" spans="1:14" ht="12.75">
      <c r="A49" s="3" t="s">
        <v>50</v>
      </c>
      <c r="B49" s="13">
        <v>9091708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2">
        <f t="shared" si="9"/>
        <v>9091708</v>
      </c>
    </row>
    <row r="50" spans="1:14" ht="33.75">
      <c r="A50" s="5" t="s">
        <v>51</v>
      </c>
      <c r="B50" s="12">
        <f>SUM(B36,B41,B45,B48:B49)</f>
        <v>12670118</v>
      </c>
      <c r="C50" s="12">
        <f aca="true" t="shared" si="12" ref="C50:M50">SUM(C36,C41,C45,C48:C49)</f>
        <v>2734416</v>
      </c>
      <c r="D50" s="12">
        <f t="shared" si="12"/>
        <v>2734416</v>
      </c>
      <c r="E50" s="12">
        <f t="shared" si="12"/>
        <v>14734416</v>
      </c>
      <c r="F50" s="12">
        <f t="shared" si="12"/>
        <v>8315416</v>
      </c>
      <c r="G50" s="12">
        <f t="shared" si="12"/>
        <v>2734416</v>
      </c>
      <c r="H50" s="12">
        <f t="shared" si="12"/>
        <v>2734416</v>
      </c>
      <c r="I50" s="12">
        <f t="shared" si="12"/>
        <v>2734416</v>
      </c>
      <c r="J50" s="12">
        <f t="shared" si="12"/>
        <v>8734416</v>
      </c>
      <c r="K50" s="12">
        <f t="shared" si="12"/>
        <v>13814416</v>
      </c>
      <c r="L50" s="12">
        <f t="shared" si="12"/>
        <v>2734416</v>
      </c>
      <c r="M50" s="12">
        <f t="shared" si="12"/>
        <v>2734424</v>
      </c>
      <c r="N50" s="12">
        <f t="shared" si="9"/>
        <v>77409702</v>
      </c>
    </row>
    <row r="51" spans="1:14" ht="33.75">
      <c r="A51" s="5" t="s">
        <v>52</v>
      </c>
      <c r="B51" s="12">
        <f aca="true" t="shared" si="13" ref="B51:M51">B31-B50</f>
        <v>2480813</v>
      </c>
      <c r="C51" s="12">
        <f t="shared" si="13"/>
        <v>-439346</v>
      </c>
      <c r="D51" s="12">
        <f t="shared" si="13"/>
        <v>3360654</v>
      </c>
      <c r="E51" s="12">
        <f t="shared" si="13"/>
        <v>-8739346</v>
      </c>
      <c r="F51" s="12">
        <f t="shared" si="13"/>
        <v>5337654</v>
      </c>
      <c r="G51" s="12">
        <f t="shared" si="13"/>
        <v>-439346</v>
      </c>
      <c r="H51" s="12">
        <f t="shared" si="13"/>
        <v>-439346</v>
      </c>
      <c r="I51" s="12">
        <f t="shared" si="13"/>
        <v>-439346</v>
      </c>
      <c r="J51" s="12">
        <f t="shared" si="13"/>
        <v>-2839346</v>
      </c>
      <c r="K51" s="12">
        <f t="shared" si="13"/>
        <v>-6969346</v>
      </c>
      <c r="L51" s="12">
        <f t="shared" si="13"/>
        <v>9560654</v>
      </c>
      <c r="M51" s="12">
        <f t="shared" si="13"/>
        <v>-434353</v>
      </c>
      <c r="N51" s="12">
        <f t="shared" si="9"/>
        <v>0</v>
      </c>
    </row>
    <row r="52" spans="1:14" ht="12.75">
      <c r="A52" s="4" t="s">
        <v>53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2">
        <f t="shared" si="9"/>
        <v>0</v>
      </c>
    </row>
    <row r="53" spans="1:14" ht="12.75">
      <c r="A53" s="4" t="s">
        <v>61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2">
        <f t="shared" si="9"/>
        <v>0</v>
      </c>
    </row>
    <row r="54" spans="1:14" ht="22.5">
      <c r="A54" s="5" t="s">
        <v>54</v>
      </c>
      <c r="B54" s="12">
        <f>(B52-B53)</f>
        <v>0</v>
      </c>
      <c r="C54" s="12">
        <f aca="true" t="shared" si="14" ref="C54:M54">(C52-C53)</f>
        <v>0</v>
      </c>
      <c r="D54" s="12">
        <f t="shared" si="14"/>
        <v>0</v>
      </c>
      <c r="E54" s="12">
        <f t="shared" si="14"/>
        <v>0</v>
      </c>
      <c r="F54" s="12">
        <f t="shared" si="14"/>
        <v>0</v>
      </c>
      <c r="G54" s="12">
        <f t="shared" si="14"/>
        <v>0</v>
      </c>
      <c r="H54" s="12">
        <f t="shared" si="14"/>
        <v>0</v>
      </c>
      <c r="I54" s="12">
        <f t="shared" si="14"/>
        <v>0</v>
      </c>
      <c r="J54" s="12">
        <f t="shared" si="14"/>
        <v>0</v>
      </c>
      <c r="K54" s="12">
        <f t="shared" si="14"/>
        <v>0</v>
      </c>
      <c r="L54" s="12">
        <f t="shared" si="14"/>
        <v>0</v>
      </c>
      <c r="M54" s="12">
        <f t="shared" si="14"/>
        <v>0</v>
      </c>
      <c r="N54" s="12">
        <f t="shared" si="9"/>
        <v>0</v>
      </c>
    </row>
    <row r="55" spans="1:14" ht="12.75">
      <c r="A55" s="4" t="s">
        <v>55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2">
        <f t="shared" si="9"/>
        <v>0</v>
      </c>
    </row>
    <row r="56" spans="1:14" ht="12.75">
      <c r="A56" s="4" t="s">
        <v>56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2">
        <f t="shared" si="9"/>
        <v>0</v>
      </c>
    </row>
    <row r="57" spans="1:14" ht="22.5">
      <c r="A57" s="5" t="s">
        <v>57</v>
      </c>
      <c r="B57" s="12">
        <f>(B55-B56)</f>
        <v>0</v>
      </c>
      <c r="C57" s="12">
        <f aca="true" t="shared" si="15" ref="C57:M57">(C55-C56)</f>
        <v>0</v>
      </c>
      <c r="D57" s="12">
        <f t="shared" si="15"/>
        <v>0</v>
      </c>
      <c r="E57" s="12">
        <f t="shared" si="15"/>
        <v>0</v>
      </c>
      <c r="F57" s="12">
        <f t="shared" si="15"/>
        <v>0</v>
      </c>
      <c r="G57" s="12">
        <f t="shared" si="15"/>
        <v>0</v>
      </c>
      <c r="H57" s="12">
        <f t="shared" si="15"/>
        <v>0</v>
      </c>
      <c r="I57" s="12">
        <f t="shared" si="15"/>
        <v>0</v>
      </c>
      <c r="J57" s="12">
        <f t="shared" si="15"/>
        <v>0</v>
      </c>
      <c r="K57" s="12">
        <f t="shared" si="15"/>
        <v>0</v>
      </c>
      <c r="L57" s="12">
        <f t="shared" si="15"/>
        <v>0</v>
      </c>
      <c r="M57" s="12">
        <f t="shared" si="15"/>
        <v>0</v>
      </c>
      <c r="N57" s="12">
        <f t="shared" si="9"/>
        <v>0</v>
      </c>
    </row>
    <row r="58" spans="1:14" ht="45">
      <c r="A58" s="5" t="s">
        <v>58</v>
      </c>
      <c r="B58" s="12">
        <f>SUM(B51+B54+B57)</f>
        <v>2480813</v>
      </c>
      <c r="C58" s="12">
        <f aca="true" t="shared" si="16" ref="C58:M58">SUM(C51+C54+C57)</f>
        <v>-439346</v>
      </c>
      <c r="D58" s="12">
        <f t="shared" si="16"/>
        <v>3360654</v>
      </c>
      <c r="E58" s="12">
        <f t="shared" si="16"/>
        <v>-8739346</v>
      </c>
      <c r="F58" s="12">
        <f t="shared" si="16"/>
        <v>5337654</v>
      </c>
      <c r="G58" s="12">
        <f t="shared" si="16"/>
        <v>-439346</v>
      </c>
      <c r="H58" s="12">
        <f t="shared" si="16"/>
        <v>-439346</v>
      </c>
      <c r="I58" s="12">
        <f t="shared" si="16"/>
        <v>-439346</v>
      </c>
      <c r="J58" s="12">
        <f t="shared" si="16"/>
        <v>-2839346</v>
      </c>
      <c r="K58" s="12">
        <f t="shared" si="16"/>
        <v>-6969346</v>
      </c>
      <c r="L58" s="12">
        <f t="shared" si="16"/>
        <v>9560654</v>
      </c>
      <c r="M58" s="12">
        <f t="shared" si="16"/>
        <v>-434353</v>
      </c>
      <c r="N58" s="12">
        <f t="shared" si="9"/>
        <v>0</v>
      </c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</sheetData>
  <sheetProtection/>
  <mergeCells count="4">
    <mergeCell ref="M4:N4"/>
    <mergeCell ref="A2:N2"/>
    <mergeCell ref="A3:N3"/>
    <mergeCell ref="L1:N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Felsőrajk Pötréte Körjegyzőség</dc:creator>
  <cp:keywords/>
  <dc:description/>
  <cp:lastModifiedBy>User</cp:lastModifiedBy>
  <cp:lastPrinted>2019-03-07T11:01:14Z</cp:lastPrinted>
  <dcterms:created xsi:type="dcterms:W3CDTF">2009-03-11T07:55:12Z</dcterms:created>
  <dcterms:modified xsi:type="dcterms:W3CDTF">2019-03-18T14:16:00Z</dcterms:modified>
  <cp:category/>
  <cp:version/>
  <cp:contentType/>
  <cp:contentStatus/>
</cp:coreProperties>
</file>