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2" sheetId="17" r:id="rId1"/>
  </sheets>
  <calcPr calcId="125725"/>
</workbook>
</file>

<file path=xl/calcChain.xml><?xml version="1.0" encoding="utf-8"?>
<calcChain xmlns="http://schemas.openxmlformats.org/spreadsheetml/2006/main">
  <c r="D101" i="17"/>
  <c r="C101"/>
  <c r="B101"/>
  <c r="E101" s="1"/>
  <c r="E97"/>
  <c r="E96"/>
  <c r="E95"/>
  <c r="E94"/>
  <c r="D91"/>
  <c r="C91"/>
  <c r="B91"/>
  <c r="E91" s="1"/>
  <c r="E90"/>
  <c r="E89"/>
  <c r="E88"/>
  <c r="E87"/>
  <c r="E86"/>
  <c r="E85"/>
  <c r="E84"/>
  <c r="D75"/>
  <c r="C75"/>
  <c r="E75" s="1"/>
  <c r="B75"/>
  <c r="E71"/>
  <c r="E70"/>
  <c r="E69"/>
  <c r="E68"/>
  <c r="D65"/>
  <c r="C65"/>
  <c r="E65" s="1"/>
  <c r="B65"/>
  <c r="E64"/>
  <c r="E63"/>
  <c r="E62"/>
  <c r="E61"/>
  <c r="E60"/>
  <c r="E59"/>
  <c r="E58"/>
  <c r="D50"/>
  <c r="E46"/>
  <c r="C45"/>
  <c r="B45"/>
  <c r="E45" s="1"/>
  <c r="C44"/>
  <c r="B44"/>
  <c r="E44" s="1"/>
  <c r="C43"/>
  <c r="C50" s="1"/>
  <c r="B43"/>
  <c r="B50" s="1"/>
  <c r="E50" s="1"/>
  <c r="D40"/>
  <c r="E39"/>
  <c r="E38"/>
  <c r="E37"/>
  <c r="C36"/>
  <c r="B36"/>
  <c r="B40" s="1"/>
  <c r="C35"/>
  <c r="B35"/>
  <c r="E35" s="1"/>
  <c r="E34"/>
  <c r="C33"/>
  <c r="C40" s="1"/>
  <c r="B33"/>
  <c r="E33" s="1"/>
  <c r="E28"/>
  <c r="D28"/>
  <c r="C28"/>
  <c r="B28"/>
  <c r="E24"/>
  <c r="E23"/>
  <c r="E22"/>
  <c r="E21"/>
  <c r="D18"/>
  <c r="C18"/>
  <c r="E18" s="1"/>
  <c r="B18"/>
  <c r="E17"/>
  <c r="E16"/>
  <c r="E15"/>
  <c r="E14"/>
  <c r="E13"/>
  <c r="E12"/>
  <c r="E11"/>
  <c r="E40" l="1"/>
  <c r="E36"/>
  <c r="E43"/>
</calcChain>
</file>

<file path=xl/sharedStrings.xml><?xml version="1.0" encoding="utf-8"?>
<sst xmlns="http://schemas.openxmlformats.org/spreadsheetml/2006/main" count="88" uniqueCount="28">
  <si>
    <t>eFt</t>
  </si>
  <si>
    <t>12. számú</t>
  </si>
  <si>
    <t>Önkormányzat</t>
  </si>
  <si>
    <t>Európai Uniós támogatással megvalósuló projektek
bevételei, kiadásai, hozzájárulások</t>
  </si>
  <si>
    <t>EU-s projekt neve, azonosítója:</t>
  </si>
  <si>
    <t>Hungary-Croatia IPA Cross-border Co-operation Programme 2007-2013                                                                                                                  Cycling  across Cultures from Harkány to Belisce</t>
  </si>
  <si>
    <t>HUHR/1101/1.2.2</t>
  </si>
  <si>
    <t>EUR</t>
  </si>
  <si>
    <t>Források</t>
  </si>
  <si>
    <t>2015 után</t>
  </si>
  <si>
    <t>Összesen</t>
  </si>
  <si>
    <t>Saját erő</t>
  </si>
  <si>
    <t xml:space="preserve">     - saját erőből központi támogatás</t>
  </si>
  <si>
    <t>EU-s forrás</t>
  </si>
  <si>
    <t>Társfinanszírozás</t>
  </si>
  <si>
    <t>Hitel</t>
  </si>
  <si>
    <t>Egyéb forrás</t>
  </si>
  <si>
    <t>Források összesen</t>
  </si>
  <si>
    <t>Kiadások, költségek</t>
  </si>
  <si>
    <t>Személyi jellegű</t>
  </si>
  <si>
    <t>Dologi jellegű</t>
  </si>
  <si>
    <t>Beruházások, felújítások</t>
  </si>
  <si>
    <t>Egyéb</t>
  </si>
  <si>
    <t>290 Ft/ EUR</t>
  </si>
  <si>
    <t>Óvoda bővítés, eszközbeszerzés</t>
  </si>
  <si>
    <t>DDOP-3.1.2-12-2012-0003</t>
  </si>
  <si>
    <t>A Harkányi Óvoda fejlesztése</t>
  </si>
  <si>
    <t>TÁMOP-3.1.11-12/2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</si>
</sst>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27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2"/>
      <name val="Times New Roman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Times New Roman"/>
      <family val="1"/>
      <charset val="238"/>
    </font>
    <font>
      <sz val="10"/>
      <name val="Cambria"/>
      <family val="1"/>
      <charset val="238"/>
    </font>
    <font>
      <b/>
      <sz val="11"/>
      <name val="Cambria"/>
      <family val="1"/>
      <charset val="238"/>
    </font>
    <font>
      <sz val="11"/>
      <name val="Cambria"/>
      <family val="1"/>
      <charset val="238"/>
    </font>
    <font>
      <b/>
      <i/>
      <sz val="11"/>
      <name val="Cambria"/>
      <family val="1"/>
      <charset val="238"/>
    </font>
    <font>
      <b/>
      <sz val="14"/>
      <name val="Cambria"/>
      <family val="1"/>
      <charset val="238"/>
    </font>
    <font>
      <b/>
      <sz val="11"/>
      <color indexed="10"/>
      <name val="Cambria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6" borderId="5" applyNumberFormat="0" applyAlignment="0" applyProtection="0"/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" fillId="17" borderId="7" applyNumberFormat="0" applyFon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13" fillId="4" borderId="0" applyNumberFormat="0" applyBorder="0" applyAlignment="0" applyProtection="0"/>
    <xf numFmtId="0" fontId="14" fillId="22" borderId="8" applyNumberFormat="0" applyAlignment="0" applyProtection="0"/>
    <xf numFmtId="0" fontId="15" fillId="0" borderId="0" applyNumberFormat="0" applyFill="0" applyBorder="0" applyAlignment="0" applyProtection="0"/>
    <xf numFmtId="0" fontId="10" fillId="0" borderId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23" borderId="0" applyNumberFormat="0" applyBorder="0" applyAlignment="0" applyProtection="0"/>
    <xf numFmtId="0" fontId="19" fillId="22" borderId="1" applyNumberFormat="0" applyAlignment="0" applyProtection="0"/>
    <xf numFmtId="9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</cellStyleXfs>
  <cellXfs count="41">
    <xf numFmtId="0" fontId="0" fillId="0" borderId="0" xfId="0"/>
    <xf numFmtId="0" fontId="21" fillId="0" borderId="0" xfId="0" applyFont="1"/>
    <xf numFmtId="0" fontId="23" fillId="0" borderId="0" xfId="0" applyFont="1" applyAlignment="1">
      <alignment horizontal="right"/>
    </xf>
    <xf numFmtId="0" fontId="25" fillId="0" borderId="0" xfId="0" applyFont="1" applyAlignment="1">
      <alignment horizontal="center"/>
    </xf>
    <xf numFmtId="0" fontId="25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2" fillId="0" borderId="0" xfId="0" applyFont="1" applyFill="1" applyAlignment="1">
      <alignment horizontal="right" vertical="center" wrapText="1"/>
    </xf>
    <xf numFmtId="0" fontId="24" fillId="24" borderId="10" xfId="0" applyFont="1" applyFill="1" applyBorder="1" applyAlignment="1">
      <alignment vertical="center" wrapText="1"/>
    </xf>
    <xf numFmtId="0" fontId="24" fillId="24" borderId="11" xfId="0" applyFont="1" applyFill="1" applyBorder="1" applyAlignment="1">
      <alignment horizontal="center" vertical="center" wrapText="1"/>
    </xf>
    <xf numFmtId="0" fontId="24" fillId="24" borderId="12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vertical="center" wrapText="1"/>
    </xf>
    <xf numFmtId="4" fontId="23" fillId="0" borderId="16" xfId="0" applyNumberFormat="1" applyFont="1" applyBorder="1" applyAlignment="1">
      <alignment vertical="center" wrapText="1"/>
    </xf>
    <xf numFmtId="4" fontId="23" fillId="0" borderId="17" xfId="0" applyNumberFormat="1" applyFont="1" applyBorder="1" applyAlignment="1">
      <alignment vertical="center" wrapText="1"/>
    </xf>
    <xf numFmtId="0" fontId="23" fillId="0" borderId="18" xfId="0" applyFont="1" applyBorder="1" applyAlignment="1">
      <alignment vertical="center" wrapText="1"/>
    </xf>
    <xf numFmtId="4" fontId="23" fillId="0" borderId="19" xfId="0" applyNumberFormat="1" applyFont="1" applyBorder="1" applyAlignment="1">
      <alignment vertical="center" wrapText="1"/>
    </xf>
    <xf numFmtId="4" fontId="23" fillId="0" borderId="20" xfId="0" applyNumberFormat="1" applyFont="1" applyBorder="1" applyAlignment="1">
      <alignment vertical="center" wrapText="1"/>
    </xf>
    <xf numFmtId="4" fontId="23" fillId="0" borderId="19" xfId="0" applyNumberFormat="1" applyFont="1" applyFill="1" applyBorder="1" applyAlignment="1">
      <alignment vertical="center" wrapText="1"/>
    </xf>
    <xf numFmtId="0" fontId="23" fillId="0" borderId="21" xfId="0" applyFont="1" applyBorder="1" applyAlignment="1">
      <alignment vertical="center" wrapText="1"/>
    </xf>
    <xf numFmtId="3" fontId="23" fillId="0" borderId="22" xfId="0" applyNumberFormat="1" applyFont="1" applyBorder="1" applyAlignment="1">
      <alignment vertical="center" wrapText="1"/>
    </xf>
    <xf numFmtId="3" fontId="23" fillId="0" borderId="23" xfId="0" applyNumberFormat="1" applyFont="1" applyBorder="1" applyAlignment="1">
      <alignment vertical="center" wrapText="1"/>
    </xf>
    <xf numFmtId="0" fontId="24" fillId="25" borderId="10" xfId="0" applyFont="1" applyFill="1" applyBorder="1" applyAlignment="1">
      <alignment vertical="center" wrapText="1"/>
    </xf>
    <xf numFmtId="3" fontId="24" fillId="25" borderId="11" xfId="0" applyNumberFormat="1" applyFont="1" applyFill="1" applyBorder="1" applyAlignment="1">
      <alignment vertical="center" wrapText="1"/>
    </xf>
    <xf numFmtId="3" fontId="24" fillId="25" borderId="12" xfId="0" applyNumberFormat="1" applyFont="1" applyFill="1" applyBorder="1" applyAlignment="1">
      <alignment vertical="center" wrapText="1"/>
    </xf>
    <xf numFmtId="0" fontId="23" fillId="0" borderId="13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3" fillId="0" borderId="14" xfId="0" applyFont="1" applyBorder="1" applyAlignment="1">
      <alignment vertical="center" wrapText="1"/>
    </xf>
    <xf numFmtId="0" fontId="23" fillId="0" borderId="18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3" fontId="24" fillId="0" borderId="0" xfId="0" applyNumberFormat="1" applyFont="1" applyFill="1" applyBorder="1" applyAlignment="1">
      <alignment vertical="center" wrapText="1"/>
    </xf>
    <xf numFmtId="0" fontId="21" fillId="0" borderId="0" xfId="0" applyFont="1" applyAlignment="1">
      <alignment horizontal="right"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23" fillId="0" borderId="19" xfId="0" applyNumberFormat="1" applyFont="1" applyBorder="1" applyAlignment="1">
      <alignment vertical="center" wrapText="1"/>
    </xf>
    <xf numFmtId="3" fontId="23" fillId="0" borderId="20" xfId="0" applyNumberFormat="1" applyFont="1" applyBorder="1" applyAlignment="1">
      <alignment vertical="center" wrapText="1"/>
    </xf>
    <xf numFmtId="3" fontId="23" fillId="0" borderId="19" xfId="0" applyNumberFormat="1" applyFont="1" applyFill="1" applyBorder="1" applyAlignment="1">
      <alignment vertical="center" wrapText="1"/>
    </xf>
    <xf numFmtId="0" fontId="26" fillId="0" borderId="0" xfId="0" applyFont="1" applyAlignment="1">
      <alignment vertical="center" wrapText="1"/>
    </xf>
    <xf numFmtId="0" fontId="22" fillId="0" borderId="0" xfId="0" applyFont="1" applyAlignment="1">
      <alignment horizontal="right" vertical="center" wrapText="1"/>
    </xf>
  </cellXfs>
  <cellStyles count="48">
    <cellStyle name="20% - 1. jelölőszín 2" xfId="2"/>
    <cellStyle name="20% - 2. jelölőszín 2" xfId="3"/>
    <cellStyle name="20% - 3. jelölőszín 2" xfId="4"/>
    <cellStyle name="20% - 4. jelölőszín 2" xfId="5"/>
    <cellStyle name="20% - 5. jelölőszín 2" xfId="6"/>
    <cellStyle name="20% - 6. jelölőszín 2" xfId="7"/>
    <cellStyle name="40% - 1. jelölőszín 2" xfId="8"/>
    <cellStyle name="40% - 2. jelölőszín 2" xfId="9"/>
    <cellStyle name="40% - 3. jelölőszín 2" xfId="10"/>
    <cellStyle name="40% - 4. jelölőszín 2" xfId="11"/>
    <cellStyle name="40% - 5. jelölőszín 2" xfId="12"/>
    <cellStyle name="40% - 6. jelölőszín 2" xfId="13"/>
    <cellStyle name="60% - 1. jelölőszín 2" xfId="14"/>
    <cellStyle name="60% - 2. jelölőszín 2" xfId="15"/>
    <cellStyle name="60% - 3. jelölőszín 2" xfId="16"/>
    <cellStyle name="60% - 4. jelölőszín 2" xfId="17"/>
    <cellStyle name="60% - 5. jelölőszín 2" xfId="18"/>
    <cellStyle name="60% - 6. jelölőszín 2" xfId="19"/>
    <cellStyle name="Bevitel 2" xfId="20"/>
    <cellStyle name="Cím 2" xfId="21"/>
    <cellStyle name="Címsor 1 2" xfId="22"/>
    <cellStyle name="Címsor 2 2" xfId="23"/>
    <cellStyle name="Címsor 3 2" xfId="24"/>
    <cellStyle name="Címsor 4 2" xfId="25"/>
    <cellStyle name="Ellenőrzőcella 2" xfId="26"/>
    <cellStyle name="Ezres 2" xfId="27"/>
    <cellStyle name="Ezres 2 2" xfId="46"/>
    <cellStyle name="Figyelmeztetés 2" xfId="28"/>
    <cellStyle name="Hivatkozott cella 2" xfId="29"/>
    <cellStyle name="Jegyzet 2" xfId="30"/>
    <cellStyle name="Jelölőszín (1) 2" xfId="31"/>
    <cellStyle name="Jelölőszín (2) 2" xfId="32"/>
    <cellStyle name="Jelölőszín (3) 2" xfId="33"/>
    <cellStyle name="Jelölőszín (4) 2" xfId="34"/>
    <cellStyle name="Jelölőszín (5) 2" xfId="35"/>
    <cellStyle name="Jelölőszín (6) 2" xfId="36"/>
    <cellStyle name="Jó 2" xfId="37"/>
    <cellStyle name="Kimenet 2" xfId="38"/>
    <cellStyle name="Magyarázó szöveg 2" xfId="39"/>
    <cellStyle name="Normál" xfId="0" builtinId="0"/>
    <cellStyle name="Normál 2" xfId="40"/>
    <cellStyle name="Normál 2 2" xfId="47"/>
    <cellStyle name="Normál 3" xfId="1"/>
    <cellStyle name="Összesen 2" xfId="41"/>
    <cellStyle name="Rossz 2" xfId="42"/>
    <cellStyle name="Semleges 2" xfId="43"/>
    <cellStyle name="Számítás 2" xfId="44"/>
    <cellStyle name="Százalék 2" xfId="4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01"/>
  <sheetViews>
    <sheetView tabSelected="1" workbookViewId="0">
      <selection sqref="A1:E101"/>
    </sheetView>
  </sheetViews>
  <sheetFormatPr defaultRowHeight="15"/>
  <cols>
    <col min="1" max="1" width="19.42578125" customWidth="1"/>
    <col min="2" max="2" width="16.140625" customWidth="1"/>
    <col min="3" max="3" width="15.85546875" customWidth="1"/>
    <col min="4" max="4" width="23.5703125" customWidth="1"/>
    <col min="5" max="5" width="55" customWidth="1"/>
  </cols>
  <sheetData>
    <row r="1" spans="1:5">
      <c r="A1" s="1"/>
      <c r="B1" s="1"/>
      <c r="C1" s="1"/>
      <c r="D1" s="1"/>
      <c r="E1" s="2" t="s">
        <v>1</v>
      </c>
    </row>
    <row r="2" spans="1:5" ht="18">
      <c r="A2" s="3" t="s">
        <v>2</v>
      </c>
      <c r="B2" s="3"/>
      <c r="C2" s="3"/>
      <c r="D2" s="3"/>
      <c r="E2" s="3"/>
    </row>
    <row r="3" spans="1:5">
      <c r="A3" s="4" t="s">
        <v>3</v>
      </c>
      <c r="B3" s="4"/>
      <c r="C3" s="4"/>
      <c r="D3" s="4"/>
      <c r="E3" s="4"/>
    </row>
    <row r="4" spans="1:5">
      <c r="A4" s="4"/>
      <c r="B4" s="4"/>
      <c r="C4" s="4"/>
      <c r="D4" s="4"/>
      <c r="E4" s="4"/>
    </row>
    <row r="5" spans="1:5">
      <c r="A5" s="5"/>
      <c r="B5" s="5"/>
      <c r="C5" s="5"/>
      <c r="D5" s="5"/>
      <c r="E5" s="5"/>
    </row>
    <row r="6" spans="1:5" ht="71.25">
      <c r="A6" s="6" t="s">
        <v>4</v>
      </c>
      <c r="B6" s="7" t="s">
        <v>5</v>
      </c>
      <c r="C6" s="7"/>
      <c r="D6" s="7"/>
      <c r="E6" s="7"/>
    </row>
    <row r="7" spans="1:5">
      <c r="A7" s="6"/>
      <c r="B7" s="7" t="s">
        <v>6</v>
      </c>
      <c r="C7" s="7"/>
      <c r="D7" s="7"/>
      <c r="E7" s="7"/>
    </row>
    <row r="8" spans="1:5">
      <c r="A8" s="6"/>
      <c r="B8" s="8"/>
      <c r="C8" s="8"/>
      <c r="D8" s="8"/>
      <c r="E8" s="8"/>
    </row>
    <row r="9" spans="1:5" ht="15.75" thickBot="1">
      <c r="A9" s="9"/>
      <c r="B9" s="9"/>
      <c r="C9" s="9"/>
      <c r="D9" s="9"/>
      <c r="E9" s="10" t="s">
        <v>7</v>
      </c>
    </row>
    <row r="10" spans="1:5" ht="29.25" thickBot="1">
      <c r="A10" s="11" t="s">
        <v>8</v>
      </c>
      <c r="B10" s="12">
        <v>2013</v>
      </c>
      <c r="C10" s="12">
        <v>2014</v>
      </c>
      <c r="D10" s="12" t="s">
        <v>9</v>
      </c>
      <c r="E10" s="13" t="s">
        <v>10</v>
      </c>
    </row>
    <row r="11" spans="1:5">
      <c r="A11" s="14" t="s">
        <v>11</v>
      </c>
      <c r="B11" s="15">
        <v>16278.34</v>
      </c>
      <c r="C11" s="15">
        <v>9405.33</v>
      </c>
      <c r="D11" s="15"/>
      <c r="E11" s="16">
        <f t="shared" ref="E11:E18" si="0">SUM(B11:D11)</f>
        <v>25683.67</v>
      </c>
    </row>
    <row r="12" spans="1:5" ht="71.25">
      <c r="A12" s="17" t="s">
        <v>12</v>
      </c>
      <c r="B12" s="18"/>
      <c r="C12" s="18"/>
      <c r="D12" s="18"/>
      <c r="E12" s="19">
        <f t="shared" si="0"/>
        <v>0</v>
      </c>
    </row>
    <row r="13" spans="1:5" ht="28.5">
      <c r="A13" s="17" t="s">
        <v>13</v>
      </c>
      <c r="B13" s="20">
        <v>276731.7</v>
      </c>
      <c r="C13" s="20">
        <v>159890.70000000001</v>
      </c>
      <c r="D13" s="18"/>
      <c r="E13" s="19">
        <f t="shared" si="0"/>
        <v>436622.4</v>
      </c>
    </row>
    <row r="14" spans="1:5" ht="42.75">
      <c r="A14" s="17" t="s">
        <v>14</v>
      </c>
      <c r="B14" s="20">
        <v>32556.67</v>
      </c>
      <c r="C14" s="20">
        <v>18810.669999999998</v>
      </c>
      <c r="D14" s="18"/>
      <c r="E14" s="19">
        <f t="shared" si="0"/>
        <v>51367.34</v>
      </c>
    </row>
    <row r="15" spans="1:5">
      <c r="A15" s="17" t="s">
        <v>15</v>
      </c>
      <c r="B15" s="20"/>
      <c r="C15" s="20"/>
      <c r="D15" s="18"/>
      <c r="E15" s="19">
        <f t="shared" si="0"/>
        <v>0</v>
      </c>
    </row>
    <row r="16" spans="1:5" ht="28.5">
      <c r="A16" s="17" t="s">
        <v>16</v>
      </c>
      <c r="B16" s="18"/>
      <c r="C16" s="18"/>
      <c r="D16" s="18"/>
      <c r="E16" s="19">
        <f t="shared" si="0"/>
        <v>0</v>
      </c>
    </row>
    <row r="17" spans="1:5" ht="15.75" thickBot="1">
      <c r="A17" s="21"/>
      <c r="B17" s="22"/>
      <c r="C17" s="22"/>
      <c r="D17" s="22"/>
      <c r="E17" s="23">
        <f t="shared" si="0"/>
        <v>0</v>
      </c>
    </row>
    <row r="18" spans="1:5" ht="57.75" thickBot="1">
      <c r="A18" s="24" t="s">
        <v>17</v>
      </c>
      <c r="B18" s="25">
        <f>+B11+B13+B14+B15+B16</f>
        <v>325566.71000000002</v>
      </c>
      <c r="C18" s="25">
        <f>+C11+C13+C14+C15+C16</f>
        <v>188106.7</v>
      </c>
      <c r="D18" s="25">
        <f>+D11+D13+D14+D15+D16</f>
        <v>0</v>
      </c>
      <c r="E18" s="26">
        <f t="shared" si="0"/>
        <v>513673.41000000003</v>
      </c>
    </row>
    <row r="19" spans="1:5" ht="15.75" thickBot="1">
      <c r="A19" s="27"/>
      <c r="B19" s="28"/>
      <c r="C19" s="28"/>
      <c r="D19" s="28"/>
      <c r="E19" s="29"/>
    </row>
    <row r="20" spans="1:5" ht="57.75" thickBot="1">
      <c r="A20" s="11" t="s">
        <v>18</v>
      </c>
      <c r="B20" s="12">
        <v>2013</v>
      </c>
      <c r="C20" s="12">
        <v>2014</v>
      </c>
      <c r="D20" s="12" t="s">
        <v>9</v>
      </c>
      <c r="E20" s="13" t="s">
        <v>10</v>
      </c>
    </row>
    <row r="21" spans="1:5" ht="28.5">
      <c r="A21" s="14" t="s">
        <v>19</v>
      </c>
      <c r="B21" s="15">
        <v>8100</v>
      </c>
      <c r="C21" s="15">
        <v>4800</v>
      </c>
      <c r="D21" s="15"/>
      <c r="E21" s="16">
        <f>SUM(B21:D21)</f>
        <v>12900</v>
      </c>
    </row>
    <row r="22" spans="1:5" ht="28.5">
      <c r="A22" s="17" t="s">
        <v>20</v>
      </c>
      <c r="B22" s="18">
        <v>76410.399999999994</v>
      </c>
      <c r="C22" s="18">
        <v>42671.6</v>
      </c>
      <c r="D22" s="18"/>
      <c r="E22" s="19">
        <f>SUM(B22:D22)</f>
        <v>119082</v>
      </c>
    </row>
    <row r="23" spans="1:5" ht="57">
      <c r="A23" s="30" t="s">
        <v>21</v>
      </c>
      <c r="B23" s="18">
        <v>241056.32</v>
      </c>
      <c r="C23" s="18">
        <v>140635.09</v>
      </c>
      <c r="D23" s="18"/>
      <c r="E23" s="19">
        <f>SUM(B23:D23)</f>
        <v>381691.41000000003</v>
      </c>
    </row>
    <row r="24" spans="1:5">
      <c r="A24" s="30" t="s">
        <v>22</v>
      </c>
      <c r="B24" s="18"/>
      <c r="C24" s="18"/>
      <c r="D24" s="18"/>
      <c r="E24" s="19">
        <f>SUM(B24:D24)</f>
        <v>0</v>
      </c>
    </row>
    <row r="25" spans="1:5">
      <c r="A25" s="17"/>
      <c r="B25" s="18"/>
      <c r="C25" s="18"/>
      <c r="D25" s="18"/>
      <c r="E25" s="19"/>
    </row>
    <row r="26" spans="1:5">
      <c r="A26" s="17"/>
      <c r="B26" s="18"/>
      <c r="C26" s="18"/>
      <c r="D26" s="18"/>
      <c r="E26" s="19"/>
    </row>
    <row r="27" spans="1:5" ht="15.75" thickBot="1">
      <c r="A27" s="21"/>
      <c r="B27" s="22"/>
      <c r="C27" s="22"/>
      <c r="D27" s="22"/>
      <c r="E27" s="23"/>
    </row>
    <row r="28" spans="1:5" ht="29.25" thickBot="1">
      <c r="A28" s="24" t="s">
        <v>10</v>
      </c>
      <c r="B28" s="25">
        <f>SUM(B21:B24)</f>
        <v>325566.71999999997</v>
      </c>
      <c r="C28" s="25">
        <f>SUM(C21:C24)</f>
        <v>188106.69</v>
      </c>
      <c r="D28" s="25">
        <f>SUM(D21:D24)</f>
        <v>0</v>
      </c>
      <c r="E28" s="26">
        <f>SUM(B28:D28)</f>
        <v>513673.41</v>
      </c>
    </row>
    <row r="29" spans="1:5">
      <c r="A29" s="31"/>
      <c r="B29" s="32"/>
      <c r="C29" s="32"/>
      <c r="D29" s="32"/>
      <c r="E29" s="32"/>
    </row>
    <row r="30" spans="1:5">
      <c r="A30" s="31"/>
      <c r="B30" s="32"/>
      <c r="C30" s="32"/>
      <c r="D30" s="32"/>
      <c r="E30" s="32"/>
    </row>
    <row r="31" spans="1:5" ht="26.25" thickBot="1">
      <c r="A31" s="5"/>
      <c r="B31" s="5"/>
      <c r="C31" s="5"/>
      <c r="D31" s="5"/>
      <c r="E31" s="33" t="s">
        <v>23</v>
      </c>
    </row>
    <row r="32" spans="1:5" ht="29.25" thickBot="1">
      <c r="A32" s="11" t="s">
        <v>8</v>
      </c>
      <c r="B32" s="12">
        <v>2013</v>
      </c>
      <c r="C32" s="12">
        <v>2014</v>
      </c>
      <c r="D32" s="12" t="s">
        <v>9</v>
      </c>
      <c r="E32" s="13" t="s">
        <v>10</v>
      </c>
    </row>
    <row r="33" spans="1:5">
      <c r="A33" s="14" t="s">
        <v>11</v>
      </c>
      <c r="B33" s="34">
        <f>16278.34*290</f>
        <v>4720718.5999999996</v>
      </c>
      <c r="C33" s="34">
        <f>9405.33*290</f>
        <v>2727545.7</v>
      </c>
      <c r="D33" s="34"/>
      <c r="E33" s="35">
        <f t="shared" ref="E33:E40" si="1">SUM(B33:D33)</f>
        <v>7448264.2999999998</v>
      </c>
    </row>
    <row r="34" spans="1:5" ht="71.25">
      <c r="A34" s="17" t="s">
        <v>12</v>
      </c>
      <c r="B34" s="36"/>
      <c r="C34" s="36"/>
      <c r="D34" s="36"/>
      <c r="E34" s="37">
        <f t="shared" si="1"/>
        <v>0</v>
      </c>
    </row>
    <row r="35" spans="1:5" ht="28.5">
      <c r="A35" s="17" t="s">
        <v>13</v>
      </c>
      <c r="B35" s="38">
        <f>276731.7*290</f>
        <v>80252193</v>
      </c>
      <c r="C35" s="38">
        <f>159890.7*290</f>
        <v>46368303</v>
      </c>
      <c r="D35" s="36"/>
      <c r="E35" s="37">
        <f t="shared" si="1"/>
        <v>126620496</v>
      </c>
    </row>
    <row r="36" spans="1:5" ht="42.75">
      <c r="A36" s="17" t="s">
        <v>14</v>
      </c>
      <c r="B36" s="38">
        <f>32556.67*290</f>
        <v>9441434.2999999989</v>
      </c>
      <c r="C36" s="38">
        <f>18810.67*290</f>
        <v>5455094.2999999998</v>
      </c>
      <c r="D36" s="36"/>
      <c r="E36" s="37">
        <f t="shared" si="1"/>
        <v>14896528.599999998</v>
      </c>
    </row>
    <row r="37" spans="1:5">
      <c r="A37" s="17" t="s">
        <v>15</v>
      </c>
      <c r="B37" s="38"/>
      <c r="C37" s="38"/>
      <c r="D37" s="36"/>
      <c r="E37" s="37">
        <f t="shared" si="1"/>
        <v>0</v>
      </c>
    </row>
    <row r="38" spans="1:5" ht="28.5">
      <c r="A38" s="17" t="s">
        <v>16</v>
      </c>
      <c r="B38" s="36"/>
      <c r="C38" s="36"/>
      <c r="D38" s="36"/>
      <c r="E38" s="37">
        <f t="shared" si="1"/>
        <v>0</v>
      </c>
    </row>
    <row r="39" spans="1:5" ht="15.75" thickBot="1">
      <c r="A39" s="21"/>
      <c r="B39" s="22"/>
      <c r="C39" s="22"/>
      <c r="D39" s="22"/>
      <c r="E39" s="23">
        <f t="shared" si="1"/>
        <v>0</v>
      </c>
    </row>
    <row r="40" spans="1:5" ht="57.75" thickBot="1">
      <c r="A40" s="24" t="s">
        <v>17</v>
      </c>
      <c r="B40" s="25">
        <f>+B33+B35+B36+B37+B38</f>
        <v>94414345.899999991</v>
      </c>
      <c r="C40" s="25">
        <f>+C33+C35+C36+C37+C38</f>
        <v>54550943</v>
      </c>
      <c r="D40" s="25">
        <f>+D33+D35+D36+D37+D38</f>
        <v>0</v>
      </c>
      <c r="E40" s="26">
        <f t="shared" si="1"/>
        <v>148965288.89999998</v>
      </c>
    </row>
    <row r="41" spans="1:5" ht="15.75" thickBot="1">
      <c r="A41" s="27"/>
      <c r="B41" s="28"/>
      <c r="C41" s="28"/>
      <c r="D41" s="28"/>
      <c r="E41" s="29"/>
    </row>
    <row r="42" spans="1:5" ht="57.75" thickBot="1">
      <c r="A42" s="11" t="s">
        <v>18</v>
      </c>
      <c r="B42" s="12">
        <v>2013</v>
      </c>
      <c r="C42" s="12">
        <v>2014</v>
      </c>
      <c r="D42" s="12" t="s">
        <v>9</v>
      </c>
      <c r="E42" s="13" t="s">
        <v>10</v>
      </c>
    </row>
    <row r="43" spans="1:5" ht="28.5">
      <c r="A43" s="14" t="s">
        <v>19</v>
      </c>
      <c r="B43" s="34">
        <f>8100*290</f>
        <v>2349000</v>
      </c>
      <c r="C43" s="34">
        <f>4800*290</f>
        <v>1392000</v>
      </c>
      <c r="D43" s="34"/>
      <c r="E43" s="35">
        <f>SUM(B43:D43)</f>
        <v>3741000</v>
      </c>
    </row>
    <row r="44" spans="1:5" ht="28.5">
      <c r="A44" s="17" t="s">
        <v>20</v>
      </c>
      <c r="B44" s="36">
        <f>76410.4*290</f>
        <v>22159016</v>
      </c>
      <c r="C44" s="36">
        <f>42671.6*290</f>
        <v>12374764</v>
      </c>
      <c r="D44" s="36"/>
      <c r="E44" s="37">
        <f>SUM(B44:D44)</f>
        <v>34533780</v>
      </c>
    </row>
    <row r="45" spans="1:5" ht="57">
      <c r="A45" s="30" t="s">
        <v>21</v>
      </c>
      <c r="B45" s="36">
        <f>241056.32*290-3</f>
        <v>69906329.799999997</v>
      </c>
      <c r="C45" s="36">
        <f>140635.09*290+3</f>
        <v>40784179.100000001</v>
      </c>
      <c r="D45" s="36"/>
      <c r="E45" s="37">
        <f>SUM(B45:D45)</f>
        <v>110690508.90000001</v>
      </c>
    </row>
    <row r="46" spans="1:5">
      <c r="A46" s="30" t="s">
        <v>22</v>
      </c>
      <c r="B46" s="36"/>
      <c r="C46" s="36"/>
      <c r="D46" s="36"/>
      <c r="E46" s="37">
        <f>SUM(B46:D46)</f>
        <v>0</v>
      </c>
    </row>
    <row r="47" spans="1:5">
      <c r="A47" s="17"/>
      <c r="B47" s="36"/>
      <c r="C47" s="36"/>
      <c r="D47" s="36"/>
      <c r="E47" s="37"/>
    </row>
    <row r="48" spans="1:5">
      <c r="A48" s="17"/>
      <c r="B48" s="36"/>
      <c r="C48" s="36"/>
      <c r="D48" s="36"/>
      <c r="E48" s="37"/>
    </row>
    <row r="49" spans="1:5" ht="15.75" thickBot="1">
      <c r="A49" s="21"/>
      <c r="B49" s="22"/>
      <c r="C49" s="22"/>
      <c r="D49" s="22"/>
      <c r="E49" s="23"/>
    </row>
    <row r="50" spans="1:5" ht="29.25" thickBot="1">
      <c r="A50" s="24" t="s">
        <v>10</v>
      </c>
      <c r="B50" s="25">
        <f>SUM(B43:B46)</f>
        <v>94414345.799999997</v>
      </c>
      <c r="C50" s="25">
        <f>SUM(C43:C46)</f>
        <v>54550943.100000001</v>
      </c>
      <c r="D50" s="25">
        <f>SUM(D43:D46)</f>
        <v>0</v>
      </c>
      <c r="E50" s="26">
        <f>SUM(B50:D50)</f>
        <v>148965288.90000001</v>
      </c>
    </row>
    <row r="51" spans="1:5">
      <c r="A51" s="5"/>
      <c r="B51" s="5"/>
      <c r="C51" s="5"/>
      <c r="D51" s="5"/>
      <c r="E51" s="5"/>
    </row>
    <row r="52" spans="1:5" ht="71.25">
      <c r="A52" s="6" t="s">
        <v>4</v>
      </c>
      <c r="B52" s="7" t="s">
        <v>24</v>
      </c>
      <c r="C52" s="7"/>
      <c r="D52" s="7"/>
      <c r="E52" s="7"/>
    </row>
    <row r="53" spans="1:5">
      <c r="A53" s="6"/>
      <c r="B53" s="7" t="s">
        <v>25</v>
      </c>
      <c r="C53" s="7"/>
      <c r="D53" s="7"/>
      <c r="E53" s="7"/>
    </row>
    <row r="54" spans="1:5">
      <c r="A54" s="6"/>
      <c r="B54" s="8"/>
      <c r="C54" s="8"/>
      <c r="D54" s="8"/>
      <c r="E54" s="8"/>
    </row>
    <row r="55" spans="1:5">
      <c r="A55" s="6"/>
      <c r="B55" s="39"/>
      <c r="C55" s="9"/>
      <c r="D55" s="9"/>
      <c r="E55" s="9"/>
    </row>
    <row r="56" spans="1:5" ht="15.75" thickBot="1">
      <c r="A56" s="9"/>
      <c r="B56" s="9"/>
      <c r="C56" s="9"/>
      <c r="D56" s="9"/>
      <c r="E56" s="40" t="s">
        <v>0</v>
      </c>
    </row>
    <row r="57" spans="1:5" ht="29.25" thickBot="1">
      <c r="A57" s="11" t="s">
        <v>8</v>
      </c>
      <c r="B57" s="12">
        <v>2013</v>
      </c>
      <c r="C57" s="12">
        <v>2014</v>
      </c>
      <c r="D57" s="12" t="s">
        <v>9</v>
      </c>
      <c r="E57" s="13" t="s">
        <v>10</v>
      </c>
    </row>
    <row r="58" spans="1:5">
      <c r="A58" s="14" t="s">
        <v>11</v>
      </c>
      <c r="B58" s="34"/>
      <c r="C58" s="34"/>
      <c r="D58" s="34"/>
      <c r="E58" s="35">
        <f t="shared" ref="E58:E65" si="2">SUM(B58:D58)</f>
        <v>0</v>
      </c>
    </row>
    <row r="59" spans="1:5" ht="71.25">
      <c r="A59" s="17" t="s">
        <v>12</v>
      </c>
      <c r="B59" s="36"/>
      <c r="C59" s="36"/>
      <c r="D59" s="36"/>
      <c r="E59" s="37">
        <f t="shared" si="2"/>
        <v>0</v>
      </c>
    </row>
    <row r="60" spans="1:5" ht="28.5">
      <c r="A60" s="17" t="s">
        <v>13</v>
      </c>
      <c r="B60" s="38">
        <v>32963</v>
      </c>
      <c r="C60" s="38">
        <v>42792</v>
      </c>
      <c r="D60" s="36"/>
      <c r="E60" s="37">
        <f t="shared" si="2"/>
        <v>75755</v>
      </c>
    </row>
    <row r="61" spans="1:5" ht="42.75">
      <c r="A61" s="17" t="s">
        <v>14</v>
      </c>
      <c r="B61" s="36"/>
      <c r="C61" s="36"/>
      <c r="D61" s="36"/>
      <c r="E61" s="37">
        <f t="shared" si="2"/>
        <v>0</v>
      </c>
    </row>
    <row r="62" spans="1:5">
      <c r="A62" s="17" t="s">
        <v>15</v>
      </c>
      <c r="B62" s="36"/>
      <c r="C62" s="36"/>
      <c r="D62" s="36"/>
      <c r="E62" s="37">
        <f t="shared" si="2"/>
        <v>0</v>
      </c>
    </row>
    <row r="63" spans="1:5" ht="28.5">
      <c r="A63" s="17" t="s">
        <v>16</v>
      </c>
      <c r="B63" s="36"/>
      <c r="C63" s="36"/>
      <c r="D63" s="36"/>
      <c r="E63" s="37">
        <f t="shared" si="2"/>
        <v>0</v>
      </c>
    </row>
    <row r="64" spans="1:5" ht="15.75" thickBot="1">
      <c r="A64" s="21"/>
      <c r="B64" s="22"/>
      <c r="C64" s="22"/>
      <c r="D64" s="22"/>
      <c r="E64" s="23">
        <f t="shared" si="2"/>
        <v>0</v>
      </c>
    </row>
    <row r="65" spans="1:5" ht="57.75" thickBot="1">
      <c r="A65" s="24" t="s">
        <v>17</v>
      </c>
      <c r="B65" s="25">
        <f>+B58+B60+B61+B62+B63</f>
        <v>32963</v>
      </c>
      <c r="C65" s="25">
        <f>+C58+C60+C61+C62+C63</f>
        <v>42792</v>
      </c>
      <c r="D65" s="25">
        <f>+D58+D60+D61+D62+D63</f>
        <v>0</v>
      </c>
      <c r="E65" s="26">
        <f t="shared" si="2"/>
        <v>75755</v>
      </c>
    </row>
    <row r="66" spans="1:5" ht="15.75" thickBot="1">
      <c r="A66" s="27"/>
      <c r="B66" s="28"/>
      <c r="C66" s="28"/>
      <c r="D66" s="28"/>
      <c r="E66" s="29"/>
    </row>
    <row r="67" spans="1:5" ht="57.75" thickBot="1">
      <c r="A67" s="11" t="s">
        <v>18</v>
      </c>
      <c r="B67" s="12">
        <v>2013</v>
      </c>
      <c r="C67" s="12">
        <v>2014</v>
      </c>
      <c r="D67" s="12" t="s">
        <v>9</v>
      </c>
      <c r="E67" s="13" t="s">
        <v>10</v>
      </c>
    </row>
    <row r="68" spans="1:5" ht="28.5">
      <c r="A68" s="14" t="s">
        <v>19</v>
      </c>
      <c r="B68" s="34"/>
      <c r="C68" s="34"/>
      <c r="D68" s="34"/>
      <c r="E68" s="35">
        <f>SUM(B68:D68)</f>
        <v>0</v>
      </c>
    </row>
    <row r="69" spans="1:5" ht="28.5">
      <c r="A69" s="17" t="s">
        <v>20</v>
      </c>
      <c r="B69" s="36">
        <v>5731</v>
      </c>
      <c r="C69" s="36">
        <v>15560</v>
      </c>
      <c r="D69" s="36"/>
      <c r="E69" s="37">
        <f>SUM(B69:D69)</f>
        <v>21291</v>
      </c>
    </row>
    <row r="70" spans="1:5" ht="57">
      <c r="A70" s="30" t="s">
        <v>21</v>
      </c>
      <c r="B70" s="36">
        <v>27232</v>
      </c>
      <c r="C70" s="36">
        <v>27232</v>
      </c>
      <c r="D70" s="36"/>
      <c r="E70" s="37">
        <f>SUM(B70:D70)</f>
        <v>54464</v>
      </c>
    </row>
    <row r="71" spans="1:5">
      <c r="A71" s="30" t="s">
        <v>22</v>
      </c>
      <c r="B71" s="36"/>
      <c r="C71" s="36"/>
      <c r="D71" s="36"/>
      <c r="E71" s="37">
        <f>SUM(B71:D71)</f>
        <v>0</v>
      </c>
    </row>
    <row r="72" spans="1:5">
      <c r="A72" s="17"/>
      <c r="B72" s="36"/>
      <c r="C72" s="36"/>
      <c r="D72" s="36"/>
      <c r="E72" s="37"/>
    </row>
    <row r="73" spans="1:5">
      <c r="A73" s="17"/>
      <c r="B73" s="36"/>
      <c r="C73" s="36"/>
      <c r="D73" s="36"/>
      <c r="E73" s="37"/>
    </row>
    <row r="74" spans="1:5" ht="15.75" thickBot="1">
      <c r="A74" s="21"/>
      <c r="B74" s="22"/>
      <c r="C74" s="22"/>
      <c r="D74" s="22"/>
      <c r="E74" s="23"/>
    </row>
    <row r="75" spans="1:5" ht="29.25" thickBot="1">
      <c r="A75" s="24" t="s">
        <v>10</v>
      </c>
      <c r="B75" s="25">
        <f>SUM(B68:B71)</f>
        <v>32963</v>
      </c>
      <c r="C75" s="25">
        <f>SUM(C68:C71)</f>
        <v>42792</v>
      </c>
      <c r="D75" s="25">
        <f>SUM(D68:D71)</f>
        <v>0</v>
      </c>
      <c r="E75" s="26">
        <f>SUM(B75:D75)</f>
        <v>75755</v>
      </c>
    </row>
    <row r="76" spans="1:5">
      <c r="A76" s="1"/>
      <c r="B76" s="1"/>
      <c r="C76" s="1"/>
      <c r="D76" s="1"/>
      <c r="E76" s="1"/>
    </row>
    <row r="77" spans="1:5">
      <c r="A77" s="1"/>
      <c r="B77" s="1"/>
      <c r="C77" s="1"/>
      <c r="D77" s="1"/>
      <c r="E77" s="1"/>
    </row>
    <row r="78" spans="1:5" ht="71.25">
      <c r="A78" s="6" t="s">
        <v>4</v>
      </c>
      <c r="B78" s="7" t="s">
        <v>26</v>
      </c>
      <c r="C78" s="7"/>
      <c r="D78" s="7"/>
      <c r="E78" s="7"/>
    </row>
    <row r="79" spans="1:5">
      <c r="A79" s="6"/>
      <c r="B79" s="7" t="s">
        <v>27</v>
      </c>
      <c r="C79" s="7"/>
      <c r="D79" s="7"/>
      <c r="E79" s="7"/>
    </row>
    <row r="80" spans="1:5">
      <c r="A80" s="6"/>
      <c r="B80" s="7"/>
      <c r="C80" s="7"/>
      <c r="D80" s="8"/>
      <c r="E80" s="8"/>
    </row>
    <row r="81" spans="1:5">
      <c r="A81" s="6"/>
      <c r="B81" s="39"/>
      <c r="C81" s="9"/>
      <c r="D81" s="9"/>
      <c r="E81" s="9"/>
    </row>
    <row r="82" spans="1:5" ht="15.75" thickBot="1">
      <c r="A82" s="9"/>
      <c r="B82" s="9"/>
      <c r="C82" s="9"/>
      <c r="D82" s="9"/>
      <c r="E82" s="40" t="s">
        <v>0</v>
      </c>
    </row>
    <row r="83" spans="1:5" ht="29.25" thickBot="1">
      <c r="A83" s="11" t="s">
        <v>8</v>
      </c>
      <c r="B83" s="12">
        <v>2013</v>
      </c>
      <c r="C83" s="12">
        <v>2014</v>
      </c>
      <c r="D83" s="12" t="s">
        <v>9</v>
      </c>
      <c r="E83" s="13" t="s">
        <v>10</v>
      </c>
    </row>
    <row r="84" spans="1:5">
      <c r="A84" s="14" t="s">
        <v>11</v>
      </c>
      <c r="B84" s="34"/>
      <c r="C84" s="34"/>
      <c r="D84" s="34"/>
      <c r="E84" s="35">
        <f t="shared" ref="E84:E91" si="3">SUM(B84:D84)</f>
        <v>0</v>
      </c>
    </row>
    <row r="85" spans="1:5" ht="71.25">
      <c r="A85" s="17" t="s">
        <v>12</v>
      </c>
      <c r="B85" s="36"/>
      <c r="C85" s="36"/>
      <c r="D85" s="36"/>
      <c r="E85" s="37">
        <f t="shared" si="3"/>
        <v>0</v>
      </c>
    </row>
    <row r="86" spans="1:5" ht="28.5">
      <c r="A86" s="17" t="s">
        <v>13</v>
      </c>
      <c r="B86" s="38">
        <v>6639</v>
      </c>
      <c r="C86" s="38">
        <v>6530</v>
      </c>
      <c r="D86" s="36"/>
      <c r="E86" s="37">
        <f t="shared" si="3"/>
        <v>13169</v>
      </c>
    </row>
    <row r="87" spans="1:5" ht="42.75">
      <c r="A87" s="17" t="s">
        <v>14</v>
      </c>
      <c r="B87" s="36"/>
      <c r="C87" s="36"/>
      <c r="D87" s="36"/>
      <c r="E87" s="37">
        <f t="shared" si="3"/>
        <v>0</v>
      </c>
    </row>
    <row r="88" spans="1:5">
      <c r="A88" s="17" t="s">
        <v>15</v>
      </c>
      <c r="B88" s="36"/>
      <c r="C88" s="36"/>
      <c r="D88" s="36"/>
      <c r="E88" s="37">
        <f t="shared" si="3"/>
        <v>0</v>
      </c>
    </row>
    <row r="89" spans="1:5" ht="28.5">
      <c r="A89" s="17" t="s">
        <v>16</v>
      </c>
      <c r="B89" s="36"/>
      <c r="C89" s="36"/>
      <c r="D89" s="36"/>
      <c r="E89" s="37">
        <f t="shared" si="3"/>
        <v>0</v>
      </c>
    </row>
    <row r="90" spans="1:5" ht="15.75" thickBot="1">
      <c r="A90" s="21"/>
      <c r="B90" s="22"/>
      <c r="C90" s="22"/>
      <c r="D90" s="22"/>
      <c r="E90" s="23">
        <f t="shared" si="3"/>
        <v>0</v>
      </c>
    </row>
    <row r="91" spans="1:5" ht="57.75" thickBot="1">
      <c r="A91" s="24" t="s">
        <v>17</v>
      </c>
      <c r="B91" s="25">
        <f>+B84+B86+B87+B88+B89</f>
        <v>6639</v>
      </c>
      <c r="C91" s="25">
        <f>+C84+C86+C87+C88+C89</f>
        <v>6530</v>
      </c>
      <c r="D91" s="25">
        <f>+D84+D86+D87+D88+D89</f>
        <v>0</v>
      </c>
      <c r="E91" s="26">
        <f t="shared" si="3"/>
        <v>13169</v>
      </c>
    </row>
    <row r="92" spans="1:5" ht="15.75" thickBot="1">
      <c r="A92" s="27"/>
      <c r="B92" s="28"/>
      <c r="C92" s="28"/>
      <c r="D92" s="28"/>
      <c r="E92" s="29"/>
    </row>
    <row r="93" spans="1:5" ht="57.75" thickBot="1">
      <c r="A93" s="11" t="s">
        <v>18</v>
      </c>
      <c r="B93" s="12">
        <v>2013</v>
      </c>
      <c r="C93" s="12">
        <v>2014</v>
      </c>
      <c r="D93" s="12" t="s">
        <v>9</v>
      </c>
      <c r="E93" s="13" t="s">
        <v>10</v>
      </c>
    </row>
    <row r="94" spans="1:5" ht="28.5">
      <c r="A94" s="14" t="s">
        <v>19</v>
      </c>
      <c r="B94" s="34"/>
      <c r="C94" s="34"/>
      <c r="D94" s="34"/>
      <c r="E94" s="35">
        <f>SUM(B94:D94)</f>
        <v>0</v>
      </c>
    </row>
    <row r="95" spans="1:5" ht="28.5">
      <c r="A95" s="17" t="s">
        <v>20</v>
      </c>
      <c r="B95" s="36">
        <v>4209</v>
      </c>
      <c r="C95" s="36">
        <v>5030</v>
      </c>
      <c r="D95" s="36"/>
      <c r="E95" s="37">
        <f>SUM(B95:D95)</f>
        <v>9239</v>
      </c>
    </row>
    <row r="96" spans="1:5" ht="57">
      <c r="A96" s="30" t="s">
        <v>21</v>
      </c>
      <c r="B96" s="36">
        <v>2430</v>
      </c>
      <c r="C96" s="36">
        <v>1500</v>
      </c>
      <c r="D96" s="36"/>
      <c r="E96" s="37">
        <f>SUM(B96:D96)</f>
        <v>3930</v>
      </c>
    </row>
    <row r="97" spans="1:5">
      <c r="A97" s="30" t="s">
        <v>22</v>
      </c>
      <c r="B97" s="36"/>
      <c r="C97" s="36"/>
      <c r="D97" s="36"/>
      <c r="E97" s="37">
        <f>SUM(B97:D97)</f>
        <v>0</v>
      </c>
    </row>
    <row r="98" spans="1:5">
      <c r="A98" s="17"/>
      <c r="B98" s="36"/>
      <c r="C98" s="36"/>
      <c r="D98" s="36"/>
      <c r="E98" s="37"/>
    </row>
    <row r="99" spans="1:5">
      <c r="A99" s="17"/>
      <c r="B99" s="36"/>
      <c r="C99" s="36"/>
      <c r="D99" s="36"/>
      <c r="E99" s="37"/>
    </row>
    <row r="100" spans="1:5" ht="15.75" thickBot="1">
      <c r="A100" s="21"/>
      <c r="B100" s="22"/>
      <c r="C100" s="22"/>
      <c r="D100" s="22"/>
      <c r="E100" s="23"/>
    </row>
    <row r="101" spans="1:5" ht="29.25" thickBot="1">
      <c r="A101" s="24" t="s">
        <v>10</v>
      </c>
      <c r="B101" s="25">
        <f>SUM(B94:B97)</f>
        <v>6639</v>
      </c>
      <c r="C101" s="25">
        <f>SUM(C94:C97)</f>
        <v>6530</v>
      </c>
      <c r="D101" s="25">
        <f>SUM(D94:D97)</f>
        <v>0</v>
      </c>
      <c r="E101" s="26">
        <f>SUM(B101:D101)</f>
        <v>13169</v>
      </c>
    </row>
  </sheetData>
  <mergeCells count="9">
    <mergeCell ref="B78:E78"/>
    <mergeCell ref="B79:E79"/>
    <mergeCell ref="B80:C80"/>
    <mergeCell ref="A2:E2"/>
    <mergeCell ref="A3:E4"/>
    <mergeCell ref="B6:E6"/>
    <mergeCell ref="B7:E7"/>
    <mergeCell ref="B52:E52"/>
    <mergeCell ref="B53:E5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2013-08-26T10:55:08Z</dcterms:created>
  <dcterms:modified xsi:type="dcterms:W3CDTF">2013-08-26T11:24:55Z</dcterms:modified>
</cp:coreProperties>
</file>