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3.2sz.mell." sheetId="1" r:id="rId1"/>
  </sheets>
  <calcPr calcId="124519"/>
</workbook>
</file>

<file path=xl/calcChain.xml><?xml version="1.0" encoding="utf-8"?>
<calcChain xmlns="http://schemas.openxmlformats.org/spreadsheetml/2006/main">
  <c r="C43" i="1"/>
  <c r="E42"/>
  <c r="F42" s="1"/>
  <c r="D42"/>
  <c r="F41"/>
  <c r="F40"/>
  <c r="F39"/>
  <c r="F38"/>
  <c r="F37"/>
  <c r="F36"/>
  <c r="E35"/>
  <c r="F34"/>
  <c r="F33"/>
  <c r="F32"/>
  <c r="D32"/>
  <c r="D35" s="1"/>
  <c r="F31"/>
  <c r="F30"/>
  <c r="D30"/>
  <c r="F29"/>
  <c r="F35" s="1"/>
  <c r="F28"/>
  <c r="E27"/>
  <c r="D27"/>
  <c r="F26"/>
  <c r="F25"/>
  <c r="F24"/>
  <c r="F23"/>
  <c r="F22"/>
  <c r="F21"/>
  <c r="F20"/>
  <c r="F19"/>
  <c r="F27" s="1"/>
  <c r="D19"/>
  <c r="F18"/>
  <c r="E17"/>
  <c r="F17" s="1"/>
  <c r="D17"/>
  <c r="F15"/>
  <c r="F14"/>
  <c r="F13"/>
  <c r="F12"/>
  <c r="F11"/>
  <c r="F43" s="1"/>
  <c r="E11"/>
  <c r="E43" s="1"/>
  <c r="D11"/>
  <c r="D43" s="1"/>
  <c r="F10"/>
  <c r="F9"/>
  <c r="F8"/>
  <c r="F7"/>
  <c r="F6"/>
</calcChain>
</file>

<file path=xl/sharedStrings.xml><?xml version="1.0" encoding="utf-8"?>
<sst xmlns="http://schemas.openxmlformats.org/spreadsheetml/2006/main" count="82" uniqueCount="56">
  <si>
    <t>Beruházási (felhalmozási) kiadások előirányzata beruházásonként</t>
  </si>
  <si>
    <t>Intézmények (Polgármesteri Hivatal nélkül)</t>
  </si>
  <si>
    <t xml:space="preserve"> Forintban !</t>
  </si>
  <si>
    <t>Beruházás  megnevezése</t>
  </si>
  <si>
    <t>Kivitelezés kezdési és befejezési éve</t>
  </si>
  <si>
    <t>Felhasználás 2016.12.31-ig</t>
  </si>
  <si>
    <t>2017. évi módosított előirányzat</t>
  </si>
  <si>
    <t>2017. évi teljesítés</t>
  </si>
  <si>
    <t>Összes teljesítés 2017.12.31-ig</t>
  </si>
  <si>
    <t>A</t>
  </si>
  <si>
    <t>B</t>
  </si>
  <si>
    <t>C</t>
  </si>
  <si>
    <t>D</t>
  </si>
  <si>
    <t>E</t>
  </si>
  <si>
    <t>F=(C+E)</t>
  </si>
  <si>
    <t>Városi Kincstár, Tiszavasvári</t>
  </si>
  <si>
    <t>Kis értékű tárgyi eszközök beszerzése (nyomtató, irodabútorok, mobiltelefon, létra, alkoholszonda, stb.)</t>
  </si>
  <si>
    <t>2017</t>
  </si>
  <si>
    <t>Irattári szekrény készítés</t>
  </si>
  <si>
    <t>Sportcsarnok kisértékű tárgyi eszköz beszerzés</t>
  </si>
  <si>
    <t xml:space="preserve">2 db számítógép beszerzése </t>
  </si>
  <si>
    <t xml:space="preserve">ASP bevezetése miatt 1 db komplett számítógép, 1 db számítógép monitor nélkül, 7 db kártyaolvasó beszerzése </t>
  </si>
  <si>
    <t>Városi Kincstár összesen:</t>
  </si>
  <si>
    <t>Egyesített Óvodai Intézmény</t>
  </si>
  <si>
    <t>Kis értékű tárgyi eszközök beszerzése (5 db notebook, gumilap, kárpittisztító, router)</t>
  </si>
  <si>
    <t xml:space="preserve">Udvari játéktároló beszerzés </t>
  </si>
  <si>
    <t>Nyomtató beszerzés</t>
  </si>
  <si>
    <t>ASP bevezetése miatt 1 db kártyaolvasó beszerzése</t>
  </si>
  <si>
    <t>Egyesített Óvodai Intézmény összesen</t>
  </si>
  <si>
    <r>
      <t>Egyesített Közművelődési Intézmény és Könyvtár</t>
    </r>
    <r>
      <rPr>
        <i/>
        <u/>
        <sz val="11"/>
        <color indexed="8"/>
        <rFont val="Calibri"/>
        <family val="2"/>
        <charset val="238"/>
      </rPr>
      <t xml:space="preserve"> </t>
    </r>
  </si>
  <si>
    <t>Kis értékű tárgyi eszközök beszerzése (számítógép, cd-lejátszó, irodabútorok, zászlók, hálózati eszközök, könyvtári könyvek, mobiltelefonok, stb.)</t>
  </si>
  <si>
    <t xml:space="preserve">  ebből: könyvtári könyvek beszerzése</t>
  </si>
  <si>
    <t>1 db nyomtató-fénymásoló beszerzés (Múzeum)</t>
  </si>
  <si>
    <t xml:space="preserve">Könyvtári könyvek beszerzése érdekeltségnövelő támogatásból </t>
  </si>
  <si>
    <t>Táborral kapcsolatos beszerzések</t>
  </si>
  <si>
    <t>Plexi dobozok beszerzése (Múzeum)</t>
  </si>
  <si>
    <t>Könyvtári könyvek beszerzése Szja 1 %-ának felajánlásából (2016. évi maradvány terhére 52.775.-Ft)</t>
  </si>
  <si>
    <t xml:space="preserve">ASP bevezetése miatt 1 db kártyaolvasó beszerzése </t>
  </si>
  <si>
    <t>Egyesített Közművelődési Intézmény össz.:</t>
  </si>
  <si>
    <t>Kornisné Központ Tiszavasvári</t>
  </si>
  <si>
    <t>Kis értékű és egyéb tárgyi eszközök beszerzése (irodabútorok, számítástechnikai eszközök, konyhai eszközök, takarító eszközök, villanybojler, stb.</t>
  </si>
  <si>
    <t>1 db gépkocsi vásárlás fogyatékos ellátásra</t>
  </si>
  <si>
    <t>Fotocellás ajtó (2016 évről áth. beruházás)</t>
  </si>
  <si>
    <t>2016/2017</t>
  </si>
  <si>
    <t>Gyakorlati képzésből befolyt bevétel terhére vásárolt tárgyi eszközök</t>
  </si>
  <si>
    <t xml:space="preserve">EFOP-3.2.9-16 kódsz. Pály. Beruh.kiad. </t>
  </si>
  <si>
    <t>Boldogabb Családokért Alapítvány támogatásából megvalósuló beruházások (irodabútorok, számítógépek, mobiltelefonok, lamináló gép, kávéfőző, iratmegsemmesítő, tűzhely, stb.)</t>
  </si>
  <si>
    <t>Kornisné Központ összesen:</t>
  </si>
  <si>
    <t>Tiszavasvári Bölcsőde</t>
  </si>
  <si>
    <t>Kis értékű tárgyi eszközök beszerzése (gyermekétkeztetéshez lábas, fedő, mélytányér, bögre, stb.)</t>
  </si>
  <si>
    <t>1 db elektromos sütő (Tiszavasvári Bölcsőde)</t>
  </si>
  <si>
    <t>1 db fagyasztóláda (Tiszavasvári Bölcsőde)</t>
  </si>
  <si>
    <t>ASP bevezetése miatt 1 db kártyaolvasó beszerzése (Tiszavasvári Bölcsőde)</t>
  </si>
  <si>
    <t>Kiegészítő bútorok és gyermekjátékok beszerzése "Kicsi vagyok én" Alapítvány támogatásából (Tiszavasvári Bölcsőde)</t>
  </si>
  <si>
    <t>Tiszavasvári Bölcsőde összesen:</t>
  </si>
  <si>
    <t>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</si>
</sst>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6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Calibri"/>
      <family val="2"/>
      <charset val="238"/>
    </font>
    <font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 CE"/>
      <family val="1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i/>
      <u/>
      <sz val="11"/>
      <color indexed="8"/>
      <name val="Calibri"/>
      <family val="2"/>
      <charset val="238"/>
    </font>
    <font>
      <i/>
      <sz val="8"/>
      <name val="Times New Roman"/>
      <family val="1"/>
      <charset val="238"/>
    </font>
    <font>
      <i/>
      <sz val="8"/>
      <name val="Times New Roman CE"/>
      <family val="1"/>
      <charset val="238"/>
    </font>
    <font>
      <i/>
      <sz val="8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</fonts>
  <fills count="22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7">
    <xf numFmtId="0" fontId="0" fillId="0" borderId="0"/>
    <xf numFmtId="0" fontId="1" fillId="0" borderId="0"/>
    <xf numFmtId="0" fontId="7" fillId="0" borderId="0"/>
    <xf numFmtId="0" fontId="9" fillId="0" borderId="0"/>
    <xf numFmtId="0" fontId="14" fillId="0" borderId="0"/>
    <xf numFmtId="0" fontId="9" fillId="0" borderId="0"/>
    <xf numFmtId="43" fontId="1" fillId="0" borderId="0" applyFont="0" applyFill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7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3" borderId="0" applyNumberFormat="0" applyBorder="0" applyAlignment="0" applyProtection="0"/>
    <xf numFmtId="0" fontId="26" fillId="6" borderId="0" applyNumberFormat="0" applyBorder="0" applyAlignment="0" applyProtection="0"/>
    <xf numFmtId="0" fontId="26" fillId="12" borderId="0" applyNumberFormat="0" applyBorder="0" applyAlignment="0" applyProtection="0"/>
    <xf numFmtId="0" fontId="26" fillId="11" borderId="0" applyNumberFormat="0" applyBorder="0" applyAlignment="0" applyProtection="0"/>
    <xf numFmtId="0" fontId="26" fillId="3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19" borderId="0" applyNumberFormat="0" applyBorder="0" applyAlignment="0" applyProtection="0"/>
    <xf numFmtId="0" fontId="28" fillId="20" borderId="25" applyNumberFormat="0" applyAlignment="0" applyProtection="0"/>
    <xf numFmtId="0" fontId="29" fillId="15" borderId="26" applyNumberFormat="0" applyAlignment="0" applyProtection="0"/>
    <xf numFmtId="0" fontId="3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21" borderId="0" applyNumberFormat="0" applyBorder="0" applyAlignment="0" applyProtection="0"/>
    <xf numFmtId="0" fontId="32" fillId="0" borderId="27" applyNumberFormat="0" applyFill="0" applyAlignment="0" applyProtection="0"/>
    <xf numFmtId="0" fontId="33" fillId="0" borderId="28" applyNumberFormat="0" applyFill="0" applyAlignment="0" applyProtection="0"/>
    <xf numFmtId="0" fontId="34" fillId="0" borderId="29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7" fillId="12" borderId="25" applyNumberFormat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3" borderId="0" applyNumberFormat="0" applyBorder="0" applyAlignment="0" applyProtection="0"/>
    <xf numFmtId="0" fontId="26" fillId="14" borderId="0" applyNumberFormat="0" applyBorder="0" applyAlignment="0" applyProtection="0"/>
    <xf numFmtId="0" fontId="38" fillId="0" borderId="30" applyNumberFormat="0" applyFill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0" fillId="12" borderId="0" applyNumberFormat="0" applyBorder="0" applyAlignment="0" applyProtection="0"/>
    <xf numFmtId="0" fontId="1" fillId="0" borderId="0"/>
    <xf numFmtId="0" fontId="41" fillId="0" borderId="0"/>
    <xf numFmtId="0" fontId="1" fillId="7" borderId="31" applyNumberFormat="0" applyFont="0" applyAlignment="0" applyProtection="0"/>
    <xf numFmtId="0" fontId="43" fillId="20" borderId="32" applyNumberFormat="0" applyAlignment="0" applyProtection="0"/>
    <xf numFmtId="0" fontId="44" fillId="0" borderId="0" applyNumberFormat="0" applyFill="0" applyBorder="0" applyAlignment="0" applyProtection="0"/>
    <xf numFmtId="0" fontId="20" fillId="0" borderId="33" applyNumberFormat="0" applyFill="0" applyAlignment="0" applyProtection="0"/>
    <xf numFmtId="0" fontId="45" fillId="0" borderId="0" applyNumberFormat="0" applyFill="0" applyBorder="0" applyAlignment="0" applyProtection="0"/>
  </cellStyleXfs>
  <cellXfs count="77">
    <xf numFmtId="0" fontId="0" fillId="0" borderId="0" xfId="0"/>
    <xf numFmtId="164" fontId="2" fillId="0" borderId="0" xfId="1" applyNumberFormat="1" applyFont="1" applyFill="1" applyAlignment="1">
      <alignment horizontal="center" vertical="center" wrapText="1"/>
    </xf>
    <xf numFmtId="164" fontId="1" fillId="0" borderId="0" xfId="1" applyNumberFormat="1" applyFill="1" applyAlignment="1">
      <alignment vertical="center" wrapText="1"/>
    </xf>
    <xf numFmtId="164" fontId="1" fillId="0" borderId="0" xfId="1" applyNumberFormat="1" applyFill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164" fontId="1" fillId="0" borderId="0" xfId="1" applyNumberFormat="1" applyFill="1" applyAlignment="1" applyProtection="1">
      <alignment vertical="center" wrapText="1"/>
    </xf>
    <xf numFmtId="164" fontId="3" fillId="0" borderId="1" xfId="1" applyNumberFormat="1" applyFont="1" applyFill="1" applyBorder="1" applyAlignment="1" applyProtection="1">
      <alignment horizontal="right" wrapText="1"/>
    </xf>
    <xf numFmtId="164" fontId="4" fillId="0" borderId="2" xfId="1" applyNumberFormat="1" applyFont="1" applyFill="1" applyBorder="1" applyAlignment="1" applyProtection="1">
      <alignment horizontal="center" vertical="center" wrapText="1"/>
    </xf>
    <xf numFmtId="164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164" fontId="4" fillId="0" borderId="4" xfId="1" applyNumberFormat="1" applyFont="1" applyFill="1" applyBorder="1" applyAlignment="1" applyProtection="1">
      <alignment horizontal="center" vertical="center" wrapText="1"/>
    </xf>
    <xf numFmtId="164" fontId="5" fillId="0" borderId="0" xfId="1" applyNumberFormat="1" applyFont="1" applyFill="1" applyAlignment="1">
      <alignment horizontal="center" vertical="center" wrapText="1"/>
    </xf>
    <xf numFmtId="164" fontId="6" fillId="0" borderId="5" xfId="1" applyNumberFormat="1" applyFont="1" applyFill="1" applyBorder="1" applyAlignment="1" applyProtection="1">
      <alignment horizontal="center" vertical="center" wrapText="1"/>
    </xf>
    <xf numFmtId="164" fontId="6" fillId="0" borderId="6" xfId="1" applyNumberFormat="1" applyFont="1" applyFill="1" applyBorder="1" applyAlignment="1" applyProtection="1">
      <alignment horizontal="center" vertical="center" wrapText="1"/>
    </xf>
    <xf numFmtId="164" fontId="6" fillId="0" borderId="7" xfId="1" applyNumberFormat="1" applyFont="1" applyFill="1" applyBorder="1" applyAlignment="1" applyProtection="1">
      <alignment horizontal="center" vertical="center" wrapText="1"/>
    </xf>
    <xf numFmtId="164" fontId="6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2" applyFont="1" applyBorder="1" applyAlignment="1">
      <alignment vertical="center"/>
    </xf>
    <xf numFmtId="49" fontId="10" fillId="0" borderId="10" xfId="3" applyNumberFormat="1" applyFont="1" applyFill="1" applyBorder="1" applyAlignment="1" applyProtection="1">
      <alignment horizontal="center" vertical="center" wrapText="1"/>
      <protection locked="0"/>
    </xf>
    <xf numFmtId="164" fontId="10" fillId="0" borderId="10" xfId="3" applyNumberFormat="1" applyFont="1" applyFill="1" applyBorder="1" applyAlignment="1" applyProtection="1">
      <alignment vertical="center" wrapText="1"/>
      <protection locked="0"/>
    </xf>
    <xf numFmtId="164" fontId="10" fillId="0" borderId="10" xfId="1" applyNumberFormat="1" applyFont="1" applyFill="1" applyBorder="1" applyAlignment="1" applyProtection="1">
      <alignment vertical="center" wrapText="1"/>
      <protection locked="0"/>
    </xf>
    <xf numFmtId="164" fontId="10" fillId="0" borderId="11" xfId="1" applyNumberFormat="1" applyFont="1" applyFill="1" applyBorder="1" applyAlignment="1" applyProtection="1">
      <alignment vertical="center" wrapText="1"/>
    </xf>
    <xf numFmtId="164" fontId="10" fillId="0" borderId="0" xfId="1" applyNumberFormat="1" applyFont="1" applyFill="1" applyAlignment="1">
      <alignment vertical="center" wrapText="1"/>
    </xf>
    <xf numFmtId="0" fontId="11" fillId="0" borderId="12" xfId="3" quotePrefix="1" applyFont="1" applyFill="1" applyBorder="1" applyAlignment="1">
      <alignment vertical="center" wrapText="1"/>
    </xf>
    <xf numFmtId="49" fontId="12" fillId="0" borderId="10" xfId="3" applyNumberFormat="1" applyFont="1" applyFill="1" applyBorder="1" applyAlignment="1" applyProtection="1">
      <alignment horizontal="center" vertical="center" wrapText="1"/>
      <protection locked="0"/>
    </xf>
    <xf numFmtId="164" fontId="12" fillId="0" borderId="10" xfId="3" applyNumberFormat="1" applyFont="1" applyFill="1" applyBorder="1" applyAlignment="1" applyProtection="1">
      <alignment vertical="center" wrapText="1"/>
      <protection locked="0"/>
    </xf>
    <xf numFmtId="164" fontId="13" fillId="0" borderId="11" xfId="3" applyNumberFormat="1" applyFont="1" applyFill="1" applyBorder="1" applyAlignment="1" applyProtection="1">
      <alignment vertical="center" wrapText="1"/>
    </xf>
    <xf numFmtId="0" fontId="15" fillId="0" borderId="12" xfId="4" applyFont="1" applyFill="1" applyBorder="1" applyProtection="1">
      <protection locked="0"/>
    </xf>
    <xf numFmtId="164" fontId="16" fillId="0" borderId="10" xfId="3" applyNumberFormat="1" applyFont="1" applyFill="1" applyBorder="1" applyAlignment="1" applyProtection="1">
      <alignment vertical="center" wrapText="1"/>
      <protection locked="0"/>
    </xf>
    <xf numFmtId="49" fontId="15" fillId="0" borderId="10" xfId="3" applyNumberFormat="1" applyFont="1" applyFill="1" applyBorder="1" applyAlignment="1" applyProtection="1">
      <alignment horizontal="center" vertical="center" wrapText="1"/>
      <protection locked="0"/>
    </xf>
    <xf numFmtId="17" fontId="17" fillId="0" borderId="13" xfId="3" applyNumberFormat="1" applyFont="1" applyBorder="1" applyAlignment="1">
      <alignment horizontal="left" vertical="center" wrapText="1"/>
    </xf>
    <xf numFmtId="49" fontId="18" fillId="0" borderId="14" xfId="3" applyNumberFormat="1" applyFont="1" applyFill="1" applyBorder="1" applyAlignment="1" applyProtection="1">
      <alignment horizontal="center" vertical="center" wrapText="1"/>
      <protection locked="0"/>
    </xf>
    <xf numFmtId="164" fontId="16" fillId="0" borderId="14" xfId="3" applyNumberFormat="1" applyFont="1" applyFill="1" applyBorder="1" applyAlignment="1" applyProtection="1">
      <alignment vertical="center" wrapText="1"/>
      <protection locked="0"/>
    </xf>
    <xf numFmtId="164" fontId="19" fillId="0" borderId="15" xfId="3" applyNumberFormat="1" applyFont="1" applyFill="1" applyBorder="1" applyAlignment="1" applyProtection="1">
      <alignment vertical="center" wrapText="1"/>
    </xf>
    <xf numFmtId="0" fontId="20" fillId="0" borderId="2" xfId="2" applyFont="1" applyBorder="1" applyAlignment="1">
      <alignment vertical="center"/>
    </xf>
    <xf numFmtId="49" fontId="10" fillId="0" borderId="3" xfId="3" applyNumberFormat="1" applyFont="1" applyFill="1" applyBorder="1" applyAlignment="1" applyProtection="1">
      <alignment horizontal="center" vertical="center" wrapText="1"/>
      <protection locked="0"/>
    </xf>
    <xf numFmtId="164" fontId="10" fillId="0" borderId="3" xfId="3" applyNumberFormat="1" applyFont="1" applyFill="1" applyBorder="1" applyAlignment="1" applyProtection="1">
      <alignment vertical="center" wrapText="1"/>
      <protection locked="0"/>
    </xf>
    <xf numFmtId="3" fontId="20" fillId="0" borderId="3" xfId="2" applyNumberFormat="1" applyFont="1" applyFill="1" applyBorder="1" applyAlignment="1">
      <alignment vertical="center"/>
    </xf>
    <xf numFmtId="3" fontId="20" fillId="0" borderId="3" xfId="2" applyNumberFormat="1" applyFont="1" applyBorder="1" applyAlignment="1">
      <alignment vertical="center"/>
    </xf>
    <xf numFmtId="164" fontId="21" fillId="0" borderId="4" xfId="1" applyNumberFormat="1" applyFont="1" applyFill="1" applyBorder="1" applyAlignment="1" applyProtection="1">
      <alignment vertical="center" wrapText="1"/>
    </xf>
    <xf numFmtId="0" fontId="8" fillId="0" borderId="16" xfId="2" applyFont="1" applyBorder="1" applyAlignment="1">
      <alignment vertical="center"/>
    </xf>
    <xf numFmtId="49" fontId="10" fillId="0" borderId="17" xfId="3" applyNumberFormat="1" applyFont="1" applyFill="1" applyBorder="1" applyAlignment="1" applyProtection="1">
      <alignment horizontal="center" vertical="center" wrapText="1"/>
      <protection locked="0"/>
    </xf>
    <xf numFmtId="164" fontId="10" fillId="0" borderId="17" xfId="3" applyNumberFormat="1" applyFont="1" applyFill="1" applyBorder="1" applyAlignment="1" applyProtection="1">
      <alignment vertical="center" wrapText="1"/>
      <protection locked="0"/>
    </xf>
    <xf numFmtId="3" fontId="7" fillId="0" borderId="17" xfId="2" applyNumberFormat="1" applyFont="1" applyBorder="1" applyAlignment="1">
      <alignment vertical="center"/>
    </xf>
    <xf numFmtId="164" fontId="10" fillId="0" borderId="18" xfId="1" applyNumberFormat="1" applyFont="1" applyFill="1" applyBorder="1" applyAlignment="1" applyProtection="1">
      <alignment vertical="center" wrapText="1"/>
    </xf>
    <xf numFmtId="164" fontId="12" fillId="0" borderId="12" xfId="3" applyNumberFormat="1" applyFont="1" applyFill="1" applyBorder="1" applyAlignment="1" applyProtection="1">
      <alignment horizontal="left" vertical="center" wrapText="1"/>
      <protection locked="0"/>
    </xf>
    <xf numFmtId="164" fontId="15" fillId="0" borderId="12" xfId="3" applyNumberFormat="1" applyFont="1" applyFill="1" applyBorder="1" applyAlignment="1" applyProtection="1">
      <alignment horizontal="left" vertical="center" wrapText="1"/>
      <protection locked="0"/>
    </xf>
    <xf numFmtId="164" fontId="15" fillId="0" borderId="10" xfId="3" applyNumberFormat="1" applyFont="1" applyFill="1" applyBorder="1" applyAlignment="1" applyProtection="1">
      <alignment vertical="center" wrapText="1"/>
      <protection locked="0"/>
    </xf>
    <xf numFmtId="17" fontId="11" fillId="0" borderId="12" xfId="3" applyNumberFormat="1" applyFont="1" applyBorder="1" applyAlignment="1">
      <alignment horizontal="left" vertical="center" wrapText="1"/>
    </xf>
    <xf numFmtId="0" fontId="8" fillId="0" borderId="16" xfId="2" applyFont="1" applyBorder="1" applyAlignment="1">
      <alignment vertical="center" wrapText="1"/>
    </xf>
    <xf numFmtId="0" fontId="23" fillId="0" borderId="12" xfId="3" applyFont="1" applyFill="1" applyBorder="1" applyAlignment="1">
      <alignment vertical="center"/>
    </xf>
    <xf numFmtId="49" fontId="24" fillId="0" borderId="10" xfId="3" applyNumberFormat="1" applyFont="1" applyFill="1" applyBorder="1" applyAlignment="1" applyProtection="1">
      <alignment horizontal="center" vertical="center" wrapText="1"/>
      <protection locked="0"/>
    </xf>
    <xf numFmtId="164" fontId="24" fillId="0" borderId="10" xfId="3" applyNumberFormat="1" applyFont="1" applyFill="1" applyBorder="1" applyAlignment="1" applyProtection="1">
      <alignment vertical="center" wrapText="1"/>
      <protection locked="0"/>
    </xf>
    <xf numFmtId="164" fontId="25" fillId="0" borderId="11" xfId="3" applyNumberFormat="1" applyFont="1" applyFill="1" applyBorder="1" applyAlignment="1" applyProtection="1">
      <alignment vertical="center" wrapText="1"/>
    </xf>
    <xf numFmtId="0" fontId="11" fillId="0" borderId="12" xfId="3" applyFont="1" applyFill="1" applyBorder="1" applyAlignment="1">
      <alignment vertical="center"/>
    </xf>
    <xf numFmtId="0" fontId="11" fillId="0" borderId="12" xfId="3" applyFont="1" applyFill="1" applyBorder="1" applyAlignment="1">
      <alignment vertical="center" wrapText="1"/>
    </xf>
    <xf numFmtId="164" fontId="21" fillId="0" borderId="3" xfId="1" applyNumberFormat="1" applyFont="1" applyFill="1" applyBorder="1" applyAlignment="1">
      <alignment vertical="center" wrapText="1"/>
    </xf>
    <xf numFmtId="164" fontId="10" fillId="0" borderId="17" xfId="1" applyNumberFormat="1" applyFont="1" applyFill="1" applyBorder="1" applyAlignment="1" applyProtection="1">
      <alignment vertical="center" wrapText="1"/>
      <protection locked="0"/>
    </xf>
    <xf numFmtId="0" fontId="11" fillId="0" borderId="12" xfId="5" applyFont="1" applyFill="1" applyBorder="1" applyAlignment="1">
      <alignment vertical="center"/>
    </xf>
    <xf numFmtId="3" fontId="15" fillId="0" borderId="12" xfId="6" applyNumberFormat="1" applyFont="1" applyFill="1" applyBorder="1" applyAlignment="1">
      <alignment vertical="center" wrapText="1"/>
    </xf>
    <xf numFmtId="164" fontId="21" fillId="0" borderId="3" xfId="1" applyNumberFormat="1" applyFont="1" applyFill="1" applyBorder="1" applyAlignment="1" applyProtection="1">
      <alignment vertical="center" wrapText="1"/>
      <protection locked="0"/>
    </xf>
    <xf numFmtId="164" fontId="21" fillId="0" borderId="19" xfId="1" applyNumberFormat="1" applyFont="1" applyFill="1" applyBorder="1" applyAlignment="1" applyProtection="1">
      <alignment vertical="center" wrapText="1"/>
      <protection locked="0"/>
    </xf>
    <xf numFmtId="49" fontId="10" fillId="0" borderId="20" xfId="3" applyNumberFormat="1" applyFont="1" applyFill="1" applyBorder="1" applyAlignment="1" applyProtection="1">
      <alignment horizontal="center" vertical="center" wrapText="1"/>
      <protection locked="0"/>
    </xf>
    <xf numFmtId="164" fontId="10" fillId="0" borderId="20" xfId="3" applyNumberFormat="1" applyFont="1" applyFill="1" applyBorder="1" applyAlignment="1" applyProtection="1">
      <alignment vertical="center" wrapText="1"/>
      <protection locked="0"/>
    </xf>
    <xf numFmtId="164" fontId="10" fillId="0" borderId="20" xfId="1" applyNumberFormat="1" applyFont="1" applyFill="1" applyBorder="1" applyAlignment="1" applyProtection="1">
      <alignment vertical="center" wrapText="1"/>
      <protection locked="0"/>
    </xf>
    <xf numFmtId="164" fontId="10" fillId="0" borderId="21" xfId="1" applyNumberFormat="1" applyFont="1" applyFill="1" applyBorder="1" applyAlignment="1" applyProtection="1">
      <alignment vertical="center" wrapText="1"/>
    </xf>
    <xf numFmtId="0" fontId="11" fillId="0" borderId="12" xfId="3" quotePrefix="1" applyFont="1" applyFill="1" applyBorder="1" applyAlignment="1">
      <alignment vertical="center"/>
    </xf>
    <xf numFmtId="0" fontId="9" fillId="0" borderId="0" xfId="3"/>
    <xf numFmtId="17" fontId="11" fillId="0" borderId="22" xfId="3" applyNumberFormat="1" applyFont="1" applyBorder="1" applyAlignment="1">
      <alignment horizontal="left" vertical="center" wrapText="1"/>
    </xf>
    <xf numFmtId="49" fontId="12" fillId="0" borderId="23" xfId="3" applyNumberFormat="1" applyFont="1" applyFill="1" applyBorder="1" applyAlignment="1" applyProtection="1">
      <alignment horizontal="center" vertical="center" wrapText="1"/>
      <protection locked="0"/>
    </xf>
    <xf numFmtId="164" fontId="15" fillId="0" borderId="23" xfId="3" applyNumberFormat="1" applyFont="1" applyFill="1" applyBorder="1" applyAlignment="1" applyProtection="1">
      <alignment vertical="center" wrapText="1"/>
      <protection locked="0"/>
    </xf>
    <xf numFmtId="164" fontId="13" fillId="0" borderId="24" xfId="3" applyNumberFormat="1" applyFont="1" applyFill="1" applyBorder="1" applyAlignment="1" applyProtection="1">
      <alignment vertical="center" wrapText="1"/>
    </xf>
    <xf numFmtId="164" fontId="21" fillId="0" borderId="3" xfId="3" applyNumberFormat="1" applyFont="1" applyFill="1" applyBorder="1" applyAlignment="1" applyProtection="1">
      <alignment vertical="center" wrapText="1"/>
      <protection locked="0"/>
    </xf>
    <xf numFmtId="164" fontId="4" fillId="0" borderId="2" xfId="1" applyNumberFormat="1" applyFont="1" applyFill="1" applyBorder="1" applyAlignment="1" applyProtection="1">
      <alignment horizontal="left" vertical="center" wrapText="1"/>
    </xf>
    <xf numFmtId="164" fontId="6" fillId="2" borderId="3" xfId="1" applyNumberFormat="1" applyFont="1" applyFill="1" applyBorder="1" applyAlignment="1" applyProtection="1">
      <alignment vertical="center" wrapText="1"/>
    </xf>
    <xf numFmtId="164" fontId="21" fillId="0" borderId="3" xfId="1" applyNumberFormat="1" applyFont="1" applyFill="1" applyBorder="1" applyAlignment="1" applyProtection="1">
      <alignment vertical="center" wrapText="1"/>
    </xf>
    <xf numFmtId="164" fontId="5" fillId="0" borderId="0" xfId="1" applyNumberFormat="1" applyFont="1" applyFill="1" applyAlignment="1">
      <alignment vertical="center" wrapText="1"/>
    </xf>
    <xf numFmtId="164" fontId="1" fillId="0" borderId="0" xfId="1" applyNumberFormat="1" applyFill="1" applyAlignment="1">
      <alignment horizontal="center" vertical="center" wrapText="1"/>
    </xf>
  </cellXfs>
  <cellStyles count="77">
    <cellStyle name="1. jelölőszín" xfId="7"/>
    <cellStyle name="1. jelölőszín 2" xfId="8"/>
    <cellStyle name="2. jelölőszín" xfId="9"/>
    <cellStyle name="2. jelölőszín 2" xfId="10"/>
    <cellStyle name="20% - Accent1" xfId="11"/>
    <cellStyle name="20% - Accent2" xfId="12"/>
    <cellStyle name="20% - Accent3" xfId="13"/>
    <cellStyle name="20% - Accent4" xfId="14"/>
    <cellStyle name="20% - Accent5" xfId="15"/>
    <cellStyle name="20% - Accent6" xfId="16"/>
    <cellStyle name="3. jelölőszín" xfId="17"/>
    <cellStyle name="3. jelölőszín 2" xfId="18"/>
    <cellStyle name="4. jelölőszín" xfId="19"/>
    <cellStyle name="4. jelölőszín 2" xfId="20"/>
    <cellStyle name="40% - Accent1" xfId="21"/>
    <cellStyle name="40% - Accent2" xfId="22"/>
    <cellStyle name="40% - Accent3" xfId="23"/>
    <cellStyle name="40% - Accent4" xfId="24"/>
    <cellStyle name="40% - Accent5" xfId="25"/>
    <cellStyle name="40% - Accent6" xfId="26"/>
    <cellStyle name="5. jelölőszín" xfId="27"/>
    <cellStyle name="5. jelölőszín 2" xfId="28"/>
    <cellStyle name="6. jelölőszín" xfId="29"/>
    <cellStyle name="6. jelölőszín 2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Ezres 2" xfId="47"/>
    <cellStyle name="Ezres 2 2" xfId="48"/>
    <cellStyle name="Ezres 3" xfId="49"/>
    <cellStyle name="Ezres 3 2" xfId="50"/>
    <cellStyle name="Ezres 4" xfId="51"/>
    <cellStyle name="Ezres 4 2" xfId="52"/>
    <cellStyle name="Ezres 4 2 2" xfId="6"/>
    <cellStyle name="Good" xfId="53"/>
    <cellStyle name="Heading 1" xfId="54"/>
    <cellStyle name="Heading 2" xfId="55"/>
    <cellStyle name="Heading 3" xfId="56"/>
    <cellStyle name="Heading 4" xfId="57"/>
    <cellStyle name="hetmál kút" xfId="58"/>
    <cellStyle name="Hiperhivatkozás" xfId="59"/>
    <cellStyle name="Input" xfId="60"/>
    <cellStyle name="Jelölőszín (1) 2" xfId="61"/>
    <cellStyle name="Jelölőszín (2) 2" xfId="62"/>
    <cellStyle name="Jelölőszín (3) 2" xfId="63"/>
    <cellStyle name="Jelölőszín (4) 2" xfId="64"/>
    <cellStyle name="Jelölőszín (5) 2" xfId="65"/>
    <cellStyle name="Jelölőszín (6) 2" xfId="66"/>
    <cellStyle name="Linked Cell" xfId="67"/>
    <cellStyle name="Már látott hiperhivatkozás" xfId="68"/>
    <cellStyle name="Neutral" xfId="69"/>
    <cellStyle name="Normál" xfId="0" builtinId="0"/>
    <cellStyle name="Normál 2" xfId="2"/>
    <cellStyle name="Normál 3" xfId="70"/>
    <cellStyle name="Normál 3 2" xfId="3"/>
    <cellStyle name="Normál 3 2 2" xfId="5"/>
    <cellStyle name="Normal_KARSZJ3" xfId="71"/>
    <cellStyle name="Normál_KVRENMUNKA" xfId="4"/>
    <cellStyle name="Normál_ZARSZREND14" xfId="1"/>
    <cellStyle name="Note" xfId="72"/>
    <cellStyle name="Output" xfId="73"/>
    <cellStyle name="Title" xfId="74"/>
    <cellStyle name="Total" xfId="75"/>
    <cellStyle name="Warning Text" xfId="7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F44"/>
  <sheetViews>
    <sheetView tabSelected="1" view="pageLayout" topLeftCell="B1" zoomScaleNormal="70" workbookViewId="0">
      <selection activeCell="L11" sqref="L11"/>
    </sheetView>
  </sheetViews>
  <sheetFormatPr defaultColWidth="8" defaultRowHeight="12.75"/>
  <cols>
    <col min="1" max="1" width="38.140625" style="76" customWidth="1"/>
    <col min="2" max="2" width="13.42578125" style="2" customWidth="1"/>
    <col min="3" max="3" width="10.7109375" style="2" customWidth="1"/>
    <col min="4" max="6" width="13.42578125" style="2" customWidth="1"/>
    <col min="7" max="8" width="8.85546875" style="2" bestFit="1" customWidth="1"/>
    <col min="9" max="16384" width="8" style="2"/>
  </cols>
  <sheetData>
    <row r="1" spans="1:6" ht="18" customHeight="1">
      <c r="A1" s="1" t="s">
        <v>0</v>
      </c>
      <c r="B1" s="1"/>
      <c r="C1" s="1"/>
      <c r="D1" s="1"/>
      <c r="E1" s="1"/>
      <c r="F1" s="1"/>
    </row>
    <row r="2" spans="1:6" ht="55.5" customHeight="1" thickBot="1">
      <c r="A2" s="3"/>
      <c r="B2" s="4" t="s">
        <v>1</v>
      </c>
      <c r="C2" s="4"/>
      <c r="D2" s="5"/>
      <c r="E2" s="6" t="s">
        <v>2</v>
      </c>
      <c r="F2" s="6"/>
    </row>
    <row r="3" spans="1:6" s="11" customFormat="1" ht="50.25" customHeight="1" thickBot="1">
      <c r="A3" s="7" t="s">
        <v>3</v>
      </c>
      <c r="B3" s="8" t="s">
        <v>4</v>
      </c>
      <c r="C3" s="8" t="s">
        <v>5</v>
      </c>
      <c r="D3" s="8" t="s">
        <v>6</v>
      </c>
      <c r="E3" s="9" t="s">
        <v>7</v>
      </c>
      <c r="F3" s="10" t="s">
        <v>8</v>
      </c>
    </row>
    <row r="4" spans="1:6" s="5" customFormat="1" ht="12" customHeight="1" thickBot="1">
      <c r="A4" s="12" t="s">
        <v>9</v>
      </c>
      <c r="B4" s="13" t="s">
        <v>10</v>
      </c>
      <c r="C4" s="13" t="s">
        <v>11</v>
      </c>
      <c r="D4" s="13" t="s">
        <v>12</v>
      </c>
      <c r="E4" s="14" t="s">
        <v>13</v>
      </c>
      <c r="F4" s="15" t="s">
        <v>14</v>
      </c>
    </row>
    <row r="5" spans="1:6" s="21" customFormat="1" ht="15.95" customHeight="1">
      <c r="A5" s="16" t="s">
        <v>15</v>
      </c>
      <c r="B5" s="17"/>
      <c r="C5" s="18"/>
      <c r="D5" s="18"/>
      <c r="E5" s="19"/>
      <c r="F5" s="20"/>
    </row>
    <row r="6" spans="1:6" s="21" customFormat="1" ht="25.9" customHeight="1">
      <c r="A6" s="22" t="s">
        <v>16</v>
      </c>
      <c r="B6" s="23" t="s">
        <v>17</v>
      </c>
      <c r="C6" s="23"/>
      <c r="D6" s="24">
        <v>555298</v>
      </c>
      <c r="E6" s="24">
        <v>480179</v>
      </c>
      <c r="F6" s="25">
        <f t="shared" ref="F6:F10" si="0">SUM(C6,E6)</f>
        <v>480179</v>
      </c>
    </row>
    <row r="7" spans="1:6" s="21" customFormat="1" ht="19.149999999999999" customHeight="1">
      <c r="A7" s="26" t="s">
        <v>18</v>
      </c>
      <c r="B7" s="23" t="s">
        <v>17</v>
      </c>
      <c r="C7" s="23"/>
      <c r="D7" s="27">
        <v>456000</v>
      </c>
      <c r="E7" s="27">
        <v>415000</v>
      </c>
      <c r="F7" s="25">
        <f t="shared" si="0"/>
        <v>415000</v>
      </c>
    </row>
    <row r="8" spans="1:6" s="21" customFormat="1" ht="21.6" customHeight="1">
      <c r="A8" s="26" t="s">
        <v>19</v>
      </c>
      <c r="B8" s="28" t="s">
        <v>17</v>
      </c>
      <c r="C8" s="28"/>
      <c r="D8" s="27">
        <v>66900</v>
      </c>
      <c r="E8" s="27">
        <v>53988</v>
      </c>
      <c r="F8" s="25">
        <f t="shared" si="0"/>
        <v>53988</v>
      </c>
    </row>
    <row r="9" spans="1:6" s="21" customFormat="1" ht="15.95" customHeight="1">
      <c r="A9" s="26" t="s">
        <v>20</v>
      </c>
      <c r="B9" s="28" t="s">
        <v>17</v>
      </c>
      <c r="C9" s="28"/>
      <c r="D9" s="27">
        <v>387000</v>
      </c>
      <c r="E9" s="27">
        <v>387000</v>
      </c>
      <c r="F9" s="25">
        <f t="shared" si="0"/>
        <v>387000</v>
      </c>
    </row>
    <row r="10" spans="1:6" s="21" customFormat="1" ht="25.15" customHeight="1" thickBot="1">
      <c r="A10" s="29" t="s">
        <v>21</v>
      </c>
      <c r="B10" s="30" t="s">
        <v>17</v>
      </c>
      <c r="C10" s="30"/>
      <c r="D10" s="31">
        <v>488500</v>
      </c>
      <c r="E10" s="31">
        <v>308500</v>
      </c>
      <c r="F10" s="32">
        <f t="shared" si="0"/>
        <v>308500</v>
      </c>
    </row>
    <row r="11" spans="1:6" s="21" customFormat="1" ht="15.95" customHeight="1" thickBot="1">
      <c r="A11" s="33" t="s">
        <v>22</v>
      </c>
      <c r="B11" s="34"/>
      <c r="C11" s="35"/>
      <c r="D11" s="36">
        <f>SUM(D6:D10)</f>
        <v>1953698</v>
      </c>
      <c r="E11" s="37">
        <f>SUM(E6:E10)</f>
        <v>1644667</v>
      </c>
      <c r="F11" s="38">
        <f>C11+E11</f>
        <v>1644667</v>
      </c>
    </row>
    <row r="12" spans="1:6" s="21" customFormat="1" ht="15.95" customHeight="1">
      <c r="A12" s="39" t="s">
        <v>23</v>
      </c>
      <c r="B12" s="40"/>
      <c r="C12" s="41"/>
      <c r="D12" s="41"/>
      <c r="E12" s="42"/>
      <c r="F12" s="43">
        <f>C12+E12</f>
        <v>0</v>
      </c>
    </row>
    <row r="13" spans="1:6" s="21" customFormat="1" ht="25.5" customHeight="1">
      <c r="A13" s="22" t="s">
        <v>24</v>
      </c>
      <c r="B13" s="23" t="s">
        <v>17</v>
      </c>
      <c r="C13" s="23"/>
      <c r="D13" s="24">
        <v>880075</v>
      </c>
      <c r="E13" s="24">
        <v>863399</v>
      </c>
      <c r="F13" s="25">
        <f>SUM(C13,E13)</f>
        <v>863399</v>
      </c>
    </row>
    <row r="14" spans="1:6" s="21" customFormat="1" ht="17.45" customHeight="1">
      <c r="A14" s="44" t="s">
        <v>25</v>
      </c>
      <c r="B14" s="23" t="s">
        <v>17</v>
      </c>
      <c r="C14" s="23"/>
      <c r="D14" s="24">
        <v>400000</v>
      </c>
      <c r="E14" s="24">
        <v>250237</v>
      </c>
      <c r="F14" s="25">
        <f t="shared" ref="F14:F15" si="1">SUM(C14,E14)</f>
        <v>250237</v>
      </c>
    </row>
    <row r="15" spans="1:6" s="21" customFormat="1" ht="15.95" customHeight="1">
      <c r="A15" s="45" t="s">
        <v>26</v>
      </c>
      <c r="B15" s="28" t="s">
        <v>17</v>
      </c>
      <c r="C15" s="28"/>
      <c r="D15" s="46">
        <v>95000</v>
      </c>
      <c r="E15" s="46">
        <v>95000</v>
      </c>
      <c r="F15" s="25">
        <f t="shared" si="1"/>
        <v>95000</v>
      </c>
    </row>
    <row r="16" spans="1:6" s="21" customFormat="1" ht="18" customHeight="1" thickBot="1">
      <c r="A16" s="47" t="s">
        <v>27</v>
      </c>
      <c r="B16" s="23" t="s">
        <v>17</v>
      </c>
      <c r="C16" s="23"/>
      <c r="D16" s="46">
        <v>14500</v>
      </c>
      <c r="E16" s="46">
        <v>0</v>
      </c>
      <c r="F16" s="25">
        <v>0</v>
      </c>
    </row>
    <row r="17" spans="1:6" s="21" customFormat="1" ht="15.95" customHeight="1" thickBot="1">
      <c r="A17" s="33" t="s">
        <v>28</v>
      </c>
      <c r="B17" s="34"/>
      <c r="C17" s="35"/>
      <c r="D17" s="36">
        <f>SUM(D13:D16)</f>
        <v>1389575</v>
      </c>
      <c r="E17" s="37">
        <f>SUM(E13:E16)</f>
        <v>1208636</v>
      </c>
      <c r="F17" s="38">
        <f t="shared" ref="F17:F18" si="2">C17+E17</f>
        <v>1208636</v>
      </c>
    </row>
    <row r="18" spans="1:6" s="21" customFormat="1" ht="27" customHeight="1">
      <c r="A18" s="48" t="s">
        <v>29</v>
      </c>
      <c r="B18" s="40"/>
      <c r="C18" s="41"/>
      <c r="D18" s="41"/>
      <c r="E18" s="42"/>
      <c r="F18" s="43">
        <f t="shared" si="2"/>
        <v>0</v>
      </c>
    </row>
    <row r="19" spans="1:6" s="21" customFormat="1" ht="33.75">
      <c r="A19" s="22" t="s">
        <v>30</v>
      </c>
      <c r="B19" s="23" t="s">
        <v>17</v>
      </c>
      <c r="C19" s="23"/>
      <c r="D19" s="24">
        <f>2264654+11685+16200+26240+27000-52775</f>
        <v>2293004</v>
      </c>
      <c r="E19" s="24">
        <v>2269058</v>
      </c>
      <c r="F19" s="25">
        <f t="shared" ref="F19:F26" si="3">SUM(C19,E19)</f>
        <v>2269058</v>
      </c>
    </row>
    <row r="20" spans="1:6" s="21" customFormat="1" ht="19.149999999999999" customHeight="1">
      <c r="A20" s="49" t="s">
        <v>31</v>
      </c>
      <c r="B20" s="50" t="s">
        <v>17</v>
      </c>
      <c r="C20" s="50"/>
      <c r="D20" s="51">
        <v>1821327</v>
      </c>
      <c r="E20" s="51">
        <v>1819998</v>
      </c>
      <c r="F20" s="52">
        <f t="shared" si="3"/>
        <v>1819998</v>
      </c>
    </row>
    <row r="21" spans="1:6" s="21" customFormat="1" ht="25.9" customHeight="1">
      <c r="A21" s="53" t="s">
        <v>32</v>
      </c>
      <c r="B21" s="23" t="s">
        <v>17</v>
      </c>
      <c r="C21" s="23"/>
      <c r="D21" s="24">
        <v>419100</v>
      </c>
      <c r="E21" s="24">
        <v>419100</v>
      </c>
      <c r="F21" s="25">
        <f t="shared" si="3"/>
        <v>419100</v>
      </c>
    </row>
    <row r="22" spans="1:6" s="21" customFormat="1" ht="25.9" customHeight="1">
      <c r="A22" s="53" t="s">
        <v>33</v>
      </c>
      <c r="B22" s="23" t="s">
        <v>17</v>
      </c>
      <c r="C22" s="23"/>
      <c r="D22" s="24">
        <v>1238248</v>
      </c>
      <c r="E22" s="24">
        <v>1238248</v>
      </c>
      <c r="F22" s="25">
        <f t="shared" si="3"/>
        <v>1238248</v>
      </c>
    </row>
    <row r="23" spans="1:6" s="21" customFormat="1" ht="15.95" customHeight="1">
      <c r="A23" s="53" t="s">
        <v>34</v>
      </c>
      <c r="B23" s="23" t="s">
        <v>17</v>
      </c>
      <c r="C23" s="23"/>
      <c r="D23" s="24">
        <v>60000</v>
      </c>
      <c r="E23" s="24">
        <v>0</v>
      </c>
      <c r="F23" s="25">
        <f t="shared" si="3"/>
        <v>0</v>
      </c>
    </row>
    <row r="24" spans="1:6" s="21" customFormat="1" ht="15.95" customHeight="1">
      <c r="A24" s="53" t="s">
        <v>35</v>
      </c>
      <c r="B24" s="23" t="s">
        <v>17</v>
      </c>
      <c r="C24" s="23"/>
      <c r="D24" s="24">
        <v>100000</v>
      </c>
      <c r="E24" s="24">
        <v>99060</v>
      </c>
      <c r="F24" s="25">
        <f t="shared" si="3"/>
        <v>99060</v>
      </c>
    </row>
    <row r="25" spans="1:6" s="21" customFormat="1" ht="33.75">
      <c r="A25" s="54" t="s">
        <v>36</v>
      </c>
      <c r="B25" s="23" t="s">
        <v>17</v>
      </c>
      <c r="C25" s="23"/>
      <c r="D25" s="24">
        <v>316365</v>
      </c>
      <c r="E25" s="24">
        <v>316365</v>
      </c>
      <c r="F25" s="25">
        <f t="shared" si="3"/>
        <v>316365</v>
      </c>
    </row>
    <row r="26" spans="1:6" s="21" customFormat="1" ht="26.45" customHeight="1" thickBot="1">
      <c r="A26" s="47" t="s">
        <v>37</v>
      </c>
      <c r="B26" s="23" t="s">
        <v>17</v>
      </c>
      <c r="C26" s="23"/>
      <c r="D26" s="46">
        <v>14500</v>
      </c>
      <c r="E26" s="46"/>
      <c r="F26" s="25">
        <f t="shared" si="3"/>
        <v>0</v>
      </c>
    </row>
    <row r="27" spans="1:6" s="21" customFormat="1" ht="15.95" customHeight="1" thickBot="1">
      <c r="A27" s="33" t="s">
        <v>38</v>
      </c>
      <c r="B27" s="34"/>
      <c r="C27" s="35"/>
      <c r="D27" s="55">
        <f>SUM(D19,D21:D26)</f>
        <v>4441217</v>
      </c>
      <c r="E27" s="55">
        <f t="shared" ref="E27:F27" si="4">SUM(E19,E21:E26)</f>
        <v>4341831</v>
      </c>
      <c r="F27" s="55">
        <f t="shared" si="4"/>
        <v>4341831</v>
      </c>
    </row>
    <row r="28" spans="1:6" s="21" customFormat="1" ht="15.95" customHeight="1">
      <c r="A28" s="39" t="s">
        <v>39</v>
      </c>
      <c r="B28" s="40"/>
      <c r="C28" s="41"/>
      <c r="D28" s="41"/>
      <c r="E28" s="56"/>
      <c r="F28" s="43">
        <f t="shared" ref="F28" si="5">C28+E28</f>
        <v>0</v>
      </c>
    </row>
    <row r="29" spans="1:6" s="21" customFormat="1" ht="33.75">
      <c r="A29" s="22" t="s">
        <v>40</v>
      </c>
      <c r="B29" s="23" t="s">
        <v>17</v>
      </c>
      <c r="C29" s="23"/>
      <c r="D29" s="24">
        <v>800111</v>
      </c>
      <c r="E29" s="24">
        <v>1097868</v>
      </c>
      <c r="F29" s="25">
        <f t="shared" ref="F29:F34" si="6">SUM(C29,E29)</f>
        <v>1097868</v>
      </c>
    </row>
    <row r="30" spans="1:6" s="21" customFormat="1" ht="19.899999999999999" customHeight="1">
      <c r="A30" s="57" t="s">
        <v>41</v>
      </c>
      <c r="B30" s="23" t="s">
        <v>17</v>
      </c>
      <c r="C30" s="23"/>
      <c r="D30" s="46">
        <f>1929960+310040</f>
        <v>2240000</v>
      </c>
      <c r="E30" s="46">
        <v>2240000</v>
      </c>
      <c r="F30" s="25">
        <f t="shared" si="6"/>
        <v>2240000</v>
      </c>
    </row>
    <row r="31" spans="1:6" s="21" customFormat="1" ht="51.6" customHeight="1">
      <c r="A31" s="58" t="s">
        <v>42</v>
      </c>
      <c r="B31" s="23" t="s">
        <v>43</v>
      </c>
      <c r="C31" s="23"/>
      <c r="D31" s="46">
        <v>973976</v>
      </c>
      <c r="E31" s="46">
        <v>973976</v>
      </c>
      <c r="F31" s="25">
        <f t="shared" si="6"/>
        <v>973976</v>
      </c>
    </row>
    <row r="32" spans="1:6" s="21" customFormat="1" ht="31.15" customHeight="1">
      <c r="A32" s="58" t="s">
        <v>44</v>
      </c>
      <c r="B32" s="28" t="s">
        <v>17</v>
      </c>
      <c r="C32" s="28"/>
      <c r="D32" s="46">
        <f>2665000+945299</f>
        <v>3610299</v>
      </c>
      <c r="E32" s="46">
        <v>2175119</v>
      </c>
      <c r="F32" s="25">
        <f t="shared" si="6"/>
        <v>2175119</v>
      </c>
    </row>
    <row r="33" spans="1:6" s="21" customFormat="1" ht="19.899999999999999" customHeight="1">
      <c r="A33" s="58" t="s">
        <v>45</v>
      </c>
      <c r="B33" s="28" t="s">
        <v>17</v>
      </c>
      <c r="C33" s="28"/>
      <c r="D33" s="46">
        <v>2430118</v>
      </c>
      <c r="E33" s="46">
        <v>357200</v>
      </c>
      <c r="F33" s="25">
        <f t="shared" si="6"/>
        <v>357200</v>
      </c>
    </row>
    <row r="34" spans="1:6" s="21" customFormat="1" ht="39.6" customHeight="1" thickBot="1">
      <c r="A34" s="58" t="s">
        <v>46</v>
      </c>
      <c r="B34" s="28" t="s">
        <v>17</v>
      </c>
      <c r="C34" s="28"/>
      <c r="D34" s="46">
        <v>800000</v>
      </c>
      <c r="E34" s="46">
        <v>709863</v>
      </c>
      <c r="F34" s="25">
        <f t="shared" si="6"/>
        <v>709863</v>
      </c>
    </row>
    <row r="35" spans="1:6" s="21" customFormat="1" ht="15.95" customHeight="1" thickBot="1">
      <c r="A35" s="33" t="s">
        <v>47</v>
      </c>
      <c r="B35" s="34"/>
      <c r="C35" s="35"/>
      <c r="D35" s="59">
        <f>SUM(D29:D34)</f>
        <v>10854504</v>
      </c>
      <c r="E35" s="59">
        <f>SUM(E29:E34)</f>
        <v>7554026</v>
      </c>
      <c r="F35" s="60">
        <f>SUM(F29:F34)</f>
        <v>7554026</v>
      </c>
    </row>
    <row r="36" spans="1:6" s="21" customFormat="1" ht="15.95" customHeight="1">
      <c r="A36" s="16" t="s">
        <v>48</v>
      </c>
      <c r="B36" s="61"/>
      <c r="C36" s="62"/>
      <c r="D36" s="62"/>
      <c r="E36" s="63"/>
      <c r="F36" s="64">
        <f>C36+E36</f>
        <v>0</v>
      </c>
    </row>
    <row r="37" spans="1:6" s="66" customFormat="1">
      <c r="A37" s="65" t="s">
        <v>49</v>
      </c>
      <c r="B37" s="23" t="s">
        <v>17</v>
      </c>
      <c r="C37" s="23"/>
      <c r="D37" s="24">
        <v>35000</v>
      </c>
      <c r="E37" s="24">
        <v>49329</v>
      </c>
      <c r="F37" s="25">
        <f>SUM(C37,E37)</f>
        <v>49329</v>
      </c>
    </row>
    <row r="38" spans="1:6" s="66" customFormat="1">
      <c r="A38" s="58" t="s">
        <v>50</v>
      </c>
      <c r="B38" s="23" t="s">
        <v>17</v>
      </c>
      <c r="C38" s="23"/>
      <c r="D38" s="46">
        <v>350000</v>
      </c>
      <c r="E38" s="46">
        <v>347853</v>
      </c>
      <c r="F38" s="25">
        <f t="shared" ref="F38:F41" si="7">SUM(C38,E38)</f>
        <v>347853</v>
      </c>
    </row>
    <row r="39" spans="1:6" s="66" customFormat="1">
      <c r="A39" s="58" t="s">
        <v>51</v>
      </c>
      <c r="B39" s="23" t="s">
        <v>17</v>
      </c>
      <c r="C39" s="23"/>
      <c r="D39" s="46">
        <v>90000</v>
      </c>
      <c r="E39" s="46">
        <v>75900</v>
      </c>
      <c r="F39" s="25">
        <f t="shared" si="7"/>
        <v>75900</v>
      </c>
    </row>
    <row r="40" spans="1:6" s="66" customFormat="1" ht="22.5">
      <c r="A40" s="47" t="s">
        <v>52</v>
      </c>
      <c r="B40" s="23" t="s">
        <v>17</v>
      </c>
      <c r="C40" s="23"/>
      <c r="D40" s="46">
        <v>14500</v>
      </c>
      <c r="E40" s="46">
        <v>14500</v>
      </c>
      <c r="F40" s="25">
        <f t="shared" si="7"/>
        <v>14500</v>
      </c>
    </row>
    <row r="41" spans="1:6" s="66" customFormat="1" ht="34.5" thickBot="1">
      <c r="A41" s="67" t="s">
        <v>53</v>
      </c>
      <c r="B41" s="68" t="s">
        <v>17</v>
      </c>
      <c r="C41" s="68"/>
      <c r="D41" s="69">
        <v>200000</v>
      </c>
      <c r="E41" s="69">
        <v>199565</v>
      </c>
      <c r="F41" s="70">
        <f t="shared" si="7"/>
        <v>199565</v>
      </c>
    </row>
    <row r="42" spans="1:6" s="21" customFormat="1" ht="15.95" customHeight="1" thickBot="1">
      <c r="A42" s="33" t="s">
        <v>54</v>
      </c>
      <c r="B42" s="34"/>
      <c r="C42" s="35"/>
      <c r="D42" s="71">
        <f>SUM(D37:D41)</f>
        <v>689500</v>
      </c>
      <c r="E42" s="71">
        <f>SUM(E37:E41)</f>
        <v>687147</v>
      </c>
      <c r="F42" s="38">
        <f>C42+E42</f>
        <v>687147</v>
      </c>
    </row>
    <row r="43" spans="1:6" s="75" customFormat="1" ht="18" customHeight="1" thickBot="1">
      <c r="A43" s="72" t="s">
        <v>55</v>
      </c>
      <c r="B43" s="73"/>
      <c r="C43" s="74">
        <f>SUM(C5:C42)</f>
        <v>0</v>
      </c>
      <c r="D43" s="74">
        <f>SUM(D11,D17,D27,D35,D42)</f>
        <v>19328494</v>
      </c>
      <c r="E43" s="74">
        <f t="shared" ref="E43:F43" si="8">SUM(E11,E17,E27,E35,E42)</f>
        <v>15436307</v>
      </c>
      <c r="F43" s="74">
        <f t="shared" si="8"/>
        <v>15436307</v>
      </c>
    </row>
    <row r="44" spans="1:6">
      <c r="E44" s="75"/>
      <c r="F44" s="75"/>
    </row>
  </sheetData>
  <mergeCells count="3">
    <mergeCell ref="A1:F1"/>
    <mergeCell ref="B2:C2"/>
    <mergeCell ref="E2:F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85" orientation="portrait" verticalDpi="300" r:id="rId1"/>
  <headerFooter alignWithMargins="0">
    <oddHeader>&amp;R3.2. melléklet a 12/2018. (V.31.)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3.2sz.mell.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2018-06-04T12:31:45Z</dcterms:created>
  <dcterms:modified xsi:type="dcterms:W3CDTF">2018-06-04T12:31:46Z</dcterms:modified>
</cp:coreProperties>
</file>