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7" firstSheet="4" activeTab="9"/>
  </bookViews>
  <sheets>
    <sheet name="ÖSSZEFÜGGÉSEK" sheetId="1" r:id="rId1"/>
    <sheet name="1.1.melléklet" sheetId="2" r:id="rId2"/>
    <sheet name="1.2.melléklet" sheetId="3" r:id="rId3"/>
    <sheet name="1.3.melléklet" sheetId="4" r:id="rId4"/>
    <sheet name="1.4.melléklet" sheetId="5" r:id="rId5"/>
    <sheet name="2.1.melléklet  " sheetId="6" r:id="rId6"/>
    <sheet name="2.2. melléklet " sheetId="7" r:id="rId7"/>
    <sheet name="ELLENŐRZÉS-1.sz.2.a.sz.2.b.sz." sheetId="8" r:id="rId8"/>
    <sheet name="3.melléklet" sheetId="9" r:id="rId9"/>
    <sheet name="4.melléklet" sheetId="10" r:id="rId10"/>
  </sheets>
  <definedNames>
    <definedName name="_xlfn_IFERROR">NA()</definedName>
    <definedName name="_xlnm.Print_Area" localSheetId="1">'1.1.melléklet'!$A$1:$E$149</definedName>
    <definedName name="_xlnm.Print_Area" localSheetId="2">'1.2.melléklet'!$A$1:$E$149</definedName>
    <definedName name="_xlnm.Print_Area" localSheetId="3">'1.3.melléklet'!$A$1:$E$149</definedName>
    <definedName name="_xlnm.Print_Area" localSheetId="4">'1.4.melléklet'!$A$1:$C$149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29" authorId="0">
      <text>
        <r>
          <rPr>
            <sz val="10"/>
            <rFont val="Times New Roman CE"/>
            <family val="1"/>
          </rPr>
          <t>Iparűzési adó</t>
        </r>
      </text>
    </comment>
  </commentList>
</comments>
</file>

<file path=xl/sharedStrings.xml><?xml version="1.0" encoding="utf-8"?>
<sst xmlns="http://schemas.openxmlformats.org/spreadsheetml/2006/main" count="1386" uniqueCount="372">
  <si>
    <t>Költségvetési rendelet űrlapjainak összefüggései:</t>
  </si>
  <si>
    <t>2014. évi előirányzat BEVÉTELEK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</si>
  <si>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</si>
  <si>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</si>
  <si>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</si>
  <si>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</si>
  <si>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</si>
  <si>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</si>
  <si>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>2014. évi előirányzat KIADÁSOK</t>
  </si>
  <si>
    <t>1. sz. melléklet Kiadások táblázat 3. oszlop 4 sora =</t>
  </si>
  <si>
    <t xml:space="preserve">2.1. számú melléklet 5. oszlop 13. sor + 2.2. számú melléklet 5. oszlop 12. sor </t>
  </si>
  <si>
    <t>1. sz. melléklet Kiadások táblázat 3. oszlop 9 sora =</t>
  </si>
  <si>
    <t xml:space="preserve">2.1. számú melléklet 5. oszlop 22. sor + 2.2. számú melléklet 5. oszlop 25. sor </t>
  </si>
  <si>
    <t>1. sz. melléklet Kiadások táblázat 3. oszlop 10 sora =</t>
  </si>
  <si>
    <t xml:space="preserve">2.1. számú melléklet 5. oszlop 23. sor + 2.2. számú melléklet 5. oszlop 26. sor </t>
  </si>
  <si>
    <t>B E V É T E L E K</t>
  </si>
  <si>
    <t>1. sz. táblázat</t>
  </si>
  <si>
    <t>Ezer forintban</t>
  </si>
  <si>
    <t>Sor-
szám</t>
  </si>
  <si>
    <t>Bevételi jogcím</t>
  </si>
  <si>
    <t>2014. évi előirányzat</t>
  </si>
  <si>
    <t>Módosítás</t>
  </si>
  <si>
    <t>Mód.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</si>
  <si>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</si>
  <si>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</si>
  <si>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</si>
  <si>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</si>
  <si>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</si>
  <si>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</si>
  <si>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</si>
  <si>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</si>
  <si>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</si>
  <si>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</si>
  <si>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</si>
  <si>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</si>
  <si>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</si>
  <si>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</si>
  <si>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</si>
  <si>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</si>
  <si>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</si>
  <si>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</si>
  <si>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</si>
  <si>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</si>
  <si>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</si>
  <si>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</si>
  <si>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</si>
  <si>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</si>
  <si>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</si>
  <si>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</si>
  <si>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</si>
  <si>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</si>
  <si>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</si>
  <si>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</si>
  <si>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</si>
  <si>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</si>
  <si>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</si>
  <si>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</si>
  <si>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</si>
  <si>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</si>
  <si>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</si>
  <si>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</si>
  <si>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</si>
  <si>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</si>
  <si>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</si>
  <si>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</si>
  <si>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</si>
  <si>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</si>
  <si>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</si>
  <si>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</si>
  <si>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</si>
  <si>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</si>
  <si>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</si>
  <si>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</si>
  <si>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</si>
  <si>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</si>
  <si>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</si>
  <si>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</si>
  <si>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</si>
  <si>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</si>
  <si>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</si>
  <si>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</si>
  <si>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</si>
  <si>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</si>
  <si>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</si>
  <si>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</si>
  <si>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</si>
  <si>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</si>
  <si>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</si>
  <si>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</si>
  <si>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</si>
  <si>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</si>
  <si>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</si>
  <si>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</si>
  <si>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</si>
  <si>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</si>
  <si>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</si>
  <si>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</si>
  <si>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</si>
  <si>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</si>
  <si>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</si>
  <si>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</si>
  <si>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</si>
  <si>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</si>
  <si>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</si>
  <si>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</si>
  <si>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</si>
  <si>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</si>
  <si>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</si>
  <si>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</si>
  <si>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</si>
  <si>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</si>
  <si>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</si>
  <si>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</si>
  <si>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</si>
  <si>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</si>
  <si>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</si>
  <si>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</si>
  <si>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</si>
  <si>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</si>
  <si>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</si>
  <si>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</si>
  <si>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</si>
  <si>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</si>
  <si>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</si>
  <si>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</si>
  <si>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</si>
  <si>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</si>
  <si>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</si>
  <si>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</si>
  <si>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</si>
  <si>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</si>
  <si>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</si>
  <si>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</si>
  <si>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</si>
  <si>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</si>
  <si>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</si>
  <si>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</si>
  <si>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</si>
  <si>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</si>
  <si>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</si>
  <si>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</si>
  <si>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</si>
  <si>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</si>
  <si>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</si>
  <si>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</si>
  <si>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</si>
  <si>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</si>
  <si>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</si>
  <si>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</si>
  <si>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</si>
  <si>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</si>
  <si>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</si>
  <si>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</si>
  <si>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</si>
  <si>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</si>
  <si>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</si>
  <si>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</si>
  <si>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</si>
  <si>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</si>
  <si>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</si>
  <si>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</si>
  <si>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</si>
  <si>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</si>
  <si>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</si>
  <si>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</si>
  <si>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</si>
  <si>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</si>
  <si>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</si>
  <si>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</si>
  <si>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</si>
  <si>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</si>
  <si>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</si>
  <si>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</si>
  <si>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</si>
  <si>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</si>
  <si>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</si>
  <si>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</si>
  <si>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</si>
  <si>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</si>
  <si>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</si>
  <si>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</si>
  <si>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</si>
  <si>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</si>
  <si>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</si>
  <si>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</si>
  <si>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</si>
  <si>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t>Módosított előirányzat</t>
  </si>
  <si>
    <r>
      <t xml:space="preserve">   Működési költségvetés kiadásai </t>
    </r>
    <r>
      <rPr>
        <sz val="10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</si>
  <si>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</si>
  <si>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</si>
  <si>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</si>
  <si>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</si>
  <si>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</si>
  <si>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</si>
  <si>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</si>
  <si>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</si>
  <si>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</si>
  <si>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</si>
  <si>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</si>
  <si>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</si>
  <si>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</si>
  <si>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</si>
  <si>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</si>
  <si>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</si>
  <si>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</si>
  <si>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</si>
  <si>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</si>
  <si>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</si>
  <si>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</si>
  <si>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</si>
  <si>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</si>
  <si>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</si>
  <si>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</si>
  <si>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0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</si>
  <si>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</si>
  <si>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</si>
  <si>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</si>
  <si>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</si>
  <si>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</si>
  <si>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</si>
  <si>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</si>
  <si>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</si>
  <si>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</si>
  <si>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</si>
  <si>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</si>
  <si>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</si>
  <si>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</si>
  <si>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</si>
  <si>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</si>
  <si>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</si>
  <si>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</si>
  <si>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</si>
  <si>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</si>
  <si>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</si>
  <si>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</si>
  <si>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</si>
  <si>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</si>
  <si>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</si>
  <si>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</si>
  <si>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</si>
  <si>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</si>
  <si>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</si>
  <si>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</si>
  <si>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</si>
  <si>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</si>
  <si>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</si>
  <si>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</si>
  <si>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</si>
  <si>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</si>
  <si>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</si>
  <si>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</si>
  <si>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</si>
  <si>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</si>
  <si>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</si>
  <si>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</si>
  <si>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</si>
  <si>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</si>
  <si>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</si>
  <si>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</si>
  <si>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</si>
  <si>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</si>
  <si>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</si>
  <si>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</si>
  <si>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</si>
  <si>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visszatérítendő támogatások kölcsönök visszatér. ÁH-n kívülről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</si>
  <si>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</si>
  <si>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</si>
  <si>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</si>
  <si>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</si>
  <si>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</si>
  <si>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</si>
  <si>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</si>
  <si>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</si>
  <si>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</si>
  <si>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</si>
  <si>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</si>
  <si>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</si>
  <si>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</si>
  <si>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</si>
  <si>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</si>
  <si>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</si>
  <si>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</si>
  <si>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</si>
  <si>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</si>
  <si>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</si>
  <si>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</si>
  <si>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</si>
  <si>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</si>
  <si>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</si>
  <si>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</si>
  <si>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</si>
  <si>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</si>
  <si>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</si>
  <si>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</si>
  <si>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</si>
  <si>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</si>
  <si>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</si>
  <si>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</si>
  <si>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</si>
  <si>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</si>
  <si>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</si>
  <si>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</si>
  <si>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</si>
  <si>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</si>
  <si>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</si>
  <si>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</si>
  <si>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</si>
  <si>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</si>
  <si>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</si>
  <si>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</si>
  <si>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</si>
  <si>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</si>
  <si>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</si>
  <si>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</si>
  <si>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</si>
  <si>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</si>
  <si>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</si>
  <si>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</si>
  <si>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</si>
  <si>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</si>
  <si>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</si>
  <si>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</si>
  <si>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</si>
  <si>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</si>
  <si>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</si>
  <si>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</si>
  <si>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</si>
  <si>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</si>
  <si>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</si>
  <si>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</si>
  <si>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</si>
  <si>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</si>
  <si>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</si>
  <si>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</si>
  <si>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</si>
  <si>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</si>
  <si>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</si>
  <si>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</si>
  <si>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</si>
  <si>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</si>
  <si>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</si>
  <si>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</si>
  <si>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</si>
  <si>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</si>
  <si>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</si>
  <si>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</si>
  <si>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</si>
  <si>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</si>
  <si>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</si>
  <si>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</si>
  <si>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</si>
  <si>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</si>
  <si>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</si>
  <si>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</si>
  <si>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ELTÉRÉS</t>
  </si>
  <si>
    <t>Teljes költség</t>
  </si>
  <si>
    <t>Kivitelezés kezdési és befejezési éve</t>
  </si>
  <si>
    <t>Felhasználás
2013. XII.31-ig</t>
  </si>
  <si>
    <t>ÖSSZESEN:</t>
  </si>
  <si>
    <t>Felújítási kiadások előirányzata felújításonként</t>
  </si>
  <si>
    <t>Felújítás  megnevezése</t>
  </si>
  <si>
    <t>Hungarocontrol pályázatból kulturház mögötti rész rendbetétele</t>
  </si>
  <si>
    <t>2014-2014</t>
  </si>
  <si>
    <t>Csatornák, átereszek, felújítása</t>
  </si>
  <si>
    <t>Céltartalékok előirányzata felújításonként</t>
  </si>
  <si>
    <t>Cél  megnevezése</t>
  </si>
  <si>
    <t>Felhasználás
2014. XII.31-ig</t>
  </si>
  <si>
    <t>Módosított elöirányzat</t>
  </si>
  <si>
    <t>Működési célú céltartalék</t>
  </si>
  <si>
    <t>Felhalmozási célú céltartalék</t>
  </si>
  <si>
    <t>Pályázati önrész később meghatározandó célra beruházásra, felújításra</t>
  </si>
  <si>
    <t>módosítás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</si>
</sst>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\ #,##0.00&quot;     &quot;;\-#,##0.00&quot;     &quot;;&quot; -&quot;#&quot;     &quot;;@\ "/>
    <numFmt numFmtId="166" formatCode="\ #,##0&quot;     &quot;;\-#,##0&quot;     &quot;;&quot; -&quot;#&quot;     &quot;;@\ "/>
    <numFmt numFmtId="167" formatCode="mmm\ d/"/>
  </numFmts>
  <fonts count="43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0"/>
      <color indexed="17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10"/>
      <name val="Times New Roman"/>
      <family val="1"/>
    </font>
    <font>
      <sz val="8"/>
      <name val="Times New Roman CE"/>
      <family val="1"/>
    </font>
    <font>
      <b/>
      <sz val="10"/>
      <name val="Times New Roman"/>
      <family val="1"/>
    </font>
    <font>
      <b/>
      <i/>
      <sz val="9"/>
      <name val="Times New Roman CE"/>
      <family val="1"/>
    </font>
    <font>
      <b/>
      <sz val="9"/>
      <name val="Times New Roman C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 CE"/>
      <family val="1"/>
    </font>
    <font>
      <sz val="8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4" borderId="7" applyNumberFormat="0" applyFont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17" borderId="0" applyNumberFormat="0" applyBorder="0" applyAlignment="0" applyProtection="0"/>
    <xf numFmtId="0" fontId="41" fillId="8" borderId="0" applyNumberFormat="0" applyBorder="0" applyAlignment="0" applyProtection="0"/>
    <xf numFmtId="0" fontId="42" fillId="2" borderId="1" applyNumberFormat="0" applyAlignment="0" applyProtection="0"/>
    <xf numFmtId="9" fontId="1" fillId="0" borderId="0" applyFill="0" applyBorder="0" applyAlignment="0" applyProtection="0"/>
  </cellStyleXfs>
  <cellXfs count="31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57" applyFont="1" applyFill="1" applyProtection="1">
      <alignment/>
      <protection/>
    </xf>
    <xf numFmtId="0" fontId="0" fillId="0" borderId="0" xfId="57" applyFont="1" applyFill="1" applyAlignment="1" applyProtection="1">
      <alignment horizontal="right" vertical="center" indent="1"/>
      <protection/>
    </xf>
    <xf numFmtId="164" fontId="10" fillId="0" borderId="10" xfId="57" applyNumberFormat="1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9" fillId="0" borderId="11" xfId="57" applyFont="1" applyFill="1" applyBorder="1" applyAlignment="1" applyProtection="1">
      <alignment horizontal="center" vertical="center" wrapText="1"/>
      <protection/>
    </xf>
    <xf numFmtId="0" fontId="9" fillId="0" borderId="12" xfId="57" applyFont="1" applyFill="1" applyBorder="1" applyAlignment="1" applyProtection="1">
      <alignment horizontal="center" vertical="center" wrapText="1"/>
      <protection/>
    </xf>
    <xf numFmtId="0" fontId="9" fillId="0" borderId="11" xfId="57" applyFont="1" applyFill="1" applyBorder="1" applyAlignment="1" applyProtection="1">
      <alignment horizontal="left" vertical="center" wrapText="1" indent="1"/>
      <protection/>
    </xf>
    <xf numFmtId="164" fontId="9" fillId="0" borderId="11" xfId="57" applyNumberFormat="1" applyFont="1" applyFill="1" applyBorder="1" applyAlignment="1" applyProtection="1">
      <alignment horizontal="right" vertical="center" wrapText="1" indent="1"/>
      <protection/>
    </xf>
    <xf numFmtId="164" fontId="11" fillId="0" borderId="11" xfId="57" applyNumberFormat="1" applyFont="1" applyFill="1" applyBorder="1" applyAlignment="1" applyProtection="1">
      <alignment horizontal="right" vertical="center" wrapText="1" indent="1"/>
      <protection/>
    </xf>
    <xf numFmtId="49" fontId="0" fillId="0" borderId="13" xfId="57" applyNumberFormat="1" applyFont="1" applyFill="1" applyBorder="1" applyAlignment="1" applyProtection="1">
      <alignment horizontal="left" vertical="center" wrapText="1" indent="1"/>
      <protection/>
    </xf>
    <xf numFmtId="0" fontId="12" fillId="0" borderId="13" xfId="0" applyFont="1" applyBorder="1" applyAlignment="1" applyProtection="1">
      <alignment horizontal="left" wrapText="1" indent="1"/>
      <protection/>
    </xf>
    <xf numFmtId="164" fontId="0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57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1" xfId="57" applyNumberFormat="1" applyFont="1" applyFill="1" applyBorder="1" applyAlignment="1" applyProtection="1">
      <alignment horizontal="left" vertical="center" wrapText="1" indent="1"/>
      <protection/>
    </xf>
    <xf numFmtId="0" fontId="12" fillId="0" borderId="11" xfId="0" applyFont="1" applyBorder="1" applyAlignment="1" applyProtection="1">
      <alignment horizontal="left" wrapText="1" indent="1"/>
      <protection/>
    </xf>
    <xf numFmtId="49" fontId="0" fillId="0" borderId="12" xfId="57" applyNumberFormat="1" applyFont="1" applyFill="1" applyBorder="1" applyAlignment="1" applyProtection="1">
      <alignment horizontal="left" vertical="center" wrapText="1" indent="1"/>
      <protection/>
    </xf>
    <xf numFmtId="0" fontId="12" fillId="0" borderId="12" xfId="0" applyFont="1" applyBorder="1" applyAlignment="1" applyProtection="1">
      <alignment horizontal="left" wrapText="1" indent="1"/>
      <protection/>
    </xf>
    <xf numFmtId="164" fontId="13" fillId="18" borderId="11" xfId="57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0" applyFont="1" applyBorder="1" applyAlignment="1" applyProtection="1">
      <alignment horizontal="left" vertical="center" wrapText="1" indent="1"/>
      <protection/>
    </xf>
    <xf numFmtId="164" fontId="13" fillId="0" borderId="11" xfId="57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57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3" xfId="57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57" applyNumberFormat="1" applyFont="1" applyFill="1" applyBorder="1" applyAlignment="1" applyProtection="1">
      <alignment horizontal="right" vertical="center" wrapText="1" indent="1"/>
      <protection/>
    </xf>
    <xf numFmtId="0" fontId="14" fillId="0" borderId="11" xfId="0" applyFont="1" applyBorder="1" applyAlignment="1" applyProtection="1">
      <alignment wrapText="1"/>
      <protection/>
    </xf>
    <xf numFmtId="0" fontId="12" fillId="0" borderId="12" xfId="0" applyFont="1" applyBorder="1" applyAlignment="1" applyProtection="1">
      <alignment wrapText="1"/>
      <protection/>
    </xf>
    <xf numFmtId="0" fontId="12" fillId="0" borderId="13" xfId="0" applyFont="1" applyBorder="1" applyAlignment="1" applyProtection="1">
      <alignment wrapText="1"/>
      <protection/>
    </xf>
    <xf numFmtId="0" fontId="12" fillId="0" borderId="11" xfId="0" applyFont="1" applyBorder="1" applyAlignment="1" applyProtection="1">
      <alignment wrapText="1"/>
      <protection/>
    </xf>
    <xf numFmtId="164" fontId="9" fillId="0" borderId="11" xfId="57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57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3" xfId="0" applyFont="1" applyBorder="1" applyAlignment="1" applyProtection="1">
      <alignment wrapText="1"/>
      <protection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0" fontId="9" fillId="0" borderId="0" xfId="57" applyFont="1" applyFill="1" applyBorder="1" applyAlignment="1" applyProtection="1">
      <alignment vertical="center" wrapText="1"/>
      <protection/>
    </xf>
    <xf numFmtId="164" fontId="9" fillId="0" borderId="0" xfId="57" applyNumberFormat="1" applyFont="1" applyFill="1" applyBorder="1" applyAlignment="1" applyProtection="1">
      <alignment horizontal="right" vertical="center" wrapText="1" indent="1"/>
      <protection/>
    </xf>
    <xf numFmtId="0" fontId="13" fillId="0" borderId="14" xfId="57" applyFont="1" applyFill="1" applyBorder="1" applyAlignment="1" applyProtection="1">
      <alignment horizontal="right" vertical="center" wrapText="1" indent="1"/>
      <protection locked="0"/>
    </xf>
    <xf numFmtId="164" fontId="10" fillId="0" borderId="10" xfId="57" applyNumberFormat="1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right"/>
      <protection/>
    </xf>
    <xf numFmtId="164" fontId="15" fillId="0" borderId="10" xfId="57" applyNumberFormat="1" applyFont="1" applyFill="1" applyBorder="1" applyAlignment="1" applyProtection="1">
      <alignment horizontal="left" vertical="center"/>
      <protection/>
    </xf>
    <xf numFmtId="0" fontId="0" fillId="0" borderId="0" xfId="57" applyFont="1" applyFill="1" applyAlignment="1" applyProtection="1">
      <alignment/>
      <protection/>
    </xf>
    <xf numFmtId="0" fontId="16" fillId="0" borderId="15" xfId="57" applyFont="1" applyFill="1" applyBorder="1" applyAlignment="1" applyProtection="1">
      <alignment horizontal="center" vertical="center" wrapText="1"/>
      <protection/>
    </xf>
    <xf numFmtId="0" fontId="11" fillId="0" borderId="15" xfId="57" applyFont="1" applyFill="1" applyBorder="1" applyAlignment="1" applyProtection="1">
      <alignment horizontal="center" vertical="center" wrapText="1"/>
      <protection/>
    </xf>
    <xf numFmtId="0" fontId="9" fillId="0" borderId="12" xfId="57" applyFont="1" applyFill="1" applyBorder="1" applyAlignment="1" applyProtection="1">
      <alignment horizontal="left" vertical="center" wrapText="1" indent="1"/>
      <protection/>
    </xf>
    <xf numFmtId="0" fontId="9" fillId="0" borderId="12" xfId="57" applyFont="1" applyFill="1" applyBorder="1" applyAlignment="1" applyProtection="1">
      <alignment vertical="center" wrapText="1"/>
      <protection/>
    </xf>
    <xf numFmtId="164" fontId="9" fillId="0" borderId="12" xfId="57" applyNumberFormat="1" applyFont="1" applyFill="1" applyBorder="1" applyAlignment="1" applyProtection="1">
      <alignment horizontal="right" vertical="center" wrapText="1" indent="1"/>
      <protection/>
    </xf>
    <xf numFmtId="0" fontId="9" fillId="0" borderId="12" xfId="57" applyFont="1" applyFill="1" applyBorder="1" applyAlignment="1" applyProtection="1">
      <alignment horizontal="right" vertical="center" wrapText="1"/>
      <protection/>
    </xf>
    <xf numFmtId="164" fontId="11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0" fillId="0" borderId="11" xfId="57" applyFont="1" applyFill="1" applyBorder="1" applyAlignment="1" applyProtection="1">
      <alignment horizontal="left" vertical="center" wrapText="1" indent="1"/>
      <protection/>
    </xf>
    <xf numFmtId="0" fontId="0" fillId="0" borderId="11" xfId="57" applyFont="1" applyFill="1" applyBorder="1" applyAlignment="1" applyProtection="1">
      <alignment horizontal="right" vertical="center" wrapText="1"/>
      <protection/>
    </xf>
    <xf numFmtId="164" fontId="13" fillId="0" borderId="15" xfId="57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5" xfId="57" applyFont="1" applyFill="1" applyBorder="1" applyAlignment="1" applyProtection="1">
      <alignment horizontal="left" vertical="center" wrapText="1" indent="1"/>
      <protection/>
    </xf>
    <xf numFmtId="0" fontId="0" fillId="0" borderId="15" xfId="57" applyFont="1" applyFill="1" applyBorder="1" applyAlignment="1" applyProtection="1">
      <alignment horizontal="right" vertical="center" wrapText="1"/>
      <protection/>
    </xf>
    <xf numFmtId="0" fontId="0" fillId="0" borderId="0" xfId="57" applyFont="1" applyFill="1" applyBorder="1" applyAlignment="1" applyProtection="1">
      <alignment horizontal="left" vertical="center" wrapText="1" indent="1"/>
      <protection/>
    </xf>
    <xf numFmtId="0" fontId="0" fillId="0" borderId="16" xfId="57" applyFont="1" applyFill="1" applyBorder="1" applyAlignment="1" applyProtection="1">
      <alignment horizontal="right" vertical="center" wrapText="1"/>
      <protection/>
    </xf>
    <xf numFmtId="0" fontId="0" fillId="0" borderId="11" xfId="57" applyFont="1" applyFill="1" applyBorder="1" applyAlignment="1" applyProtection="1">
      <alignment horizontal="left" indent="6"/>
      <protection/>
    </xf>
    <xf numFmtId="0" fontId="0" fillId="0" borderId="11" xfId="57" applyFont="1" applyFill="1" applyBorder="1" applyAlignment="1" applyProtection="1">
      <alignment horizontal="right"/>
      <protection/>
    </xf>
    <xf numFmtId="0" fontId="0" fillId="0" borderId="11" xfId="57" applyFont="1" applyFill="1" applyBorder="1" applyAlignment="1" applyProtection="1">
      <alignment horizontal="left" vertical="center" wrapText="1" indent="6"/>
      <protection/>
    </xf>
    <xf numFmtId="49" fontId="0" fillId="0" borderId="17" xfId="57" applyNumberFormat="1" applyFont="1" applyFill="1" applyBorder="1" applyAlignment="1" applyProtection="1">
      <alignment horizontal="left" vertical="center" wrapText="1" indent="1"/>
      <protection/>
    </xf>
    <xf numFmtId="0" fontId="0" fillId="0" borderId="12" xfId="57" applyFont="1" applyFill="1" applyBorder="1" applyAlignment="1" applyProtection="1">
      <alignment horizontal="left" vertical="center" wrapText="1" indent="6"/>
      <protection/>
    </xf>
    <xf numFmtId="0" fontId="0" fillId="0" borderId="12" xfId="57" applyFont="1" applyFill="1" applyBorder="1" applyAlignment="1" applyProtection="1">
      <alignment horizontal="right" vertical="center" wrapText="1"/>
      <protection/>
    </xf>
    <xf numFmtId="0" fontId="9" fillId="0" borderId="11" xfId="57" applyFont="1" applyFill="1" applyBorder="1" applyAlignment="1" applyProtection="1">
      <alignment vertical="center" wrapText="1"/>
      <protection/>
    </xf>
    <xf numFmtId="0" fontId="9" fillId="0" borderId="11" xfId="57" applyFont="1" applyFill="1" applyBorder="1" applyAlignment="1" applyProtection="1">
      <alignment horizontal="right" vertical="center" wrapText="1"/>
      <protection/>
    </xf>
    <xf numFmtId="0" fontId="0" fillId="0" borderId="12" xfId="57" applyFont="1" applyFill="1" applyBorder="1" applyAlignment="1" applyProtection="1">
      <alignment horizontal="left" vertical="center" wrapText="1" indent="1"/>
      <protection/>
    </xf>
    <xf numFmtId="164" fontId="0" fillId="0" borderId="15" xfId="57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0" applyFont="1" applyBorder="1" applyAlignment="1" applyProtection="1">
      <alignment horizontal="left" vertical="center" wrapText="1" indent="1"/>
      <protection/>
    </xf>
    <xf numFmtId="0" fontId="12" fillId="0" borderId="12" xfId="0" applyFont="1" applyBorder="1" applyAlignment="1" applyProtection="1">
      <alignment horizontal="right" vertical="center" wrapText="1"/>
      <protection/>
    </xf>
    <xf numFmtId="0" fontId="12" fillId="0" borderId="11" xfId="0" applyFont="1" applyBorder="1" applyAlignment="1" applyProtection="1">
      <alignment horizontal="left" vertical="center" wrapText="1" indent="1"/>
      <protection/>
    </xf>
    <xf numFmtId="0" fontId="12" fillId="0" borderId="11" xfId="0" applyFont="1" applyBorder="1" applyAlignment="1" applyProtection="1">
      <alignment horizontal="right" vertical="center" wrapText="1"/>
      <protection/>
    </xf>
    <xf numFmtId="0" fontId="0" fillId="0" borderId="13" xfId="57" applyFont="1" applyFill="1" applyBorder="1" applyAlignment="1" applyProtection="1">
      <alignment horizontal="left" vertical="center" wrapText="1" indent="6"/>
      <protection/>
    </xf>
    <xf numFmtId="0" fontId="0" fillId="0" borderId="13" xfId="57" applyFont="1" applyFill="1" applyBorder="1" applyAlignment="1" applyProtection="1">
      <alignment horizontal="right" vertical="center" wrapText="1"/>
      <protection/>
    </xf>
    <xf numFmtId="164" fontId="0" fillId="0" borderId="18" xfId="57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3" xfId="57" applyFont="1" applyFill="1" applyBorder="1" applyAlignment="1" applyProtection="1">
      <alignment horizontal="left" vertical="center" wrapText="1" indent="1"/>
      <protection/>
    </xf>
    <xf numFmtId="0" fontId="0" fillId="0" borderId="17" xfId="57" applyFont="1" applyFill="1" applyBorder="1" applyAlignment="1" applyProtection="1">
      <alignment horizontal="left" vertical="center" wrapText="1" indent="1"/>
      <protection/>
    </xf>
    <xf numFmtId="0" fontId="0" fillId="0" borderId="17" xfId="57" applyFont="1" applyFill="1" applyBorder="1" applyAlignment="1" applyProtection="1">
      <alignment horizontal="right" vertical="center" wrapText="1"/>
      <protection/>
    </xf>
    <xf numFmtId="164" fontId="14" fillId="0" borderId="11" xfId="0" applyNumberFormat="1" applyFont="1" applyBorder="1" applyAlignment="1" applyProtection="1">
      <alignment horizontal="right" vertical="center" wrapText="1" indent="1"/>
      <protection/>
    </xf>
    <xf numFmtId="164" fontId="17" fillId="0" borderId="15" xfId="0" applyNumberFormat="1" applyFont="1" applyBorder="1" applyAlignment="1" applyProtection="1">
      <alignment horizontal="right" vertical="center" wrapText="1" indent="1"/>
      <protection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19" fillId="0" borderId="0" xfId="57" applyFont="1" applyFill="1" applyProtection="1">
      <alignment/>
      <protection/>
    </xf>
    <xf numFmtId="0" fontId="9" fillId="0" borderId="0" xfId="57" applyFont="1" applyFill="1" applyProtection="1">
      <alignment/>
      <protection/>
    </xf>
    <xf numFmtId="0" fontId="14" fillId="0" borderId="13" xfId="0" applyFont="1" applyBorder="1" applyAlignment="1" applyProtection="1">
      <alignment horizontal="left" vertical="center" wrapText="1" indent="1"/>
      <protection/>
    </xf>
    <xf numFmtId="0" fontId="14" fillId="0" borderId="13" xfId="0" applyFont="1" applyBorder="1" applyAlignment="1" applyProtection="1">
      <alignment horizontal="right" vertical="center" wrapText="1"/>
      <protection/>
    </xf>
    <xf numFmtId="0" fontId="9" fillId="0" borderId="0" xfId="57" applyFont="1" applyFill="1" applyBorder="1" applyAlignment="1" applyProtection="1">
      <alignment horizontal="center"/>
      <protection/>
    </xf>
    <xf numFmtId="164" fontId="15" fillId="0" borderId="0" xfId="57" applyNumberFormat="1" applyFont="1" applyFill="1" applyBorder="1" applyAlignment="1" applyProtection="1">
      <alignment horizontal="left" vertical="center"/>
      <protection/>
    </xf>
    <xf numFmtId="164" fontId="11" fillId="0" borderId="15" xfId="57" applyNumberFormat="1" applyFont="1" applyFill="1" applyBorder="1" applyAlignment="1" applyProtection="1">
      <alignment vertical="center" wrapText="1"/>
      <protection/>
    </xf>
    <xf numFmtId="0" fontId="0" fillId="0" borderId="0" xfId="57" applyFont="1" applyFill="1" applyBorder="1" applyProtection="1">
      <alignment/>
      <protection/>
    </xf>
    <xf numFmtId="164" fontId="11" fillId="0" borderId="13" xfId="57" applyNumberFormat="1" applyFont="1" applyFill="1" applyBorder="1" applyAlignment="1" applyProtection="1">
      <alignment vertical="center" wrapText="1"/>
      <protection/>
    </xf>
    <xf numFmtId="0" fontId="4" fillId="0" borderId="0" xfId="57" applyFont="1" applyFill="1" applyProtection="1">
      <alignment/>
      <protection/>
    </xf>
    <xf numFmtId="0" fontId="4" fillId="0" borderId="0" xfId="57" applyFont="1" applyFill="1" applyAlignment="1" applyProtection="1">
      <alignment horizontal="right" vertical="center" indent="1"/>
      <protection/>
    </xf>
    <xf numFmtId="0" fontId="4" fillId="0" borderId="0" xfId="57" applyFill="1" applyProtection="1">
      <alignment/>
      <protection/>
    </xf>
    <xf numFmtId="0" fontId="16" fillId="0" borderId="11" xfId="57" applyFont="1" applyFill="1" applyBorder="1" applyAlignment="1" applyProtection="1">
      <alignment horizontal="center" vertical="center" wrapText="1"/>
      <protection/>
    </xf>
    <xf numFmtId="0" fontId="11" fillId="0" borderId="12" xfId="57" applyFont="1" applyFill="1" applyBorder="1" applyAlignment="1" applyProtection="1">
      <alignment horizontal="center" vertical="center" wrapText="1"/>
      <protection/>
    </xf>
    <xf numFmtId="0" fontId="13" fillId="0" borderId="0" xfId="57" applyFont="1" applyFill="1" applyProtection="1">
      <alignment/>
      <protection/>
    </xf>
    <xf numFmtId="0" fontId="11" fillId="0" borderId="11" xfId="57" applyFont="1" applyFill="1" applyBorder="1" applyAlignment="1" applyProtection="1">
      <alignment horizontal="left" vertical="center" wrapText="1" indent="1"/>
      <protection/>
    </xf>
    <xf numFmtId="49" fontId="13" fillId="0" borderId="13" xfId="57" applyNumberFormat="1" applyFont="1" applyFill="1" applyBorder="1" applyAlignment="1" applyProtection="1">
      <alignment horizontal="left" vertical="center" wrapText="1" indent="1"/>
      <protection/>
    </xf>
    <xf numFmtId="0" fontId="20" fillId="0" borderId="13" xfId="0" applyFont="1" applyBorder="1" applyAlignment="1" applyProtection="1">
      <alignment horizontal="left" wrapText="1" indent="1"/>
      <protection/>
    </xf>
    <xf numFmtId="164" fontId="13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" xfId="57" applyNumberFormat="1" applyFont="1" applyFill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49" fontId="13" fillId="0" borderId="12" xfId="57" applyNumberFormat="1" applyFont="1" applyFill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164" fontId="13" fillId="0" borderId="12" xfId="5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17" fillId="0" borderId="11" xfId="0" applyFont="1" applyBorder="1" applyAlignment="1" applyProtection="1">
      <alignment wrapText="1"/>
      <protection/>
    </xf>
    <xf numFmtId="0" fontId="20" fillId="0" borderId="12" xfId="0" applyFont="1" applyBorder="1" applyAlignment="1" applyProtection="1">
      <alignment wrapText="1"/>
      <protection/>
    </xf>
    <xf numFmtId="0" fontId="20" fillId="0" borderId="13" xfId="0" applyFont="1" applyBorder="1" applyAlignment="1" applyProtection="1">
      <alignment wrapText="1"/>
      <protection/>
    </xf>
    <xf numFmtId="0" fontId="20" fillId="0" borderId="11" xfId="0" applyFont="1" applyBorder="1" applyAlignment="1" applyProtection="1">
      <alignment wrapText="1"/>
      <protection/>
    </xf>
    <xf numFmtId="0" fontId="17" fillId="0" borderId="13" xfId="0" applyFont="1" applyBorder="1" applyAlignment="1" applyProtection="1">
      <alignment wrapText="1"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Fill="1" applyBorder="1" applyAlignment="1" applyProtection="1">
      <alignment vertical="center" wrapText="1"/>
      <protection/>
    </xf>
    <xf numFmtId="164" fontId="7" fillId="0" borderId="0" xfId="57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57" applyNumberFormat="1" applyFont="1" applyFill="1" applyBorder="1" applyAlignment="1" applyProtection="1">
      <alignment horizontal="left"/>
      <protection/>
    </xf>
    <xf numFmtId="0" fontId="4" fillId="0" borderId="0" xfId="57" applyFill="1" applyAlignment="1" applyProtection="1">
      <alignment/>
      <protection/>
    </xf>
    <xf numFmtId="0" fontId="11" fillId="0" borderId="11" xfId="57" applyFont="1" applyFill="1" applyBorder="1" applyAlignment="1" applyProtection="1">
      <alignment horizontal="center" vertical="center" wrapText="1"/>
      <protection/>
    </xf>
    <xf numFmtId="0" fontId="11" fillId="0" borderId="12" xfId="57" applyFont="1" applyFill="1" applyBorder="1" applyAlignment="1" applyProtection="1">
      <alignment horizontal="left" vertical="center" wrapText="1" indent="1"/>
      <protection/>
    </xf>
    <xf numFmtId="0" fontId="11" fillId="0" borderId="12" xfId="57" applyFont="1" applyFill="1" applyBorder="1" applyAlignment="1" applyProtection="1">
      <alignment vertical="center" wrapText="1"/>
      <protection/>
    </xf>
    <xf numFmtId="164" fontId="11" fillId="0" borderId="12" xfId="57" applyNumberFormat="1" applyFont="1" applyFill="1" applyBorder="1" applyAlignment="1" applyProtection="1">
      <alignment horizontal="right" vertical="center" wrapText="1" indent="1"/>
      <protection/>
    </xf>
    <xf numFmtId="0" fontId="13" fillId="0" borderId="11" xfId="57" applyFont="1" applyFill="1" applyBorder="1" applyAlignment="1" applyProtection="1">
      <alignment horizontal="left" vertical="center" wrapText="1" indent="1"/>
      <protection/>
    </xf>
    <xf numFmtId="0" fontId="13" fillId="0" borderId="15" xfId="57" applyFont="1" applyFill="1" applyBorder="1" applyAlignment="1" applyProtection="1">
      <alignment horizontal="left" vertical="center" wrapText="1" indent="1"/>
      <protection/>
    </xf>
    <xf numFmtId="0" fontId="13" fillId="0" borderId="0" xfId="57" applyFont="1" applyFill="1" applyBorder="1" applyAlignment="1" applyProtection="1">
      <alignment horizontal="left" vertical="center" wrapText="1" indent="1"/>
      <protection/>
    </xf>
    <xf numFmtId="0" fontId="13" fillId="0" borderId="11" xfId="57" applyFont="1" applyFill="1" applyBorder="1" applyAlignment="1" applyProtection="1">
      <alignment horizontal="left" indent="6"/>
      <protection/>
    </xf>
    <xf numFmtId="0" fontId="13" fillId="0" borderId="11" xfId="57" applyFont="1" applyFill="1" applyBorder="1" applyAlignment="1" applyProtection="1">
      <alignment horizontal="left" vertical="center" wrapText="1" indent="6"/>
      <protection/>
    </xf>
    <xf numFmtId="0" fontId="4" fillId="0" borderId="11" xfId="57" applyFont="1" applyFill="1" applyBorder="1">
      <alignment/>
      <protection/>
    </xf>
    <xf numFmtId="49" fontId="13" fillId="0" borderId="17" xfId="57" applyNumberFormat="1" applyFont="1" applyFill="1" applyBorder="1" applyAlignment="1" applyProtection="1">
      <alignment horizontal="left" vertical="center" wrapText="1" indent="1"/>
      <protection/>
    </xf>
    <xf numFmtId="0" fontId="13" fillId="0" borderId="12" xfId="57" applyFont="1" applyFill="1" applyBorder="1" applyAlignment="1" applyProtection="1">
      <alignment horizontal="left" vertical="center" wrapText="1" indent="6"/>
      <protection/>
    </xf>
    <xf numFmtId="0" fontId="11" fillId="0" borderId="11" xfId="57" applyFont="1" applyFill="1" applyBorder="1" applyAlignment="1" applyProtection="1">
      <alignment vertical="center" wrapText="1"/>
      <protection/>
    </xf>
    <xf numFmtId="0" fontId="13" fillId="0" borderId="12" xfId="57" applyFont="1" applyFill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13" fillId="0" borderId="13" xfId="57" applyFont="1" applyFill="1" applyBorder="1" applyAlignment="1" applyProtection="1">
      <alignment horizontal="left" vertical="center" wrapText="1" indent="6"/>
      <protection/>
    </xf>
    <xf numFmtId="164" fontId="13" fillId="0" borderId="18" xfId="57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3" xfId="57" applyFont="1" applyFill="1" applyBorder="1" applyAlignment="1" applyProtection="1">
      <alignment horizontal="left" vertical="center" wrapText="1" indent="1"/>
      <protection/>
    </xf>
    <xf numFmtId="0" fontId="13" fillId="0" borderId="17" xfId="57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Border="1" applyAlignment="1" applyProtection="1">
      <alignment horizontal="right" vertical="center" wrapText="1" indent="1"/>
      <protection/>
    </xf>
    <xf numFmtId="164" fontId="18" fillId="0" borderId="11" xfId="0" applyNumberFormat="1" applyFont="1" applyBorder="1" applyAlignment="1" applyProtection="1">
      <alignment horizontal="right" vertical="center" wrapText="1" indent="1"/>
      <protection/>
    </xf>
    <xf numFmtId="0" fontId="21" fillId="0" borderId="0" xfId="57" applyFont="1" applyFill="1" applyProtection="1">
      <alignment/>
      <protection/>
    </xf>
    <xf numFmtId="0" fontId="7" fillId="0" borderId="0" xfId="57" applyFont="1" applyFill="1" applyProtection="1">
      <alignment/>
      <protection/>
    </xf>
    <xf numFmtId="0" fontId="17" fillId="0" borderId="13" xfId="0" applyFont="1" applyBorder="1" applyAlignment="1" applyProtection="1">
      <alignment horizontal="left" vertical="center" wrapText="1" indent="1"/>
      <protection/>
    </xf>
    <xf numFmtId="0" fontId="18" fillId="0" borderId="13" xfId="0" applyFont="1" applyBorder="1" applyAlignment="1" applyProtection="1">
      <alignment horizontal="left" vertical="center" wrapText="1" indent="1"/>
      <protection/>
    </xf>
    <xf numFmtId="0" fontId="7" fillId="0" borderId="0" xfId="57" applyFont="1" applyFill="1" applyBorder="1" applyAlignment="1" applyProtection="1">
      <alignment horizontal="center"/>
      <protection/>
    </xf>
    <xf numFmtId="164" fontId="11" fillId="0" borderId="11" xfId="57" applyNumberFormat="1" applyFont="1" applyFill="1" applyBorder="1" applyAlignment="1" applyProtection="1">
      <alignment vertical="center" wrapText="1"/>
      <protection/>
    </xf>
    <xf numFmtId="0" fontId="4" fillId="0" borderId="0" xfId="57" applyFill="1" applyBorder="1" applyProtection="1">
      <alignment/>
      <protection/>
    </xf>
    <xf numFmtId="0" fontId="13" fillId="0" borderId="0" xfId="57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 applyProtection="1">
      <alignment horizontal="right" vertical="center"/>
      <protection/>
    </xf>
    <xf numFmtId="164" fontId="16" fillId="0" borderId="11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11" fillId="0" borderId="11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Alignment="1">
      <alignment/>
    </xf>
    <xf numFmtId="0" fontId="21" fillId="0" borderId="0" xfId="0" applyFont="1" applyAlignment="1">
      <alignment horizontal="center"/>
    </xf>
    <xf numFmtId="3" fontId="6" fillId="0" borderId="0" xfId="0" applyNumberFormat="1" applyFont="1" applyFill="1" applyAlignment="1">
      <alignment horizontal="right" indent="1"/>
    </xf>
    <xf numFmtId="0" fontId="6" fillId="0" borderId="0" xfId="0" applyFont="1" applyFill="1" applyAlignment="1">
      <alignment horizontal="right" indent="1"/>
    </xf>
    <xf numFmtId="3" fontId="16" fillId="0" borderId="0" xfId="0" applyNumberFormat="1" applyFont="1" applyFill="1" applyAlignment="1">
      <alignment horizontal="right" inden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10" fillId="0" borderId="0" xfId="0" applyNumberFormat="1" applyFont="1" applyFill="1" applyAlignment="1" applyProtection="1">
      <alignment horizontal="right" wrapText="1"/>
      <protection/>
    </xf>
    <xf numFmtId="164" fontId="9" fillId="0" borderId="0" xfId="0" applyNumberFormat="1" applyFont="1" applyFill="1" applyAlignment="1">
      <alignment horizontal="center" vertical="center" wrapText="1"/>
    </xf>
    <xf numFmtId="164" fontId="11" fillId="0" borderId="13" xfId="0" applyNumberFormat="1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horizontal="left" vertical="center" wrapText="1"/>
      <protection/>
    </xf>
    <xf numFmtId="164" fontId="9" fillId="0" borderId="0" xfId="0" applyNumberFormat="1" applyFont="1" applyFill="1" applyAlignment="1">
      <alignment vertical="center" wrapText="1"/>
    </xf>
    <xf numFmtId="164" fontId="6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6" fillId="0" borderId="11" xfId="0" applyNumberFormat="1" applyFont="1" applyFill="1" applyBorder="1" applyAlignment="1" applyProtection="1">
      <alignment vertical="center" wrapText="1"/>
      <protection locked="0"/>
    </xf>
    <xf numFmtId="164" fontId="6" fillId="0" borderId="11" xfId="0" applyNumberFormat="1" applyFont="1" applyFill="1" applyBorder="1" applyAlignment="1" applyProtection="1">
      <alignment vertical="center" wrapText="1"/>
      <protection/>
    </xf>
    <xf numFmtId="164" fontId="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2" xfId="0" applyNumberFormat="1" applyFont="1" applyFill="1" applyBorder="1" applyAlignment="1" applyProtection="1">
      <alignment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2" xfId="0" applyNumberFormat="1" applyFont="1" applyFill="1" applyBorder="1" applyAlignment="1" applyProtection="1">
      <alignment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/>
    </xf>
    <xf numFmtId="164" fontId="16" fillId="19" borderId="11" xfId="0" applyNumberFormat="1" applyFont="1" applyFill="1" applyBorder="1" applyAlignment="1" applyProtection="1">
      <alignment vertical="center" wrapText="1"/>
      <protection/>
    </xf>
    <xf numFmtId="164" fontId="0" fillId="0" borderId="0" xfId="56" applyNumberFormat="1" applyFill="1" applyAlignment="1">
      <alignment horizontal="center" vertical="center" wrapText="1"/>
      <protection/>
    </xf>
    <xf numFmtId="164" fontId="0" fillId="0" borderId="0" xfId="56" applyNumberFormat="1" applyFill="1" applyAlignment="1">
      <alignment vertical="center" wrapText="1"/>
      <protection/>
    </xf>
    <xf numFmtId="164" fontId="0" fillId="0" borderId="0" xfId="56" applyNumberFormat="1" applyFill="1" applyAlignment="1" applyProtection="1">
      <alignment horizontal="center" vertical="center" wrapText="1"/>
      <protection/>
    </xf>
    <xf numFmtId="164" fontId="0" fillId="0" borderId="0" xfId="56" applyNumberFormat="1" applyFill="1" applyAlignment="1" applyProtection="1">
      <alignment vertical="center" wrapText="1"/>
      <protection/>
    </xf>
    <xf numFmtId="164" fontId="10" fillId="0" borderId="0" xfId="56" applyNumberFormat="1" applyFont="1" applyFill="1" applyAlignment="1" applyProtection="1">
      <alignment horizontal="right" wrapText="1"/>
      <protection/>
    </xf>
    <xf numFmtId="164" fontId="16" fillId="0" borderId="24" xfId="56" applyNumberFormat="1" applyFont="1" applyFill="1" applyBorder="1" applyAlignment="1" applyProtection="1">
      <alignment horizontal="center" vertical="center" wrapText="1"/>
      <protection/>
    </xf>
    <xf numFmtId="164" fontId="16" fillId="0" borderId="25" xfId="56" applyNumberFormat="1" applyFont="1" applyFill="1" applyBorder="1" applyAlignment="1" applyProtection="1">
      <alignment horizontal="center" vertical="center" wrapText="1"/>
      <protection/>
    </xf>
    <xf numFmtId="164" fontId="16" fillId="0" borderId="26" xfId="56" applyNumberFormat="1" applyFont="1" applyFill="1" applyBorder="1" applyAlignment="1" applyProtection="1">
      <alignment horizontal="center" vertical="center" wrapText="1"/>
      <protection/>
    </xf>
    <xf numFmtId="164" fontId="9" fillId="0" borderId="0" xfId="56" applyNumberFormat="1" applyFont="1" applyFill="1" applyAlignment="1">
      <alignment horizontal="center" vertical="center" wrapText="1"/>
      <protection/>
    </xf>
    <xf numFmtId="164" fontId="11" fillId="0" borderId="27" xfId="56" applyNumberFormat="1" applyFont="1" applyFill="1" applyBorder="1" applyAlignment="1" applyProtection="1">
      <alignment horizontal="center" vertical="center" wrapText="1"/>
      <protection/>
    </xf>
    <xf numFmtId="164" fontId="11" fillId="0" borderId="28" xfId="56" applyNumberFormat="1" applyFont="1" applyFill="1" applyBorder="1" applyAlignment="1" applyProtection="1">
      <alignment horizontal="center" vertical="center" wrapText="1"/>
      <protection/>
    </xf>
    <xf numFmtId="164" fontId="11" fillId="0" borderId="29" xfId="56" applyNumberFormat="1" applyFont="1" applyFill="1" applyBorder="1" applyAlignment="1" applyProtection="1">
      <alignment horizontal="center" vertical="center" wrapText="1"/>
      <protection/>
    </xf>
    <xf numFmtId="164" fontId="16" fillId="0" borderId="30" xfId="56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1" xfId="56" applyNumberFormat="1" applyFont="1" applyFill="1" applyBorder="1" applyAlignment="1" applyProtection="1">
      <alignment vertical="center" wrapText="1"/>
      <protection locked="0"/>
    </xf>
    <xf numFmtId="1" fontId="16" fillId="0" borderId="31" xfId="56" applyNumberFormat="1" applyFont="1" applyFill="1" applyBorder="1" applyAlignment="1" applyProtection="1">
      <alignment vertical="center" wrapText="1"/>
      <protection locked="0"/>
    </xf>
    <xf numFmtId="164" fontId="13" fillId="0" borderId="32" xfId="56" applyNumberFormat="1" applyFont="1" applyFill="1" applyBorder="1" applyAlignment="1" applyProtection="1">
      <alignment vertical="center" wrapText="1"/>
      <protection locked="0"/>
    </xf>
    <xf numFmtId="164" fontId="16" fillId="0" borderId="23" xfId="56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1" xfId="56" applyNumberFormat="1" applyFont="1" applyFill="1" applyBorder="1" applyAlignment="1" applyProtection="1">
      <alignment vertical="center" wrapText="1"/>
      <protection locked="0"/>
    </xf>
    <xf numFmtId="1" fontId="16" fillId="0" borderId="11" xfId="56" applyNumberFormat="1" applyFont="1" applyFill="1" applyBorder="1" applyAlignment="1" applyProtection="1">
      <alignment vertical="center" wrapText="1"/>
      <protection locked="0"/>
    </xf>
    <xf numFmtId="164" fontId="13" fillId="0" borderId="33" xfId="56" applyNumberFormat="1" applyFont="1" applyFill="1" applyBorder="1" applyAlignment="1" applyProtection="1">
      <alignment vertical="center" wrapText="1"/>
      <protection locked="0"/>
    </xf>
    <xf numFmtId="164" fontId="6" fillId="0" borderId="23" xfId="56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1" xfId="56" applyNumberFormat="1" applyFont="1" applyFill="1" applyBorder="1" applyAlignment="1" applyProtection="1">
      <alignment vertical="center" wrapText="1"/>
      <protection locked="0"/>
    </xf>
    <xf numFmtId="1" fontId="6" fillId="0" borderId="11" xfId="56" applyNumberFormat="1" applyFont="1" applyFill="1" applyBorder="1" applyAlignment="1" applyProtection="1">
      <alignment vertical="center" wrapText="1"/>
      <protection locked="0"/>
    </xf>
    <xf numFmtId="164" fontId="6" fillId="0" borderId="34" xfId="56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2" xfId="56" applyNumberFormat="1" applyFont="1" applyFill="1" applyBorder="1" applyAlignment="1" applyProtection="1">
      <alignment vertical="center" wrapText="1"/>
      <protection locked="0"/>
    </xf>
    <xf numFmtId="164" fontId="16" fillId="0" borderId="24" xfId="56" applyNumberFormat="1" applyFont="1" applyFill="1" applyBorder="1" applyAlignment="1" applyProtection="1">
      <alignment horizontal="left" vertical="center" wrapText="1"/>
      <protection/>
    </xf>
    <xf numFmtId="164" fontId="16" fillId="0" borderId="25" xfId="56" applyNumberFormat="1" applyFont="1" applyFill="1" applyBorder="1" applyAlignment="1" applyProtection="1">
      <alignment vertical="center" wrapText="1"/>
      <protection/>
    </xf>
    <xf numFmtId="164" fontId="16" fillId="19" borderId="25" xfId="56" applyNumberFormat="1" applyFont="1" applyFill="1" applyBorder="1" applyAlignment="1" applyProtection="1">
      <alignment vertical="center" wrapText="1"/>
      <protection/>
    </xf>
    <xf numFmtId="164" fontId="9" fillId="0" borderId="0" xfId="56" applyNumberFormat="1" applyFont="1" applyFill="1" applyAlignment="1">
      <alignment vertical="center" wrapText="1"/>
      <protection/>
    </xf>
    <xf numFmtId="0" fontId="11" fillId="0" borderId="21" xfId="57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13" fillId="0" borderId="11" xfId="0" applyFont="1" applyBorder="1" applyAlignment="1">
      <alignment/>
    </xf>
    <xf numFmtId="0" fontId="9" fillId="0" borderId="11" xfId="57" applyFont="1" applyFill="1" applyBorder="1" applyAlignment="1" applyProtection="1">
      <alignment horizontal="right" vertical="center" wrapText="1" indent="1"/>
      <protection/>
    </xf>
    <xf numFmtId="0" fontId="12" fillId="0" borderId="13" xfId="0" applyFont="1" applyBorder="1" applyAlignment="1" applyProtection="1">
      <alignment horizontal="right" wrapText="1" indent="1"/>
      <protection/>
    </xf>
    <xf numFmtId="0" fontId="12" fillId="0" borderId="11" xfId="0" applyFont="1" applyBorder="1" applyAlignment="1" applyProtection="1">
      <alignment horizontal="right" wrapText="1" indent="1"/>
      <protection/>
    </xf>
    <xf numFmtId="0" fontId="12" fillId="0" borderId="12" xfId="0" applyFont="1" applyBorder="1" applyAlignment="1" applyProtection="1">
      <alignment horizontal="right" wrapText="1" indent="1"/>
      <protection/>
    </xf>
    <xf numFmtId="0" fontId="14" fillId="0" borderId="11" xfId="0" applyFont="1" applyBorder="1" applyAlignment="1" applyProtection="1">
      <alignment horizontal="right" vertical="center" wrapText="1" indent="1"/>
      <protection/>
    </xf>
    <xf numFmtId="0" fontId="12" fillId="0" borderId="12" xfId="0" applyFont="1" applyBorder="1" applyAlignment="1" applyProtection="1">
      <alignment horizontal="right" wrapText="1"/>
      <protection/>
    </xf>
    <xf numFmtId="0" fontId="14" fillId="0" borderId="11" xfId="0" applyFont="1" applyBorder="1" applyAlignment="1" applyProtection="1">
      <alignment horizontal="right" wrapText="1"/>
      <protection/>
    </xf>
    <xf numFmtId="164" fontId="14" fillId="0" borderId="13" xfId="0" applyNumberFormat="1" applyFont="1" applyBorder="1" applyAlignment="1" applyProtection="1">
      <alignment horizontal="right" wrapText="1"/>
      <protection/>
    </xf>
    <xf numFmtId="3" fontId="11" fillId="0" borderId="11" xfId="57" applyNumberFormat="1" applyFont="1" applyFill="1" applyBorder="1" applyAlignment="1" applyProtection="1">
      <alignment horizontal="right" vertical="center" wrapText="1" indent="1"/>
      <protection/>
    </xf>
    <xf numFmtId="3" fontId="13" fillId="0" borderId="11" xfId="57" applyNumberFormat="1" applyFont="1" applyFill="1" applyBorder="1" applyAlignment="1" applyProtection="1">
      <alignment horizontal="right" vertical="center" wrapText="1" indent="1"/>
      <protection locked="0"/>
    </xf>
    <xf numFmtId="3" fontId="13" fillId="18" borderId="11" xfId="57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57" applyNumberFormat="1" applyFont="1" applyFill="1" applyBorder="1" applyAlignment="1" applyProtection="1">
      <alignment horizontal="right" vertical="center" wrapText="1" indent="1"/>
      <protection/>
    </xf>
    <xf numFmtId="3" fontId="11" fillId="0" borderId="11" xfId="57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3" xfId="0" applyNumberFormat="1" applyFont="1" applyBorder="1" applyAlignment="1" applyProtection="1">
      <alignment horizontal="right" wrapText="1" indent="1"/>
      <protection/>
    </xf>
    <xf numFmtId="3" fontId="20" fillId="0" borderId="11" xfId="0" applyNumberFormat="1" applyFont="1" applyBorder="1" applyAlignment="1" applyProtection="1">
      <alignment horizontal="right" wrapText="1" indent="1"/>
      <protection/>
    </xf>
    <xf numFmtId="3" fontId="20" fillId="0" borderId="12" xfId="0" applyNumberFormat="1" applyFont="1" applyBorder="1" applyAlignment="1" applyProtection="1">
      <alignment horizontal="right" wrapText="1" indent="1"/>
      <protection/>
    </xf>
    <xf numFmtId="3" fontId="17" fillId="0" borderId="11" xfId="0" applyNumberFormat="1" applyFont="1" applyBorder="1" applyAlignment="1" applyProtection="1">
      <alignment horizontal="right" vertical="center" wrapText="1" indent="1"/>
      <protection/>
    </xf>
    <xf numFmtId="3" fontId="20" fillId="0" borderId="12" xfId="0" applyNumberFormat="1" applyFont="1" applyBorder="1" applyAlignment="1" applyProtection="1">
      <alignment horizontal="right" wrapText="1"/>
      <protection/>
    </xf>
    <xf numFmtId="3" fontId="17" fillId="0" borderId="11" xfId="0" applyNumberFormat="1" applyFont="1" applyBorder="1" applyAlignment="1" applyProtection="1">
      <alignment horizontal="right" wrapText="1"/>
      <protection/>
    </xf>
    <xf numFmtId="3" fontId="17" fillId="0" borderId="13" xfId="0" applyNumberFormat="1" applyFont="1" applyBorder="1" applyAlignment="1" applyProtection="1">
      <alignment horizontal="right" wrapText="1"/>
      <protection/>
    </xf>
    <xf numFmtId="3" fontId="11" fillId="0" borderId="11" xfId="57" applyNumberFormat="1" applyFont="1" applyFill="1" applyBorder="1" applyAlignment="1" applyProtection="1">
      <alignment vertical="center" wrapText="1"/>
      <protection/>
    </xf>
    <xf numFmtId="3" fontId="18" fillId="0" borderId="11" xfId="0" applyNumberFormat="1" applyFont="1" applyBorder="1" applyAlignment="1" applyProtection="1">
      <alignment horizontal="right" vertical="center" wrapText="1" indent="1"/>
      <protection/>
    </xf>
    <xf numFmtId="3" fontId="9" fillId="0" borderId="12" xfId="57" applyNumberFormat="1" applyFont="1" applyFill="1" applyBorder="1" applyAlignment="1" applyProtection="1">
      <alignment vertical="center" wrapText="1"/>
      <protection/>
    </xf>
    <xf numFmtId="3" fontId="0" fillId="0" borderId="11" xfId="57" applyNumberFormat="1" applyFont="1" applyFill="1" applyBorder="1" applyAlignment="1" applyProtection="1">
      <alignment vertical="center" wrapText="1"/>
      <protection/>
    </xf>
    <xf numFmtId="3" fontId="13" fillId="0" borderId="11" xfId="57" applyNumberFormat="1" applyFont="1" applyFill="1" applyBorder="1" applyAlignment="1" applyProtection="1">
      <alignment vertical="center" wrapText="1"/>
      <protection locked="0"/>
    </xf>
    <xf numFmtId="3" fontId="13" fillId="0" borderId="15" xfId="57" applyNumberFormat="1" applyFont="1" applyFill="1" applyBorder="1" applyAlignment="1" applyProtection="1">
      <alignment vertical="center" wrapText="1"/>
      <protection/>
    </xf>
    <xf numFmtId="3" fontId="13" fillId="0" borderId="0" xfId="57" applyNumberFormat="1" applyFont="1" applyFill="1" applyBorder="1" applyAlignment="1" applyProtection="1">
      <alignment vertical="center" wrapText="1"/>
      <protection/>
    </xf>
    <xf numFmtId="3" fontId="13" fillId="0" borderId="11" xfId="57" applyNumberFormat="1" applyFont="1" applyFill="1" applyBorder="1" applyAlignment="1" applyProtection="1">
      <alignment vertical="center" wrapText="1"/>
      <protection/>
    </xf>
    <xf numFmtId="3" fontId="13" fillId="0" borderId="11" xfId="57" applyNumberFormat="1" applyFont="1" applyFill="1" applyBorder="1" applyAlignment="1" applyProtection="1">
      <alignment/>
      <protection/>
    </xf>
    <xf numFmtId="3" fontId="4" fillId="0" borderId="11" xfId="57" applyNumberFormat="1" applyFont="1" applyFill="1" applyBorder="1" applyAlignment="1">
      <alignment/>
      <protection/>
    </xf>
    <xf numFmtId="3" fontId="13" fillId="0" borderId="12" xfId="57" applyNumberFormat="1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vertical="center" wrapText="1"/>
      <protection/>
    </xf>
    <xf numFmtId="3" fontId="20" fillId="0" borderId="11" xfId="0" applyNumberFormat="1" applyFont="1" applyBorder="1" applyAlignment="1" applyProtection="1">
      <alignment vertical="center" wrapText="1"/>
      <protection/>
    </xf>
    <xf numFmtId="3" fontId="13" fillId="0" borderId="13" xfId="57" applyNumberFormat="1" applyFont="1" applyFill="1" applyBorder="1" applyAlignment="1" applyProtection="1">
      <alignment vertical="center" wrapText="1"/>
      <protection/>
    </xf>
    <xf numFmtId="3" fontId="13" fillId="0" borderId="17" xfId="57" applyNumberFormat="1" applyFont="1" applyFill="1" applyBorder="1" applyAlignment="1" applyProtection="1">
      <alignment vertical="center" wrapText="1"/>
      <protection/>
    </xf>
    <xf numFmtId="3" fontId="17" fillId="0" borderId="11" xfId="0" applyNumberFormat="1" applyFont="1" applyBorder="1" applyAlignment="1" applyProtection="1">
      <alignment vertical="center" wrapText="1"/>
      <protection/>
    </xf>
    <xf numFmtId="3" fontId="18" fillId="0" borderId="11" xfId="0" applyNumberFormat="1" applyFont="1" applyBorder="1" applyAlignment="1" applyProtection="1">
      <alignment vertical="center" wrapText="1"/>
      <protection/>
    </xf>
    <xf numFmtId="3" fontId="18" fillId="0" borderId="13" xfId="0" applyNumberFormat="1" applyFont="1" applyBorder="1" applyAlignment="1" applyProtection="1">
      <alignment vertical="center" wrapText="1"/>
      <protection/>
    </xf>
    <xf numFmtId="3" fontId="13" fillId="0" borderId="21" xfId="57" applyNumberFormat="1" applyFont="1" applyFill="1" applyBorder="1" applyAlignment="1" applyProtection="1">
      <alignment horizontal="right" vertical="center" wrapText="1" indent="1"/>
      <protection/>
    </xf>
    <xf numFmtId="3" fontId="11" fillId="0" borderId="35" xfId="57" applyNumberFormat="1" applyFont="1" applyFill="1" applyBorder="1" applyAlignment="1" applyProtection="1">
      <alignment horizontal="right" vertical="center" wrapText="1"/>
      <protection/>
    </xf>
    <xf numFmtId="3" fontId="13" fillId="0" borderId="36" xfId="57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7" applyNumberFormat="1" applyFont="1" applyFill="1" applyBorder="1" applyAlignment="1" applyProtection="1">
      <alignment horizontal="right" vertical="center" wrapText="1" indent="1"/>
      <protection/>
    </xf>
    <xf numFmtId="3" fontId="13" fillId="0" borderId="21" xfId="57" applyNumberFormat="1" applyFont="1" applyFill="1" applyBorder="1" applyAlignment="1" applyProtection="1">
      <alignment horizontal="right" indent="6"/>
      <protection/>
    </xf>
    <xf numFmtId="3" fontId="13" fillId="0" borderId="21" xfId="57" applyNumberFormat="1" applyFont="1" applyFill="1" applyBorder="1" applyAlignment="1" applyProtection="1">
      <alignment horizontal="right" vertical="center" wrapText="1" indent="6"/>
      <protection/>
    </xf>
    <xf numFmtId="3" fontId="13" fillId="0" borderId="35" xfId="57" applyNumberFormat="1" applyFont="1" applyFill="1" applyBorder="1" applyAlignment="1" applyProtection="1">
      <alignment horizontal="right" vertical="center" wrapText="1" indent="6"/>
      <protection/>
    </xf>
    <xf numFmtId="3" fontId="11" fillId="0" borderId="21" xfId="57" applyNumberFormat="1" applyFont="1" applyFill="1" applyBorder="1" applyAlignment="1" applyProtection="1">
      <alignment horizontal="right" vertical="center" wrapText="1"/>
      <protection/>
    </xf>
    <xf numFmtId="3" fontId="13" fillId="0" borderId="35" xfId="57" applyNumberFormat="1" applyFont="1" applyFill="1" applyBorder="1" applyAlignment="1" applyProtection="1">
      <alignment horizontal="right" vertical="center" wrapText="1" indent="1"/>
      <protection/>
    </xf>
    <xf numFmtId="3" fontId="20" fillId="0" borderId="35" xfId="0" applyNumberFormat="1" applyFont="1" applyBorder="1" applyAlignment="1" applyProtection="1">
      <alignment horizontal="right" vertical="center" wrapText="1" indent="1"/>
      <protection/>
    </xf>
    <xf numFmtId="3" fontId="20" fillId="0" borderId="21" xfId="0" applyNumberFormat="1" applyFont="1" applyBorder="1" applyAlignment="1" applyProtection="1">
      <alignment horizontal="right" vertical="center" wrapText="1" indent="1"/>
      <protection/>
    </xf>
    <xf numFmtId="3" fontId="13" fillId="0" borderId="37" xfId="57" applyNumberFormat="1" applyFont="1" applyFill="1" applyBorder="1" applyAlignment="1" applyProtection="1">
      <alignment horizontal="right" vertical="center" wrapText="1" indent="6"/>
      <protection/>
    </xf>
    <xf numFmtId="3" fontId="11" fillId="0" borderId="21" xfId="57" applyNumberFormat="1" applyFont="1" applyFill="1" applyBorder="1" applyAlignment="1" applyProtection="1">
      <alignment horizontal="right" vertical="center" wrapText="1" indent="1"/>
      <protection/>
    </xf>
    <xf numFmtId="3" fontId="13" fillId="0" borderId="37" xfId="57" applyNumberFormat="1" applyFont="1" applyFill="1" applyBorder="1" applyAlignment="1" applyProtection="1">
      <alignment horizontal="right" vertical="center" wrapText="1" indent="1"/>
      <protection/>
    </xf>
    <xf numFmtId="3" fontId="13" fillId="0" borderId="20" xfId="57" applyNumberFormat="1" applyFont="1" applyFill="1" applyBorder="1" applyAlignment="1" applyProtection="1">
      <alignment horizontal="right" vertical="center" wrapText="1" indent="1"/>
      <protection/>
    </xf>
    <xf numFmtId="3" fontId="18" fillId="0" borderId="37" xfId="0" applyNumberFormat="1" applyFont="1" applyBorder="1" applyAlignment="1" applyProtection="1">
      <alignment horizontal="right" vertical="center" wrapText="1" indent="1"/>
      <protection/>
    </xf>
    <xf numFmtId="0" fontId="9" fillId="0" borderId="0" xfId="57" applyFont="1" applyFill="1" applyBorder="1" applyAlignment="1" applyProtection="1">
      <alignment horizontal="center"/>
      <protection/>
    </xf>
    <xf numFmtId="164" fontId="10" fillId="0" borderId="10" xfId="57" applyNumberFormat="1" applyFont="1" applyFill="1" applyBorder="1" applyAlignment="1" applyProtection="1">
      <alignment horizontal="left" vertical="center"/>
      <protection/>
    </xf>
    <xf numFmtId="164" fontId="9" fillId="0" borderId="0" xfId="57" applyNumberFormat="1" applyFont="1" applyFill="1" applyBorder="1" applyAlignment="1" applyProtection="1">
      <alignment horizontal="center" vertical="center"/>
      <protection/>
    </xf>
    <xf numFmtId="164" fontId="10" fillId="0" borderId="10" xfId="57" applyNumberFormat="1" applyFont="1" applyFill="1" applyBorder="1" applyAlignment="1" applyProtection="1">
      <alignment horizontal="left"/>
      <protection/>
    </xf>
    <xf numFmtId="0" fontId="7" fillId="0" borderId="0" xfId="57" applyFont="1" applyFill="1" applyBorder="1" applyAlignment="1" applyProtection="1">
      <alignment horizontal="center"/>
      <protection/>
    </xf>
    <xf numFmtId="164" fontId="15" fillId="0" borderId="10" xfId="57" applyNumberFormat="1" applyFont="1" applyFill="1" applyBorder="1" applyAlignment="1" applyProtection="1">
      <alignment horizontal="left" vertical="center"/>
      <protection/>
    </xf>
    <xf numFmtId="164" fontId="7" fillId="0" borderId="0" xfId="57" applyNumberFormat="1" applyFont="1" applyFill="1" applyBorder="1" applyAlignment="1" applyProtection="1">
      <alignment horizontal="center" vertical="center"/>
      <protection/>
    </xf>
    <xf numFmtId="164" fontId="15" fillId="0" borderId="10" xfId="57" applyNumberFormat="1" applyFont="1" applyFill="1" applyBorder="1" applyAlignment="1" applyProtection="1">
      <alignment horizontal="left"/>
      <protection/>
    </xf>
    <xf numFmtId="164" fontId="24" fillId="0" borderId="14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Border="1" applyAlignment="1" applyProtection="1">
      <alignment horizontal="center" textRotation="180" wrapText="1"/>
      <protection/>
    </xf>
    <xf numFmtId="164" fontId="16" fillId="0" borderId="11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0" xfId="56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3">
    <dxf>
      <font>
        <b val="0"/>
        <color indexed="9"/>
      </font>
    </dxf>
    <dxf>
      <font>
        <b val="0"/>
        <color indexed="9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C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3" s="1" customFormat="1" ht="12.75">
      <c r="A1"/>
      <c r="B1"/>
      <c r="C1"/>
    </row>
    <row r="2" spans="1:3" s="1" customFormat="1" ht="12.75">
      <c r="A2" t="s">
        <v>0</v>
      </c>
      <c r="B2"/>
      <c r="C2"/>
    </row>
    <row r="3" spans="1:3" s="1" customFormat="1" ht="12.75">
      <c r="A3"/>
      <c r="B3"/>
      <c r="C3"/>
    </row>
    <row r="4" spans="1:3" s="1" customFormat="1" ht="12.75">
      <c r="A4" s="2"/>
      <c r="B4" s="2"/>
      <c r="C4"/>
    </row>
    <row r="5" spans="1:2" s="1" customFormat="1" ht="15.75">
      <c r="A5" s="3" t="s">
        <v>1</v>
      </c>
      <c r="B5" s="4"/>
    </row>
    <row r="6" spans="1:2" ht="12.75">
      <c r="A6" s="2"/>
      <c r="B6" s="2"/>
    </row>
    <row r="7" spans="1:2" ht="12.75">
      <c r="A7" s="2" t="s">
        <v>2</v>
      </c>
      <c r="B7" s="2" t="s">
        <v>3</v>
      </c>
    </row>
    <row r="8" spans="1:2" ht="12.75">
      <c r="A8" s="2" t="s">
        <v>4</v>
      </c>
      <c r="B8" s="2" t="s">
        <v>5</v>
      </c>
    </row>
    <row r="9" spans="1:2" ht="12.75">
      <c r="A9" s="2" t="s">
        <v>6</v>
      </c>
      <c r="B9" s="2" t="s">
        <v>7</v>
      </c>
    </row>
    <row r="10" spans="1:2" ht="12.75">
      <c r="A10" s="2"/>
      <c r="B10" s="2"/>
    </row>
    <row r="11" spans="1:2" ht="12.75">
      <c r="A11" s="2"/>
      <c r="B11" s="2"/>
    </row>
    <row r="12" spans="1:2" s="1" customFormat="1" ht="15.75">
      <c r="A12" s="3" t="s">
        <v>8</v>
      </c>
      <c r="B12" s="4"/>
    </row>
    <row r="13" spans="1:2" ht="12.75">
      <c r="A13" s="2"/>
      <c r="B13" s="2"/>
    </row>
    <row r="14" spans="1:2" ht="12.75">
      <c r="A14" s="2" t="s">
        <v>9</v>
      </c>
      <c r="B14" s="2" t="s">
        <v>10</v>
      </c>
    </row>
    <row r="15" spans="1:2" ht="12.75">
      <c r="A15" s="2" t="s">
        <v>11</v>
      </c>
      <c r="B15" s="2" t="s">
        <v>12</v>
      </c>
    </row>
    <row r="16" spans="1:2" ht="12.75">
      <c r="A16" s="2" t="s">
        <v>13</v>
      </c>
      <c r="B16" s="2" t="s">
        <v>14</v>
      </c>
    </row>
  </sheetData>
  <sheetProtection sheet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G24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60.625" style="215" customWidth="1"/>
    <col min="2" max="2" width="13.00390625" style="216" customWidth="1"/>
    <col min="3" max="3" width="11.125" style="216" customWidth="1"/>
    <col min="4" max="4" width="13.375" style="216" customWidth="1"/>
    <col min="5" max="6" width="8.125" style="216" customWidth="1"/>
    <col min="7" max="7" width="11.125" style="216" customWidth="1"/>
    <col min="8" max="8" width="12.875" style="216" customWidth="1"/>
    <col min="9" max="9" width="13.875" style="216" customWidth="1"/>
    <col min="10" max="16384" width="9.375" style="216" customWidth="1"/>
  </cols>
  <sheetData>
    <row r="1" spans="1:7" ht="24.75" customHeight="1">
      <c r="A1" s="314" t="s">
        <v>364</v>
      </c>
      <c r="B1" s="314"/>
      <c r="C1" s="314"/>
      <c r="D1" s="314"/>
      <c r="E1" s="314"/>
      <c r="F1" s="314"/>
      <c r="G1" s="314"/>
    </row>
    <row r="2" spans="1:7" ht="23.25" customHeight="1">
      <c r="A2" s="217"/>
      <c r="B2" s="218"/>
      <c r="C2" s="218"/>
      <c r="D2" s="218"/>
      <c r="E2" s="218"/>
      <c r="F2" s="218"/>
      <c r="G2" s="219" t="s">
        <v>268</v>
      </c>
    </row>
    <row r="3" spans="1:7" s="223" customFormat="1" ht="48.75" customHeight="1">
      <c r="A3" s="220" t="s">
        <v>365</v>
      </c>
      <c r="B3" s="221" t="s">
        <v>355</v>
      </c>
      <c r="C3" s="221" t="s">
        <v>356</v>
      </c>
      <c r="D3" s="221" t="s">
        <v>366</v>
      </c>
      <c r="E3" s="221" t="s">
        <v>20</v>
      </c>
      <c r="F3" s="221" t="s">
        <v>21</v>
      </c>
      <c r="G3" s="222" t="s">
        <v>367</v>
      </c>
    </row>
    <row r="4" spans="1:7" s="218" customFormat="1" ht="15" customHeight="1">
      <c r="A4" s="224">
        <v>1</v>
      </c>
      <c r="B4" s="225">
        <v>2</v>
      </c>
      <c r="C4" s="225">
        <v>3</v>
      </c>
      <c r="D4" s="225">
        <v>4</v>
      </c>
      <c r="E4" s="225">
        <v>5</v>
      </c>
      <c r="F4" s="225">
        <v>5</v>
      </c>
      <c r="G4" s="226">
        <v>6</v>
      </c>
    </row>
    <row r="5" spans="1:7" ht="15.75" customHeight="1">
      <c r="A5" s="227" t="s">
        <v>368</v>
      </c>
      <c r="B5" s="228">
        <f>SUM(B6:B8)</f>
        <v>0</v>
      </c>
      <c r="C5" s="229"/>
      <c r="D5" s="228"/>
      <c r="E5" s="228">
        <f>SUM(E6:E8)</f>
        <v>0</v>
      </c>
      <c r="F5" s="228">
        <f>SUM(F6:F8)</f>
        <v>0</v>
      </c>
      <c r="G5" s="230"/>
    </row>
    <row r="6" spans="1:7" ht="15.75" customHeight="1">
      <c r="A6" s="231"/>
      <c r="B6" s="232"/>
      <c r="C6" s="233"/>
      <c r="D6" s="232"/>
      <c r="E6" s="232"/>
      <c r="F6" s="232"/>
      <c r="G6" s="234"/>
    </row>
    <row r="7" spans="1:7" ht="15.75" customHeight="1">
      <c r="A7" s="235"/>
      <c r="B7" s="236"/>
      <c r="C7" s="237"/>
      <c r="D7" s="236"/>
      <c r="E7" s="236"/>
      <c r="F7" s="236"/>
      <c r="G7" s="234"/>
    </row>
    <row r="8" spans="1:7" ht="15.75" customHeight="1">
      <c r="A8" s="235"/>
      <c r="B8" s="236"/>
      <c r="C8" s="237"/>
      <c r="D8" s="236"/>
      <c r="E8" s="236"/>
      <c r="F8" s="236"/>
      <c r="G8" s="234"/>
    </row>
    <row r="9" spans="1:7" ht="15.75" customHeight="1">
      <c r="A9" s="235"/>
      <c r="B9" s="236"/>
      <c r="C9" s="237"/>
      <c r="D9" s="236"/>
      <c r="E9" s="236"/>
      <c r="F9" s="236"/>
      <c r="G9" s="234"/>
    </row>
    <row r="10" spans="1:7" ht="15.75" customHeight="1">
      <c r="A10" s="231" t="s">
        <v>369</v>
      </c>
      <c r="B10" s="232">
        <f aca="true" t="shared" si="0" ref="B10:G10">SUM(B11:B23)</f>
        <v>4770</v>
      </c>
      <c r="C10" s="232">
        <f t="shared" si="0"/>
        <v>0</v>
      </c>
      <c r="D10" s="232">
        <f t="shared" si="0"/>
        <v>0</v>
      </c>
      <c r="E10" s="232">
        <f t="shared" si="0"/>
        <v>4770</v>
      </c>
      <c r="F10" s="232">
        <f t="shared" si="0"/>
        <v>0</v>
      </c>
      <c r="G10" s="232">
        <f t="shared" si="0"/>
        <v>4770</v>
      </c>
    </row>
    <row r="11" spans="1:7" ht="24" customHeight="1">
      <c r="A11" s="235" t="s">
        <v>370</v>
      </c>
      <c r="B11" s="236">
        <v>4770</v>
      </c>
      <c r="C11" s="237"/>
      <c r="D11" s="236"/>
      <c r="E11" s="236">
        <v>4770</v>
      </c>
      <c r="F11" s="236"/>
      <c r="G11" s="236">
        <v>4770</v>
      </c>
    </row>
    <row r="12" spans="1:7" ht="15.75" customHeight="1">
      <c r="A12" s="235"/>
      <c r="B12" s="236"/>
      <c r="C12" s="237"/>
      <c r="D12" s="236"/>
      <c r="E12" s="236"/>
      <c r="F12" s="236"/>
      <c r="G12" s="236"/>
    </row>
    <row r="13" spans="1:7" ht="15.75" customHeight="1">
      <c r="A13" s="235"/>
      <c r="B13" s="236"/>
      <c r="C13" s="237"/>
      <c r="D13" s="236"/>
      <c r="E13" s="236"/>
      <c r="F13" s="236"/>
      <c r="G13" s="236"/>
    </row>
    <row r="14" spans="1:7" ht="15.75" customHeight="1">
      <c r="A14" s="235"/>
      <c r="B14" s="236"/>
      <c r="C14" s="237"/>
      <c r="D14" s="236"/>
      <c r="E14" s="236"/>
      <c r="F14" s="236"/>
      <c r="G14" s="236"/>
    </row>
    <row r="15" spans="1:7" ht="15.75" customHeight="1">
      <c r="A15" s="235"/>
      <c r="B15" s="236"/>
      <c r="C15" s="237"/>
      <c r="D15" s="236"/>
      <c r="E15" s="236"/>
      <c r="F15" s="236"/>
      <c r="G15" s="236"/>
    </row>
    <row r="16" spans="1:7" ht="15.75" customHeight="1">
      <c r="A16" s="235"/>
      <c r="B16" s="236"/>
      <c r="C16" s="237"/>
      <c r="D16" s="236"/>
      <c r="E16" s="236"/>
      <c r="F16" s="236"/>
      <c r="G16" s="236"/>
    </row>
    <row r="17" spans="1:7" ht="15.75" customHeight="1">
      <c r="A17" s="235"/>
      <c r="B17" s="236"/>
      <c r="C17" s="237"/>
      <c r="D17" s="236"/>
      <c r="E17" s="236"/>
      <c r="F17" s="236"/>
      <c r="G17" s="236"/>
    </row>
    <row r="18" spans="1:7" ht="15.75" customHeight="1">
      <c r="A18" s="235"/>
      <c r="B18" s="236"/>
      <c r="C18" s="237"/>
      <c r="D18" s="236"/>
      <c r="E18" s="236"/>
      <c r="F18" s="236"/>
      <c r="G18" s="236"/>
    </row>
    <row r="19" spans="1:7" ht="15.75" customHeight="1">
      <c r="A19" s="235"/>
      <c r="B19" s="236"/>
      <c r="C19" s="237"/>
      <c r="D19" s="236"/>
      <c r="E19" s="236"/>
      <c r="F19" s="236"/>
      <c r="G19" s="236"/>
    </row>
    <row r="20" spans="1:7" ht="15.75" customHeight="1">
      <c r="A20" s="235"/>
      <c r="B20" s="236"/>
      <c r="C20" s="237"/>
      <c r="D20" s="236"/>
      <c r="E20" s="236"/>
      <c r="F20" s="236"/>
      <c r="G20" s="236"/>
    </row>
    <row r="21" spans="1:7" ht="15.75" customHeight="1">
      <c r="A21" s="235"/>
      <c r="B21" s="236"/>
      <c r="C21" s="237"/>
      <c r="D21" s="236"/>
      <c r="E21" s="236"/>
      <c r="F21" s="236"/>
      <c r="G21" s="236"/>
    </row>
    <row r="22" spans="1:7" ht="15.75" customHeight="1">
      <c r="A22" s="235"/>
      <c r="B22" s="236"/>
      <c r="C22" s="237"/>
      <c r="D22" s="236"/>
      <c r="E22" s="236"/>
      <c r="F22" s="236"/>
      <c r="G22" s="236"/>
    </row>
    <row r="23" spans="1:7" ht="15.75" customHeight="1">
      <c r="A23" s="238"/>
      <c r="B23" s="239"/>
      <c r="C23" s="239"/>
      <c r="D23" s="239"/>
      <c r="E23" s="239"/>
      <c r="F23" s="239"/>
      <c r="G23" s="239"/>
    </row>
    <row r="24" spans="1:7" s="243" customFormat="1" ht="18" customHeight="1">
      <c r="A24" s="240" t="s">
        <v>358</v>
      </c>
      <c r="B24" s="241">
        <f>SUM(B5,B10)</f>
        <v>4770</v>
      </c>
      <c r="C24" s="242"/>
      <c r="D24" s="241">
        <f>SUM(D5:D23)</f>
        <v>0</v>
      </c>
      <c r="E24" s="241">
        <f>SUM(E5,E10)</f>
        <v>4770</v>
      </c>
      <c r="F24" s="241">
        <f>SUM(F5,F10)</f>
        <v>0</v>
      </c>
      <c r="G24" s="241">
        <f>SUM(G5,G10)</f>
        <v>4770</v>
      </c>
    </row>
  </sheetData>
  <sheetProtection selectLockedCells="1" selectUnlockedCells="1"/>
  <mergeCells count="1">
    <mergeCell ref="A1:G1"/>
  </mergeCells>
  <printOptions horizontalCentered="1"/>
  <pageMargins left="0.7875" right="0.7875" top="1.2069444444444444" bottom="0.9840277777777777" header="0.7875" footer="0.7875"/>
  <pageSetup horizontalDpi="300" verticalDpi="300" orientation="landscape" paperSize="9" scale="95" r:id="rId1"/>
  <headerFooter alignWithMargins="0">
    <oddHeader xml:space="preserve">&amp;R&amp;"Times New Roman CE,Félkövér"&amp;9&amp;A a 2/2015.(III.19.) önkormányzati rendelethez
&amp;"Times New Roman CE,Normál"&amp;10   </oddHead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150"/>
  <sheetViews>
    <sheetView zoomScale="120" zoomScaleNormal="120" zoomScaleSheetLayoutView="100" zoomScalePageLayoutView="0" workbookViewId="0" topLeftCell="A109">
      <selection activeCell="G18" sqref="G18"/>
    </sheetView>
  </sheetViews>
  <sheetFormatPr defaultColWidth="9.00390625" defaultRowHeight="7.5" customHeight="1"/>
  <cols>
    <col min="1" max="1" width="9.50390625" style="5" customWidth="1"/>
    <col min="2" max="2" width="66.50390625" style="5" customWidth="1"/>
    <col min="3" max="4" width="9.875" style="5" customWidth="1"/>
    <col min="5" max="5" width="9.875" style="6" customWidth="1"/>
    <col min="6" max="6" width="9.00390625" style="5" customWidth="1"/>
    <col min="7" max="16384" width="9.375" style="5" customWidth="1"/>
  </cols>
  <sheetData>
    <row r="1" spans="1:5" ht="15.75" customHeight="1">
      <c r="A1" s="303" t="s">
        <v>15</v>
      </c>
      <c r="B1" s="303"/>
      <c r="C1" s="303"/>
      <c r="D1" s="303"/>
      <c r="E1" s="303"/>
    </row>
    <row r="2" spans="1:5" ht="15.75" customHeight="1">
      <c r="A2" s="302" t="s">
        <v>16</v>
      </c>
      <c r="B2" s="302"/>
      <c r="C2" s="7"/>
      <c r="D2" s="7"/>
      <c r="E2" s="8" t="s">
        <v>17</v>
      </c>
    </row>
    <row r="3" spans="1:5" ht="37.5" customHeight="1">
      <c r="A3" s="9" t="s">
        <v>18</v>
      </c>
      <c r="B3" s="9" t="s">
        <v>19</v>
      </c>
      <c r="C3" s="9" t="s">
        <v>22</v>
      </c>
      <c r="D3" s="9" t="s">
        <v>21</v>
      </c>
      <c r="E3" s="9" t="s">
        <v>22</v>
      </c>
    </row>
    <row r="4" spans="1:5" ht="12" customHeight="1">
      <c r="A4" s="10">
        <v>1</v>
      </c>
      <c r="B4" s="10">
        <v>2</v>
      </c>
      <c r="C4" s="10">
        <v>3</v>
      </c>
      <c r="D4" s="10"/>
      <c r="E4" s="9">
        <v>3</v>
      </c>
    </row>
    <row r="5" spans="1:5" ht="12" customHeight="1">
      <c r="A5" s="11" t="s">
        <v>23</v>
      </c>
      <c r="B5" s="11" t="s">
        <v>24</v>
      </c>
      <c r="C5" s="12">
        <f>+C6+C7+C8+C9+C10+C11</f>
        <v>12235</v>
      </c>
      <c r="D5" s="247">
        <f>SUM(D6+D7+D8+D9+D10+D11)</f>
        <v>1112</v>
      </c>
      <c r="E5" s="13">
        <f>+E6+E7+E8+E9+E10+E11</f>
        <v>13347</v>
      </c>
    </row>
    <row r="6" spans="1:5" ht="12" customHeight="1">
      <c r="A6" s="14" t="s">
        <v>25</v>
      </c>
      <c r="B6" s="15" t="s">
        <v>26</v>
      </c>
      <c r="C6" s="16">
        <v>7821</v>
      </c>
      <c r="D6" s="248"/>
      <c r="E6" s="17">
        <v>7821</v>
      </c>
    </row>
    <row r="7" spans="1:5" ht="12" customHeight="1">
      <c r="A7" s="18" t="s">
        <v>27</v>
      </c>
      <c r="B7" s="19" t="s">
        <v>28</v>
      </c>
      <c r="C7" s="17"/>
      <c r="D7" s="249"/>
      <c r="E7" s="17"/>
    </row>
    <row r="8" spans="1:5" ht="12" customHeight="1">
      <c r="A8" s="18" t="s">
        <v>29</v>
      </c>
      <c r="B8" s="19" t="s">
        <v>30</v>
      </c>
      <c r="C8" s="17">
        <v>3709</v>
      </c>
      <c r="D8" s="249">
        <v>648</v>
      </c>
      <c r="E8" s="17">
        <f>SUM(C8:D8)</f>
        <v>4357</v>
      </c>
    </row>
    <row r="9" spans="1:5" ht="12" customHeight="1">
      <c r="A9" s="18" t="s">
        <v>31</v>
      </c>
      <c r="B9" s="19" t="s">
        <v>32</v>
      </c>
      <c r="C9" s="17">
        <v>393</v>
      </c>
      <c r="D9" s="249"/>
      <c r="E9" s="17">
        <v>393</v>
      </c>
    </row>
    <row r="10" spans="1:5" ht="12" customHeight="1">
      <c r="A10" s="18" t="s">
        <v>33</v>
      </c>
      <c r="B10" s="19" t="s">
        <v>34</v>
      </c>
      <c r="C10" s="17">
        <v>104</v>
      </c>
      <c r="D10" s="249">
        <v>16</v>
      </c>
      <c r="E10" s="17">
        <v>120</v>
      </c>
    </row>
    <row r="11" spans="1:5" ht="12" customHeight="1">
      <c r="A11" s="20" t="s">
        <v>35</v>
      </c>
      <c r="B11" s="21" t="s">
        <v>36</v>
      </c>
      <c r="C11" s="22">
        <v>208</v>
      </c>
      <c r="D11" s="250">
        <v>448</v>
      </c>
      <c r="E11" s="22">
        <v>656</v>
      </c>
    </row>
    <row r="12" spans="1:5" ht="12" customHeight="1">
      <c r="A12" s="11" t="s">
        <v>37</v>
      </c>
      <c r="B12" s="23" t="s">
        <v>38</v>
      </c>
      <c r="C12" s="12">
        <f>+C13+C14+C15+C16+C17</f>
        <v>5739</v>
      </c>
      <c r="D12" s="251">
        <f>SUM(D17)</f>
        <v>1819</v>
      </c>
      <c r="E12" s="13">
        <f>+E13+E14+E15+E16+E17</f>
        <v>7558</v>
      </c>
    </row>
    <row r="13" spans="1:5" ht="12" customHeight="1">
      <c r="A13" s="14" t="s">
        <v>39</v>
      </c>
      <c r="B13" s="15" t="s">
        <v>40</v>
      </c>
      <c r="C13" s="16"/>
      <c r="D13" s="248"/>
      <c r="E13" s="24"/>
    </row>
    <row r="14" spans="1:5" ht="12" customHeight="1">
      <c r="A14" s="18" t="s">
        <v>41</v>
      </c>
      <c r="B14" s="19" t="s">
        <v>42</v>
      </c>
      <c r="C14" s="17"/>
      <c r="D14" s="249"/>
      <c r="E14" s="24"/>
    </row>
    <row r="15" spans="1:5" ht="12" customHeight="1">
      <c r="A15" s="18" t="s">
        <v>43</v>
      </c>
      <c r="B15" s="19" t="s">
        <v>44</v>
      </c>
      <c r="C15" s="17"/>
      <c r="D15" s="249"/>
      <c r="E15" s="24"/>
    </row>
    <row r="16" spans="1:5" ht="12" customHeight="1">
      <c r="A16" s="18" t="s">
        <v>45</v>
      </c>
      <c r="B16" s="19" t="s">
        <v>46</v>
      </c>
      <c r="C16" s="17"/>
      <c r="D16" s="249"/>
      <c r="E16" s="24"/>
    </row>
    <row r="17" spans="1:5" ht="12" customHeight="1">
      <c r="A17" s="18" t="s">
        <v>47</v>
      </c>
      <c r="B17" s="19" t="s">
        <v>48</v>
      </c>
      <c r="C17" s="17">
        <v>5739</v>
      </c>
      <c r="D17" s="249">
        <v>1819</v>
      </c>
      <c r="E17" s="24">
        <f>SUM(C17:D17)</f>
        <v>7558</v>
      </c>
    </row>
    <row r="18" spans="1:5" ht="12" customHeight="1">
      <c r="A18" s="20" t="s">
        <v>49</v>
      </c>
      <c r="B18" s="21" t="s">
        <v>50</v>
      </c>
      <c r="C18" s="25"/>
      <c r="D18" s="250"/>
      <c r="E18" s="24"/>
    </row>
    <row r="19" spans="1:5" ht="12" customHeight="1">
      <c r="A19" s="11" t="s">
        <v>51</v>
      </c>
      <c r="B19" s="11" t="s">
        <v>52</v>
      </c>
      <c r="C19" s="12">
        <f>+C20+C21+C22+C23+C24</f>
        <v>6500</v>
      </c>
      <c r="D19" s="247"/>
      <c r="E19" s="13">
        <f>+E20+E21+E22+E23+E24</f>
        <v>6500</v>
      </c>
    </row>
    <row r="20" spans="1:5" ht="12" customHeight="1">
      <c r="A20" s="14" t="s">
        <v>53</v>
      </c>
      <c r="B20" s="15" t="s">
        <v>54</v>
      </c>
      <c r="C20" s="24">
        <v>6500</v>
      </c>
      <c r="D20" s="248"/>
      <c r="E20" s="24">
        <v>6500</v>
      </c>
    </row>
    <row r="21" spans="1:5" ht="12" customHeight="1">
      <c r="A21" s="18" t="s">
        <v>55</v>
      </c>
      <c r="B21" s="19" t="s">
        <v>56</v>
      </c>
      <c r="C21" s="17"/>
      <c r="D21" s="249"/>
      <c r="E21" s="24"/>
    </row>
    <row r="22" spans="1:5" ht="12" customHeight="1">
      <c r="A22" s="18" t="s">
        <v>57</v>
      </c>
      <c r="B22" s="19" t="s">
        <v>58</v>
      </c>
      <c r="C22" s="17"/>
      <c r="D22" s="249"/>
      <c r="E22" s="24"/>
    </row>
    <row r="23" spans="1:5" ht="12" customHeight="1">
      <c r="A23" s="18" t="s">
        <v>59</v>
      </c>
      <c r="B23" s="19" t="s">
        <v>60</v>
      </c>
      <c r="C23" s="17"/>
      <c r="D23" s="249"/>
      <c r="E23" s="24"/>
    </row>
    <row r="24" spans="1:5" ht="12" customHeight="1">
      <c r="A24" s="18" t="s">
        <v>61</v>
      </c>
      <c r="B24" s="19" t="s">
        <v>62</v>
      </c>
      <c r="C24" s="17"/>
      <c r="D24" s="249"/>
      <c r="E24" s="24"/>
    </row>
    <row r="25" spans="1:5" ht="12" customHeight="1">
      <c r="A25" s="20" t="s">
        <v>63</v>
      </c>
      <c r="B25" s="21" t="s">
        <v>64</v>
      </c>
      <c r="C25" s="25"/>
      <c r="D25" s="250"/>
      <c r="E25" s="24"/>
    </row>
    <row r="26" spans="1:5" ht="12" customHeight="1">
      <c r="A26" s="11" t="s">
        <v>65</v>
      </c>
      <c r="B26" s="11" t="s">
        <v>66</v>
      </c>
      <c r="C26" s="12">
        <f>+C27+C30+C31+C32</f>
        <v>2751</v>
      </c>
      <c r="D26" s="247"/>
      <c r="E26" s="13">
        <f>+E27+E30+E31+E32</f>
        <v>2751</v>
      </c>
    </row>
    <row r="27" spans="1:5" ht="12" customHeight="1">
      <c r="A27" s="14" t="s">
        <v>67</v>
      </c>
      <c r="B27" s="15" t="s">
        <v>68</v>
      </c>
      <c r="C27" s="26">
        <f>+C28+C29</f>
        <v>1970</v>
      </c>
      <c r="D27" s="248"/>
      <c r="E27" s="27">
        <v>1970</v>
      </c>
    </row>
    <row r="28" spans="1:5" ht="12" customHeight="1">
      <c r="A28" s="18" t="s">
        <v>69</v>
      </c>
      <c r="B28" s="19" t="s">
        <v>70</v>
      </c>
      <c r="C28" s="17">
        <v>1120</v>
      </c>
      <c r="D28" s="249"/>
      <c r="E28" s="17">
        <v>1120</v>
      </c>
    </row>
    <row r="29" spans="1:5" ht="12" customHeight="1">
      <c r="A29" s="18" t="s">
        <v>71</v>
      </c>
      <c r="B29" s="19" t="s">
        <v>72</v>
      </c>
      <c r="C29" s="17">
        <v>850</v>
      </c>
      <c r="D29" s="249"/>
      <c r="E29" s="17">
        <v>850</v>
      </c>
    </row>
    <row r="30" spans="1:5" ht="12" customHeight="1">
      <c r="A30" s="18" t="s">
        <v>73</v>
      </c>
      <c r="B30" s="19" t="s">
        <v>74</v>
      </c>
      <c r="C30" s="17">
        <v>760</v>
      </c>
      <c r="D30" s="249"/>
      <c r="E30" s="17">
        <v>760</v>
      </c>
    </row>
    <row r="31" spans="1:5" ht="12" customHeight="1">
      <c r="A31" s="18" t="s">
        <v>75</v>
      </c>
      <c r="B31" s="19" t="s">
        <v>76</v>
      </c>
      <c r="C31" s="17">
        <v>21</v>
      </c>
      <c r="D31" s="249"/>
      <c r="E31" s="17">
        <v>21</v>
      </c>
    </row>
    <row r="32" spans="1:5" ht="12" customHeight="1">
      <c r="A32" s="20" t="s">
        <v>77</v>
      </c>
      <c r="B32" s="21" t="s">
        <v>78</v>
      </c>
      <c r="C32" s="25"/>
      <c r="D32" s="250"/>
      <c r="E32" s="24"/>
    </row>
    <row r="33" spans="1:5" ht="12" customHeight="1">
      <c r="A33" s="11" t="s">
        <v>79</v>
      </c>
      <c r="B33" s="11" t="s">
        <v>80</v>
      </c>
      <c r="C33" s="12">
        <f>SUM(C34:C43)</f>
        <v>1950</v>
      </c>
      <c r="D33" s="12">
        <f>SUM(D34:D43)</f>
        <v>379</v>
      </c>
      <c r="E33" s="13">
        <f>SUM(E34:E43)</f>
        <v>2329</v>
      </c>
    </row>
    <row r="34" spans="1:5" ht="12" customHeight="1">
      <c r="A34" s="14" t="s">
        <v>81</v>
      </c>
      <c r="B34" s="15" t="s">
        <v>82</v>
      </c>
      <c r="C34" s="16"/>
      <c r="D34" s="248"/>
      <c r="E34" s="24"/>
    </row>
    <row r="35" spans="1:5" ht="12" customHeight="1">
      <c r="A35" s="18" t="s">
        <v>83</v>
      </c>
      <c r="B35" s="19" t="s">
        <v>84</v>
      </c>
      <c r="C35" s="17">
        <v>500</v>
      </c>
      <c r="D35" s="249">
        <v>313</v>
      </c>
      <c r="E35" s="17">
        <f>SUM(C35:D35)</f>
        <v>813</v>
      </c>
    </row>
    <row r="36" spans="1:5" ht="12" customHeight="1">
      <c r="A36" s="18" t="s">
        <v>85</v>
      </c>
      <c r="B36" s="19" t="s">
        <v>86</v>
      </c>
      <c r="C36" s="17"/>
      <c r="D36" s="249"/>
      <c r="E36" s="17"/>
    </row>
    <row r="37" spans="1:5" ht="12" customHeight="1">
      <c r="A37" s="18" t="s">
        <v>87</v>
      </c>
      <c r="B37" s="19" t="s">
        <v>88</v>
      </c>
      <c r="C37" s="17">
        <v>70</v>
      </c>
      <c r="D37" s="249"/>
      <c r="E37" s="17">
        <v>70</v>
      </c>
    </row>
    <row r="38" spans="1:5" ht="12" customHeight="1">
      <c r="A38" s="18" t="s">
        <v>89</v>
      </c>
      <c r="B38" s="19" t="s">
        <v>90</v>
      </c>
      <c r="C38" s="17">
        <v>1150</v>
      </c>
      <c r="D38" s="249">
        <v>-84</v>
      </c>
      <c r="E38" s="17">
        <f>SUM(C38:D38)</f>
        <v>1066</v>
      </c>
    </row>
    <row r="39" spans="1:5" ht="12" customHeight="1">
      <c r="A39" s="18" t="s">
        <v>91</v>
      </c>
      <c r="B39" s="19" t="s">
        <v>92</v>
      </c>
      <c r="C39" s="17"/>
      <c r="D39" s="249"/>
      <c r="E39" s="17"/>
    </row>
    <row r="40" spans="1:5" ht="12" customHeight="1">
      <c r="A40" s="18" t="s">
        <v>93</v>
      </c>
      <c r="B40" s="19" t="s">
        <v>94</v>
      </c>
      <c r="C40" s="17"/>
      <c r="D40" s="249"/>
      <c r="E40" s="17"/>
    </row>
    <row r="41" spans="1:5" ht="12" customHeight="1">
      <c r="A41" s="18" t="s">
        <v>95</v>
      </c>
      <c r="B41" s="19" t="s">
        <v>96</v>
      </c>
      <c r="C41" s="17">
        <v>230</v>
      </c>
      <c r="D41" s="249"/>
      <c r="E41" s="17">
        <v>230</v>
      </c>
    </row>
    <row r="42" spans="1:5" ht="12" customHeight="1">
      <c r="A42" s="18" t="s">
        <v>97</v>
      </c>
      <c r="B42" s="19" t="s">
        <v>98</v>
      </c>
      <c r="C42" s="17"/>
      <c r="D42" s="249"/>
      <c r="E42" s="24"/>
    </row>
    <row r="43" spans="1:5" ht="12" customHeight="1">
      <c r="A43" s="20" t="s">
        <v>99</v>
      </c>
      <c r="B43" s="21" t="s">
        <v>100</v>
      </c>
      <c r="C43" s="25"/>
      <c r="D43" s="250">
        <v>150</v>
      </c>
      <c r="E43" s="24">
        <v>150</v>
      </c>
    </row>
    <row r="44" spans="1:5" ht="12" customHeight="1">
      <c r="A44" s="11" t="s">
        <v>101</v>
      </c>
      <c r="B44" s="11" t="s">
        <v>102</v>
      </c>
      <c r="C44" s="12">
        <f>SUM(C45:C49)</f>
        <v>0</v>
      </c>
      <c r="D44" s="247"/>
      <c r="E44" s="13">
        <f>SUM(E45:E49)</f>
        <v>0</v>
      </c>
    </row>
    <row r="45" spans="1:5" ht="12" customHeight="1">
      <c r="A45" s="14" t="s">
        <v>103</v>
      </c>
      <c r="B45" s="15" t="s">
        <v>104</v>
      </c>
      <c r="C45" s="16"/>
      <c r="D45" s="248"/>
      <c r="E45" s="24"/>
    </row>
    <row r="46" spans="1:5" ht="12" customHeight="1">
      <c r="A46" s="18" t="s">
        <v>105</v>
      </c>
      <c r="B46" s="19" t="s">
        <v>106</v>
      </c>
      <c r="C46" s="17"/>
      <c r="D46" s="249"/>
      <c r="E46" s="24"/>
    </row>
    <row r="47" spans="1:5" ht="12" customHeight="1">
      <c r="A47" s="18" t="s">
        <v>107</v>
      </c>
      <c r="B47" s="19" t="s">
        <v>108</v>
      </c>
      <c r="C47" s="17"/>
      <c r="D47" s="249"/>
      <c r="E47" s="24"/>
    </row>
    <row r="48" spans="1:5" ht="12" customHeight="1">
      <c r="A48" s="18" t="s">
        <v>109</v>
      </c>
      <c r="B48" s="19" t="s">
        <v>110</v>
      </c>
      <c r="C48" s="17"/>
      <c r="D48" s="249"/>
      <c r="E48" s="24"/>
    </row>
    <row r="49" spans="1:5" ht="12" customHeight="1">
      <c r="A49" s="20" t="s">
        <v>111</v>
      </c>
      <c r="B49" s="21" t="s">
        <v>112</v>
      </c>
      <c r="C49" s="25"/>
      <c r="D49" s="250"/>
      <c r="E49" s="24"/>
    </row>
    <row r="50" spans="1:5" ht="12" customHeight="1">
      <c r="A50" s="11" t="s">
        <v>113</v>
      </c>
      <c r="B50" s="11" t="s">
        <v>114</v>
      </c>
      <c r="C50" s="12">
        <f>SUM(C51:C53)</f>
        <v>0</v>
      </c>
      <c r="D50" s="247"/>
      <c r="E50" s="13">
        <f>SUM(E51:E53)</f>
        <v>0</v>
      </c>
    </row>
    <row r="51" spans="1:5" ht="12" customHeight="1">
      <c r="A51" s="14" t="s">
        <v>115</v>
      </c>
      <c r="B51" s="15" t="s">
        <v>116</v>
      </c>
      <c r="C51" s="16"/>
      <c r="D51" s="248"/>
      <c r="E51" s="24"/>
    </row>
    <row r="52" spans="1:5" ht="12" customHeight="1">
      <c r="A52" s="18" t="s">
        <v>117</v>
      </c>
      <c r="B52" s="19" t="s">
        <v>118</v>
      </c>
      <c r="C52" s="17"/>
      <c r="D52" s="249"/>
      <c r="E52" s="24"/>
    </row>
    <row r="53" spans="1:5" ht="12" customHeight="1">
      <c r="A53" s="18" t="s">
        <v>119</v>
      </c>
      <c r="B53" s="19" t="s">
        <v>120</v>
      </c>
      <c r="C53" s="17"/>
      <c r="D53" s="249"/>
      <c r="E53" s="24"/>
    </row>
    <row r="54" spans="1:5" ht="12" customHeight="1">
      <c r="A54" s="20" t="s">
        <v>121</v>
      </c>
      <c r="B54" s="21" t="s">
        <v>122</v>
      </c>
      <c r="C54" s="25"/>
      <c r="D54" s="250"/>
      <c r="E54" s="24"/>
    </row>
    <row r="55" spans="1:5" ht="12" customHeight="1">
      <c r="A55" s="11" t="s">
        <v>123</v>
      </c>
      <c r="B55" s="23" t="s">
        <v>124</v>
      </c>
      <c r="C55" s="12">
        <f>SUM(C56:C58)</f>
        <v>1066</v>
      </c>
      <c r="D55" s="251"/>
      <c r="E55" s="13">
        <f>SUM(E56:E58)</f>
        <v>1066</v>
      </c>
    </row>
    <row r="56" spans="1:5" ht="12" customHeight="1">
      <c r="A56" s="14" t="s">
        <v>125</v>
      </c>
      <c r="B56" s="15" t="s">
        <v>126</v>
      </c>
      <c r="C56" s="17"/>
      <c r="D56" s="248"/>
      <c r="E56" s="24"/>
    </row>
    <row r="57" spans="1:5" ht="12" customHeight="1">
      <c r="A57" s="18" t="s">
        <v>127</v>
      </c>
      <c r="B57" s="19" t="s">
        <v>128</v>
      </c>
      <c r="C57" s="17"/>
      <c r="D57" s="249"/>
      <c r="E57" s="24"/>
    </row>
    <row r="58" spans="1:5" ht="12" customHeight="1">
      <c r="A58" s="18" t="s">
        <v>129</v>
      </c>
      <c r="B58" s="19" t="s">
        <v>130</v>
      </c>
      <c r="C58" s="24">
        <v>1066</v>
      </c>
      <c r="D58" s="249"/>
      <c r="E58" s="24">
        <v>1066</v>
      </c>
    </row>
    <row r="59" spans="1:5" ht="12" customHeight="1">
      <c r="A59" s="20" t="s">
        <v>131</v>
      </c>
      <c r="B59" s="21" t="s">
        <v>132</v>
      </c>
      <c r="C59" s="17"/>
      <c r="D59" s="250"/>
      <c r="E59" s="24"/>
    </row>
    <row r="60" spans="1:5" ht="12" customHeight="1">
      <c r="A60" s="11" t="s">
        <v>133</v>
      </c>
      <c r="B60" s="11" t="s">
        <v>134</v>
      </c>
      <c r="C60" s="12">
        <f>+C5+C12+C19+C26+C33+C44+C50+C55</f>
        <v>30241</v>
      </c>
      <c r="D60" s="12">
        <f>SUM(D5+D12+D33)</f>
        <v>3310</v>
      </c>
      <c r="E60" s="13">
        <f>+E5+E12+E19+E26+E33+E44+E50+E55</f>
        <v>33551</v>
      </c>
    </row>
    <row r="61" spans="1:5" ht="12" customHeight="1">
      <c r="A61" s="28" t="s">
        <v>135</v>
      </c>
      <c r="B61" s="23" t="s">
        <v>136</v>
      </c>
      <c r="C61" s="12">
        <f>SUM(C62:C64)</f>
        <v>0</v>
      </c>
      <c r="D61" s="251"/>
      <c r="E61" s="13">
        <f>SUM(E62:E64)</f>
        <v>0</v>
      </c>
    </row>
    <row r="62" spans="1:5" ht="12" customHeight="1">
      <c r="A62" s="14" t="s">
        <v>137</v>
      </c>
      <c r="B62" s="15" t="s">
        <v>138</v>
      </c>
      <c r="C62" s="17"/>
      <c r="D62" s="248"/>
      <c r="E62" s="24"/>
    </row>
    <row r="63" spans="1:5" ht="12" customHeight="1">
      <c r="A63" s="18" t="s">
        <v>139</v>
      </c>
      <c r="B63" s="19" t="s">
        <v>140</v>
      </c>
      <c r="C63" s="17"/>
      <c r="D63" s="249"/>
      <c r="E63" s="24"/>
    </row>
    <row r="64" spans="1:5" ht="12" customHeight="1">
      <c r="A64" s="20" t="s">
        <v>141</v>
      </c>
      <c r="B64" s="29" t="s">
        <v>142</v>
      </c>
      <c r="C64" s="17"/>
      <c r="D64" s="252"/>
      <c r="E64" s="24"/>
    </row>
    <row r="65" spans="1:5" ht="12" customHeight="1">
      <c r="A65" s="28" t="s">
        <v>143</v>
      </c>
      <c r="B65" s="23" t="s">
        <v>144</v>
      </c>
      <c r="C65" s="12">
        <f>SUM(C66:C69)</f>
        <v>0</v>
      </c>
      <c r="D65" s="251"/>
      <c r="E65" s="13">
        <f>SUM(E66:E69)</f>
        <v>0</v>
      </c>
    </row>
    <row r="66" spans="1:5" ht="12" customHeight="1">
      <c r="A66" s="14" t="s">
        <v>145</v>
      </c>
      <c r="B66" s="15" t="s">
        <v>146</v>
      </c>
      <c r="C66" s="17"/>
      <c r="D66" s="248"/>
      <c r="E66" s="24"/>
    </row>
    <row r="67" spans="1:5" ht="12" customHeight="1">
      <c r="A67" s="18" t="s">
        <v>147</v>
      </c>
      <c r="B67" s="19" t="s">
        <v>148</v>
      </c>
      <c r="C67" s="17"/>
      <c r="D67" s="249"/>
      <c r="E67" s="24"/>
    </row>
    <row r="68" spans="1:5" ht="12" customHeight="1">
      <c r="A68" s="18" t="s">
        <v>149</v>
      </c>
      <c r="B68" s="19" t="s">
        <v>150</v>
      </c>
      <c r="C68" s="17"/>
      <c r="D68" s="249"/>
      <c r="E68" s="24"/>
    </row>
    <row r="69" spans="1:5" ht="12" customHeight="1">
      <c r="A69" s="20" t="s">
        <v>151</v>
      </c>
      <c r="B69" s="21" t="s">
        <v>152</v>
      </c>
      <c r="C69" s="17"/>
      <c r="D69" s="250"/>
      <c r="E69" s="24"/>
    </row>
    <row r="70" spans="1:5" ht="12" customHeight="1">
      <c r="A70" s="28" t="s">
        <v>153</v>
      </c>
      <c r="B70" s="23" t="s">
        <v>154</v>
      </c>
      <c r="C70" s="12">
        <f>SUM(C71:C72)</f>
        <v>6583</v>
      </c>
      <c r="D70" s="251"/>
      <c r="E70" s="13">
        <f>SUM(E71:E72)</f>
        <v>6583</v>
      </c>
    </row>
    <row r="71" spans="1:5" ht="12" customHeight="1">
      <c r="A71" s="14" t="s">
        <v>155</v>
      </c>
      <c r="B71" s="15" t="s">
        <v>156</v>
      </c>
      <c r="C71" s="17">
        <v>6583</v>
      </c>
      <c r="D71" s="248"/>
      <c r="E71" s="17">
        <v>6583</v>
      </c>
    </row>
    <row r="72" spans="1:5" ht="12" customHeight="1">
      <c r="A72" s="20" t="s">
        <v>157</v>
      </c>
      <c r="B72" s="21" t="s">
        <v>158</v>
      </c>
      <c r="C72" s="17"/>
      <c r="D72" s="250"/>
      <c r="E72" s="24"/>
    </row>
    <row r="73" spans="1:5" ht="12" customHeight="1">
      <c r="A73" s="28" t="s">
        <v>159</v>
      </c>
      <c r="B73" s="23" t="s">
        <v>160</v>
      </c>
      <c r="C73" s="12">
        <f>SUM(C74:C76)</f>
        <v>0</v>
      </c>
      <c r="D73" s="251"/>
      <c r="E73" s="13">
        <f>SUM(E74:E76)</f>
        <v>0</v>
      </c>
    </row>
    <row r="74" spans="1:5" ht="12" customHeight="1">
      <c r="A74" s="14" t="s">
        <v>161</v>
      </c>
      <c r="B74" s="15" t="s">
        <v>162</v>
      </c>
      <c r="C74" s="17"/>
      <c r="D74" s="248"/>
      <c r="E74" s="24"/>
    </row>
    <row r="75" spans="1:5" ht="12" customHeight="1">
      <c r="A75" s="18" t="s">
        <v>163</v>
      </c>
      <c r="B75" s="19" t="s">
        <v>164</v>
      </c>
      <c r="C75" s="17"/>
      <c r="D75" s="249"/>
      <c r="E75" s="24"/>
    </row>
    <row r="76" spans="1:5" ht="12" customHeight="1">
      <c r="A76" s="20" t="s">
        <v>165</v>
      </c>
      <c r="B76" s="21" t="s">
        <v>166</v>
      </c>
      <c r="C76" s="17"/>
      <c r="D76" s="250"/>
      <c r="E76" s="24"/>
    </row>
    <row r="77" spans="1:5" ht="12" customHeight="1">
      <c r="A77" s="28" t="s">
        <v>167</v>
      </c>
      <c r="B77" s="23" t="s">
        <v>168</v>
      </c>
      <c r="C77" s="12">
        <f>SUM(C78:C81)</f>
        <v>0</v>
      </c>
      <c r="D77" s="251"/>
      <c r="E77" s="13">
        <f>SUM(E78:E81)</f>
        <v>0</v>
      </c>
    </row>
    <row r="78" spans="1:5" ht="12" customHeight="1">
      <c r="A78" s="30" t="s">
        <v>169</v>
      </c>
      <c r="B78" s="15" t="s">
        <v>170</v>
      </c>
      <c r="C78" s="17"/>
      <c r="D78" s="248"/>
      <c r="E78" s="24"/>
    </row>
    <row r="79" spans="1:5" ht="12" customHeight="1">
      <c r="A79" s="31" t="s">
        <v>171</v>
      </c>
      <c r="B79" s="19" t="s">
        <v>172</v>
      </c>
      <c r="C79" s="17"/>
      <c r="D79" s="249"/>
      <c r="E79" s="24"/>
    </row>
    <row r="80" spans="1:5" ht="12" customHeight="1">
      <c r="A80" s="31" t="s">
        <v>173</v>
      </c>
      <c r="B80" s="19" t="s">
        <v>174</v>
      </c>
      <c r="C80" s="17"/>
      <c r="D80" s="249"/>
      <c r="E80" s="24"/>
    </row>
    <row r="81" spans="1:5" ht="12" customHeight="1">
      <c r="A81" s="29" t="s">
        <v>175</v>
      </c>
      <c r="B81" s="21" t="s">
        <v>176</v>
      </c>
      <c r="C81" s="17"/>
      <c r="D81" s="250"/>
      <c r="E81" s="24"/>
    </row>
    <row r="82" spans="1:5" ht="13.5" customHeight="1">
      <c r="A82" s="28" t="s">
        <v>177</v>
      </c>
      <c r="B82" s="23" t="s">
        <v>178</v>
      </c>
      <c r="C82" s="32"/>
      <c r="D82" s="251"/>
      <c r="E82" s="33"/>
    </row>
    <row r="83" spans="1:5" ht="15.75" customHeight="1">
      <c r="A83" s="28" t="s">
        <v>179</v>
      </c>
      <c r="B83" s="28" t="s">
        <v>180</v>
      </c>
      <c r="C83" s="12">
        <f>+C61+C65+C70+C73+C77+C82</f>
        <v>6583</v>
      </c>
      <c r="D83" s="253"/>
      <c r="E83" s="13">
        <f>+E61+E65+E70+E73+E77+E82</f>
        <v>6583</v>
      </c>
    </row>
    <row r="84" spans="1:5" ht="16.5" customHeight="1">
      <c r="A84" s="34" t="s">
        <v>181</v>
      </c>
      <c r="B84" s="34" t="s">
        <v>182</v>
      </c>
      <c r="C84" s="12">
        <f>+C60+C83</f>
        <v>36824</v>
      </c>
      <c r="D84" s="254">
        <f>SUM(D60+D16)</f>
        <v>3310</v>
      </c>
      <c r="E84" s="13">
        <f>+E60+E83</f>
        <v>40134</v>
      </c>
    </row>
    <row r="85" spans="1:5" ht="83.25" customHeight="1">
      <c r="A85" s="35"/>
      <c r="B85" s="36"/>
      <c r="C85" s="37"/>
      <c r="D85" s="36"/>
      <c r="E85" s="38"/>
    </row>
    <row r="86" spans="1:5" ht="16.5" customHeight="1">
      <c r="A86" s="303" t="s">
        <v>183</v>
      </c>
      <c r="B86" s="303"/>
      <c r="C86" s="303"/>
      <c r="D86" s="303"/>
      <c r="E86" s="303"/>
    </row>
    <row r="87" spans="1:5" s="42" customFormat="1" ht="16.5" customHeight="1">
      <c r="A87" s="304" t="s">
        <v>184</v>
      </c>
      <c r="B87" s="304"/>
      <c r="C87" s="40" t="s">
        <v>17</v>
      </c>
      <c r="D87" s="39"/>
      <c r="E87" s="41"/>
    </row>
    <row r="88" spans="1:5" ht="37.5" customHeight="1">
      <c r="A88" s="9" t="s">
        <v>18</v>
      </c>
      <c r="B88" s="9" t="s">
        <v>185</v>
      </c>
      <c r="C88" s="43" t="s">
        <v>186</v>
      </c>
      <c r="D88" s="9" t="s">
        <v>371</v>
      </c>
      <c r="E88" s="43" t="s">
        <v>186</v>
      </c>
    </row>
    <row r="89" spans="1:5" ht="12" customHeight="1">
      <c r="A89" s="9">
        <v>1</v>
      </c>
      <c r="B89" s="9">
        <v>2</v>
      </c>
      <c r="C89" s="9">
        <v>3</v>
      </c>
      <c r="D89" s="9"/>
      <c r="E89" s="44">
        <v>4</v>
      </c>
    </row>
    <row r="90" spans="1:5" ht="12" customHeight="1">
      <c r="A90" s="45" t="s">
        <v>23</v>
      </c>
      <c r="B90" s="46" t="s">
        <v>187</v>
      </c>
      <c r="C90" s="47">
        <f>SUM(C91:C95)</f>
        <v>23638</v>
      </c>
      <c r="D90" s="48">
        <f>SUM(D91+D92+D93+D94+D95)</f>
        <v>3310</v>
      </c>
      <c r="E90" s="49">
        <f>+E91+E92+E93+E94+E95</f>
        <v>26948</v>
      </c>
    </row>
    <row r="91" spans="1:5" ht="12" customHeight="1">
      <c r="A91" s="18" t="s">
        <v>25</v>
      </c>
      <c r="B91" s="50" t="s">
        <v>188</v>
      </c>
      <c r="C91" s="52">
        <v>7379</v>
      </c>
      <c r="D91" s="51">
        <v>3446</v>
      </c>
      <c r="E91" s="52">
        <f>SUM(C91:D91)</f>
        <v>10825</v>
      </c>
    </row>
    <row r="92" spans="1:5" ht="12" customHeight="1">
      <c r="A92" s="18" t="s">
        <v>27</v>
      </c>
      <c r="B92" s="50" t="s">
        <v>189</v>
      </c>
      <c r="C92" s="52">
        <v>2046</v>
      </c>
      <c r="D92" s="51">
        <v>685</v>
      </c>
      <c r="E92" s="52">
        <f>SUM(C92:D92)</f>
        <v>2731</v>
      </c>
    </row>
    <row r="93" spans="1:5" ht="12" customHeight="1">
      <c r="A93" s="18" t="s">
        <v>29</v>
      </c>
      <c r="B93" s="50" t="s">
        <v>190</v>
      </c>
      <c r="C93" s="52">
        <v>9850</v>
      </c>
      <c r="D93" s="51">
        <v>-821</v>
      </c>
      <c r="E93" s="52">
        <f>SUM(C93:D93)</f>
        <v>9029</v>
      </c>
    </row>
    <row r="94" spans="1:5" ht="12" customHeight="1">
      <c r="A94" s="18" t="s">
        <v>31</v>
      </c>
      <c r="B94" s="53" t="s">
        <v>191</v>
      </c>
      <c r="C94" s="52">
        <v>3795</v>
      </c>
      <c r="D94" s="54"/>
      <c r="E94" s="52">
        <v>3795</v>
      </c>
    </row>
    <row r="95" spans="1:5" ht="12" customHeight="1">
      <c r="A95" s="18" t="s">
        <v>192</v>
      </c>
      <c r="B95" s="55" t="s">
        <v>193</v>
      </c>
      <c r="C95" s="52">
        <v>568</v>
      </c>
      <c r="D95" s="56"/>
      <c r="E95" s="52">
        <v>568</v>
      </c>
    </row>
    <row r="96" spans="1:5" ht="12" customHeight="1">
      <c r="A96" s="18" t="s">
        <v>35</v>
      </c>
      <c r="B96" s="50" t="s">
        <v>194</v>
      </c>
      <c r="C96" s="52"/>
      <c r="D96" s="51"/>
      <c r="E96" s="52"/>
    </row>
    <row r="97" spans="1:5" ht="12" customHeight="1">
      <c r="A97" s="18" t="s">
        <v>195</v>
      </c>
      <c r="B97" s="57" t="s">
        <v>196</v>
      </c>
      <c r="C97" s="52"/>
      <c r="D97" s="58"/>
      <c r="E97" s="52"/>
    </row>
    <row r="98" spans="1:5" ht="12" customHeight="1">
      <c r="A98" s="18" t="s">
        <v>197</v>
      </c>
      <c r="B98" s="59" t="s">
        <v>198</v>
      </c>
      <c r="C98" s="52">
        <v>168</v>
      </c>
      <c r="D98" s="51"/>
      <c r="E98" s="52">
        <v>168</v>
      </c>
    </row>
    <row r="99" spans="1:5" ht="12" customHeight="1">
      <c r="A99" s="18" t="s">
        <v>199</v>
      </c>
      <c r="B99" s="59" t="s">
        <v>200</v>
      </c>
      <c r="C99" s="52"/>
      <c r="D99" s="51"/>
      <c r="E99" s="52"/>
    </row>
    <row r="100" spans="1:5" ht="12" customHeight="1">
      <c r="A100" s="18" t="s">
        <v>201</v>
      </c>
      <c r="B100" s="57" t="s">
        <v>202</v>
      </c>
      <c r="C100" s="52"/>
      <c r="D100" s="58"/>
      <c r="E100" s="52"/>
    </row>
    <row r="101" spans="1:5" ht="12" customHeight="1">
      <c r="A101" s="18" t="s">
        <v>203</v>
      </c>
      <c r="B101" s="57" t="s">
        <v>204</v>
      </c>
      <c r="C101" s="52"/>
      <c r="D101" s="58"/>
      <c r="E101" s="52"/>
    </row>
    <row r="102" spans="1:5" ht="12" customHeight="1">
      <c r="A102" s="18" t="s">
        <v>205</v>
      </c>
      <c r="B102" s="59" t="s">
        <v>206</v>
      </c>
      <c r="C102" s="52"/>
      <c r="D102" s="51"/>
      <c r="E102" s="52"/>
    </row>
    <row r="103" spans="1:5" ht="12" customHeight="1">
      <c r="A103" s="60" t="s">
        <v>207</v>
      </c>
      <c r="B103" s="61" t="s">
        <v>208</v>
      </c>
      <c r="C103" s="52"/>
      <c r="D103" s="62"/>
      <c r="E103" s="52"/>
    </row>
    <row r="104" spans="1:5" ht="12" customHeight="1">
      <c r="A104" s="18" t="s">
        <v>209</v>
      </c>
      <c r="B104" s="61" t="s">
        <v>210</v>
      </c>
      <c r="C104" s="52"/>
      <c r="D104" s="62"/>
      <c r="E104" s="52"/>
    </row>
    <row r="105" spans="1:5" ht="12" customHeight="1">
      <c r="A105" s="18" t="s">
        <v>211</v>
      </c>
      <c r="B105" s="59" t="s">
        <v>212</v>
      </c>
      <c r="C105" s="52">
        <v>250</v>
      </c>
      <c r="D105" s="51"/>
      <c r="E105" s="52">
        <v>250</v>
      </c>
    </row>
    <row r="106" spans="1:5" ht="12" customHeight="1">
      <c r="A106" s="11" t="s">
        <v>37</v>
      </c>
      <c r="B106" s="63" t="s">
        <v>213</v>
      </c>
      <c r="C106" s="12">
        <f>+C107+C109+C111</f>
        <v>7566</v>
      </c>
      <c r="D106" s="64"/>
      <c r="E106" s="49">
        <f>+E107+E109+E111</f>
        <v>7566</v>
      </c>
    </row>
    <row r="107" spans="1:5" ht="12" customHeight="1">
      <c r="A107" s="14" t="s">
        <v>39</v>
      </c>
      <c r="B107" s="50" t="s">
        <v>214</v>
      </c>
      <c r="C107" s="16"/>
      <c r="D107" s="51"/>
      <c r="E107" s="52"/>
    </row>
    <row r="108" spans="1:5" ht="12" customHeight="1">
      <c r="A108" s="14" t="s">
        <v>41</v>
      </c>
      <c r="B108" s="65" t="s">
        <v>215</v>
      </c>
      <c r="C108" s="16"/>
      <c r="D108" s="62"/>
      <c r="E108" s="52"/>
    </row>
    <row r="109" spans="1:5" ht="12" customHeight="1">
      <c r="A109" s="14" t="s">
        <v>43</v>
      </c>
      <c r="B109" s="65" t="s">
        <v>216</v>
      </c>
      <c r="C109" s="52">
        <v>7566</v>
      </c>
      <c r="D109" s="62"/>
      <c r="E109" s="52">
        <v>7566</v>
      </c>
    </row>
    <row r="110" spans="1:5" ht="12" customHeight="1">
      <c r="A110" s="14" t="s">
        <v>45</v>
      </c>
      <c r="B110" s="65" t="s">
        <v>217</v>
      </c>
      <c r="C110" s="66"/>
      <c r="D110" s="62"/>
      <c r="E110" s="52"/>
    </row>
    <row r="111" spans="1:5" ht="12" customHeight="1">
      <c r="A111" s="14" t="s">
        <v>47</v>
      </c>
      <c r="B111" s="67" t="s">
        <v>218</v>
      </c>
      <c r="C111" s="66"/>
      <c r="D111" s="68"/>
      <c r="E111" s="52"/>
    </row>
    <row r="112" spans="1:5" ht="12" customHeight="1">
      <c r="A112" s="14" t="s">
        <v>49</v>
      </c>
      <c r="B112" s="69" t="s">
        <v>219</v>
      </c>
      <c r="C112" s="66"/>
      <c r="D112" s="70"/>
      <c r="E112" s="52"/>
    </row>
    <row r="113" spans="1:5" ht="12" customHeight="1">
      <c r="A113" s="14" t="s">
        <v>220</v>
      </c>
      <c r="B113" s="71" t="s">
        <v>221</v>
      </c>
      <c r="C113" s="66"/>
      <c r="D113" s="72"/>
      <c r="E113" s="52"/>
    </row>
    <row r="114" spans="1:5" ht="15.75" customHeight="1">
      <c r="A114" s="14" t="s">
        <v>222</v>
      </c>
      <c r="B114" s="59" t="s">
        <v>200</v>
      </c>
      <c r="C114" s="66"/>
      <c r="D114" s="51"/>
      <c r="E114" s="52"/>
    </row>
    <row r="115" spans="1:5" ht="12" customHeight="1">
      <c r="A115" s="14" t="s">
        <v>223</v>
      </c>
      <c r="B115" s="59" t="s">
        <v>224</v>
      </c>
      <c r="C115" s="66"/>
      <c r="D115" s="51"/>
      <c r="E115" s="52"/>
    </row>
    <row r="116" spans="1:5" ht="12" customHeight="1">
      <c r="A116" s="14" t="s">
        <v>225</v>
      </c>
      <c r="B116" s="59" t="s">
        <v>226</v>
      </c>
      <c r="C116" s="66"/>
      <c r="D116" s="51"/>
      <c r="E116" s="52"/>
    </row>
    <row r="117" spans="1:5" ht="12" customHeight="1">
      <c r="A117" s="14" t="s">
        <v>227</v>
      </c>
      <c r="B117" s="59" t="s">
        <v>206</v>
      </c>
      <c r="C117" s="66"/>
      <c r="D117" s="51"/>
      <c r="E117" s="52"/>
    </row>
    <row r="118" spans="1:5" ht="12" customHeight="1">
      <c r="A118" s="14" t="s">
        <v>228</v>
      </c>
      <c r="B118" s="59" t="s">
        <v>229</v>
      </c>
      <c r="C118" s="66"/>
      <c r="D118" s="51"/>
      <c r="E118" s="52"/>
    </row>
    <row r="119" spans="1:5" ht="16.5" customHeight="1">
      <c r="A119" s="60" t="s">
        <v>230</v>
      </c>
      <c r="B119" s="59" t="s">
        <v>231</v>
      </c>
      <c r="C119" s="73"/>
      <c r="D119" s="51"/>
      <c r="E119" s="52"/>
    </row>
    <row r="120" spans="1:5" ht="12" customHeight="1">
      <c r="A120" s="11" t="s">
        <v>51</v>
      </c>
      <c r="B120" s="11" t="s">
        <v>232</v>
      </c>
      <c r="C120" s="12">
        <f>+C121+C122</f>
        <v>5620</v>
      </c>
      <c r="D120" s="64"/>
      <c r="E120" s="49">
        <f>+E121+E122</f>
        <v>5620</v>
      </c>
    </row>
    <row r="121" spans="1:5" ht="12" customHeight="1">
      <c r="A121" s="14" t="s">
        <v>53</v>
      </c>
      <c r="B121" s="74" t="s">
        <v>233</v>
      </c>
      <c r="C121" s="16">
        <v>850</v>
      </c>
      <c r="D121" s="72"/>
      <c r="E121" s="52">
        <v>850</v>
      </c>
    </row>
    <row r="122" spans="1:5" ht="12" customHeight="1">
      <c r="A122" s="20" t="s">
        <v>55</v>
      </c>
      <c r="B122" s="65" t="s">
        <v>234</v>
      </c>
      <c r="C122" s="25">
        <v>4770</v>
      </c>
      <c r="D122" s="62"/>
      <c r="E122" s="52">
        <v>4770</v>
      </c>
    </row>
    <row r="123" spans="1:5" ht="12" customHeight="1">
      <c r="A123" s="11" t="s">
        <v>235</v>
      </c>
      <c r="B123" s="11" t="s">
        <v>236</v>
      </c>
      <c r="C123" s="12">
        <f>+C90+C106+C120</f>
        <v>36824</v>
      </c>
      <c r="D123" s="64">
        <f>SUM(D90+D106)</f>
        <v>3310</v>
      </c>
      <c r="E123" s="49">
        <f>+E90+E106+E120</f>
        <v>40134</v>
      </c>
    </row>
    <row r="124" spans="1:5" ht="12" customHeight="1">
      <c r="A124" s="11" t="s">
        <v>79</v>
      </c>
      <c r="B124" s="11" t="s">
        <v>237</v>
      </c>
      <c r="C124" s="12">
        <f>+C125+C126+C127</f>
        <v>0</v>
      </c>
      <c r="D124" s="64"/>
      <c r="E124" s="49">
        <f>+E125+E126+E127</f>
        <v>0</v>
      </c>
    </row>
    <row r="125" spans="1:5" ht="12" customHeight="1">
      <c r="A125" s="14" t="s">
        <v>81</v>
      </c>
      <c r="B125" s="74" t="s">
        <v>238</v>
      </c>
      <c r="C125" s="66"/>
      <c r="D125" s="72"/>
      <c r="E125" s="52"/>
    </row>
    <row r="126" spans="1:5" ht="12" customHeight="1">
      <c r="A126" s="14" t="s">
        <v>83</v>
      </c>
      <c r="B126" s="74" t="s">
        <v>239</v>
      </c>
      <c r="C126" s="66"/>
      <c r="D126" s="72"/>
      <c r="E126" s="52"/>
    </row>
    <row r="127" spans="1:5" ht="12" customHeight="1">
      <c r="A127" s="60" t="s">
        <v>85</v>
      </c>
      <c r="B127" s="75" t="s">
        <v>240</v>
      </c>
      <c r="C127" s="66"/>
      <c r="D127" s="76"/>
      <c r="E127" s="52"/>
    </row>
    <row r="128" spans="1:5" ht="12" customHeight="1">
      <c r="A128" s="11" t="s">
        <v>101</v>
      </c>
      <c r="B128" s="11" t="s">
        <v>241</v>
      </c>
      <c r="C128" s="12">
        <f>+C129+C130+C131+C132</f>
        <v>0</v>
      </c>
      <c r="D128" s="64"/>
      <c r="E128" s="49">
        <f>+E129+E130+E131+E132</f>
        <v>0</v>
      </c>
    </row>
    <row r="129" spans="1:5" ht="12" customHeight="1">
      <c r="A129" s="14" t="s">
        <v>103</v>
      </c>
      <c r="B129" s="74" t="s">
        <v>242</v>
      </c>
      <c r="C129" s="66"/>
      <c r="D129" s="72"/>
      <c r="E129" s="52"/>
    </row>
    <row r="130" spans="1:5" ht="12" customHeight="1">
      <c r="A130" s="14" t="s">
        <v>105</v>
      </c>
      <c r="B130" s="74" t="s">
        <v>243</v>
      </c>
      <c r="C130" s="66"/>
      <c r="D130" s="72"/>
      <c r="E130" s="52"/>
    </row>
    <row r="131" spans="1:5" ht="12" customHeight="1">
      <c r="A131" s="14" t="s">
        <v>107</v>
      </c>
      <c r="B131" s="74" t="s">
        <v>244</v>
      </c>
      <c r="C131" s="66"/>
      <c r="D131" s="72"/>
      <c r="E131" s="52"/>
    </row>
    <row r="132" spans="1:5" ht="12" customHeight="1">
      <c r="A132" s="60" t="s">
        <v>109</v>
      </c>
      <c r="B132" s="75" t="s">
        <v>245</v>
      </c>
      <c r="C132" s="66"/>
      <c r="D132" s="76"/>
      <c r="E132" s="52"/>
    </row>
    <row r="133" spans="1:5" ht="12" customHeight="1">
      <c r="A133" s="11" t="s">
        <v>246</v>
      </c>
      <c r="B133" s="11" t="s">
        <v>247</v>
      </c>
      <c r="C133" s="12">
        <f>+C134+C135+C136+C137</f>
        <v>0</v>
      </c>
      <c r="D133" s="64"/>
      <c r="E133" s="49">
        <f>+E134+E135+E136+E137</f>
        <v>0</v>
      </c>
    </row>
    <row r="134" spans="1:5" ht="12" customHeight="1">
      <c r="A134" s="14" t="s">
        <v>115</v>
      </c>
      <c r="B134" s="74" t="s">
        <v>248</v>
      </c>
      <c r="C134" s="66"/>
      <c r="D134" s="72"/>
      <c r="E134" s="52"/>
    </row>
    <row r="135" spans="1:5" ht="12" customHeight="1">
      <c r="A135" s="14" t="s">
        <v>117</v>
      </c>
      <c r="B135" s="74" t="s">
        <v>249</v>
      </c>
      <c r="C135" s="66"/>
      <c r="D135" s="72"/>
      <c r="E135" s="52"/>
    </row>
    <row r="136" spans="1:5" ht="12" customHeight="1">
      <c r="A136" s="14" t="s">
        <v>119</v>
      </c>
      <c r="B136" s="74" t="s">
        <v>250</v>
      </c>
      <c r="C136" s="66"/>
      <c r="D136" s="72"/>
      <c r="E136" s="52"/>
    </row>
    <row r="137" spans="1:5" ht="12" customHeight="1">
      <c r="A137" s="60" t="s">
        <v>121</v>
      </c>
      <c r="B137" s="75" t="s">
        <v>251</v>
      </c>
      <c r="C137" s="66"/>
      <c r="D137" s="76"/>
      <c r="E137" s="52"/>
    </row>
    <row r="138" spans="1:5" ht="12" customHeight="1">
      <c r="A138" s="11" t="s">
        <v>123</v>
      </c>
      <c r="B138" s="11" t="s">
        <v>252</v>
      </c>
      <c r="C138" s="77">
        <f>+C139+C140+C141+C142</f>
        <v>0</v>
      </c>
      <c r="D138" s="64"/>
      <c r="E138" s="78">
        <f>+E139+E140+E141+E142</f>
        <v>0</v>
      </c>
    </row>
    <row r="139" spans="1:5" ht="12" customHeight="1">
      <c r="A139" s="14" t="s">
        <v>125</v>
      </c>
      <c r="B139" s="74" t="s">
        <v>253</v>
      </c>
      <c r="C139" s="66"/>
      <c r="D139" s="72"/>
      <c r="E139" s="52"/>
    </row>
    <row r="140" spans="1:5" ht="12" customHeight="1">
      <c r="A140" s="14" t="s">
        <v>127</v>
      </c>
      <c r="B140" s="74" t="s">
        <v>254</v>
      </c>
      <c r="C140" s="66"/>
      <c r="D140" s="72"/>
      <c r="E140" s="52"/>
    </row>
    <row r="141" spans="1:5" ht="12" customHeight="1">
      <c r="A141" s="14" t="s">
        <v>129</v>
      </c>
      <c r="B141" s="74" t="s">
        <v>255</v>
      </c>
      <c r="C141" s="66"/>
      <c r="D141" s="72"/>
      <c r="E141" s="52"/>
    </row>
    <row r="142" spans="1:5" ht="12" customHeight="1">
      <c r="A142" s="14" t="s">
        <v>131</v>
      </c>
      <c r="B142" s="74" t="s">
        <v>256</v>
      </c>
      <c r="C142" s="66"/>
      <c r="D142" s="72"/>
      <c r="E142" s="52"/>
    </row>
    <row r="143" spans="1:11" ht="15" customHeight="1">
      <c r="A143" s="11" t="s">
        <v>133</v>
      </c>
      <c r="B143" s="11" t="s">
        <v>257</v>
      </c>
      <c r="C143" s="77">
        <f>+C124+C128+C133+C138</f>
        <v>0</v>
      </c>
      <c r="D143" s="64"/>
      <c r="E143" s="79">
        <f>+E124+E128+E133+E138</f>
        <v>0</v>
      </c>
      <c r="H143" s="80"/>
      <c r="I143" s="81"/>
      <c r="J143" s="81"/>
      <c r="K143" s="81"/>
    </row>
    <row r="144" spans="1:5" ht="12.75" customHeight="1">
      <c r="A144" s="82" t="s">
        <v>258</v>
      </c>
      <c r="B144" s="82" t="s">
        <v>259</v>
      </c>
      <c r="C144" s="77">
        <f>+C123+C143</f>
        <v>36824</v>
      </c>
      <c r="D144" s="83">
        <v>3310</v>
      </c>
      <c r="E144" s="79">
        <f>+E123+E143</f>
        <v>40134</v>
      </c>
    </row>
    <row r="145" spans="3:5" ht="7.5" customHeight="1">
      <c r="C145" s="6"/>
      <c r="E145" s="84"/>
    </row>
    <row r="146" spans="1:5" ht="15.75" customHeight="1">
      <c r="A146" s="301" t="s">
        <v>260</v>
      </c>
      <c r="B146" s="301"/>
      <c r="C146" s="301"/>
      <c r="D146" s="301"/>
      <c r="E146" s="301"/>
    </row>
    <row r="147" spans="1:5" ht="15" customHeight="1">
      <c r="A147" s="302" t="s">
        <v>261</v>
      </c>
      <c r="B147" s="302"/>
      <c r="C147" s="8" t="s">
        <v>17</v>
      </c>
      <c r="D147" s="7"/>
      <c r="E147" s="85"/>
    </row>
    <row r="148" spans="1:6" ht="13.5" customHeight="1">
      <c r="A148" s="11">
        <v>1</v>
      </c>
      <c r="B148" s="63" t="s">
        <v>262</v>
      </c>
      <c r="C148" s="12">
        <f>+C60-C123</f>
        <v>-6583</v>
      </c>
      <c r="D148" s="63"/>
      <c r="E148" s="86">
        <f>+E60-E123</f>
        <v>-6583</v>
      </c>
      <c r="F148" s="87"/>
    </row>
    <row r="149" spans="1:5" ht="27.75" customHeight="1">
      <c r="A149" s="11" t="s">
        <v>37</v>
      </c>
      <c r="B149" s="63" t="s">
        <v>263</v>
      </c>
      <c r="C149" s="12">
        <f>+C83-C143</f>
        <v>6583</v>
      </c>
      <c r="D149" s="63"/>
      <c r="E149" s="88">
        <f>+E83-E143</f>
        <v>6583</v>
      </c>
    </row>
    <row r="150" ht="7.5" customHeight="1">
      <c r="E150"/>
    </row>
  </sheetData>
  <sheetProtection selectLockedCells="1" selectUnlockedCells="1"/>
  <mergeCells count="6">
    <mergeCell ref="A146:E146"/>
    <mergeCell ref="A147:B147"/>
    <mergeCell ref="A1:E1"/>
    <mergeCell ref="A2:B2"/>
    <mergeCell ref="A86:E86"/>
    <mergeCell ref="A87:B87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3"/>
  <headerFooter alignWithMargins="0">
    <oddHeader>&amp;C&amp;"Times New Roman CE,Félkövér"&amp;12
Pénzesgyőr Önkormányzat
2014. ÉVI KÖLTSÉGVETÉSÉNEK ÖSSZEVONT MÉRLEGE&amp;R&amp;"Times New Roman CE,Félkövér dőlt"&amp;11 &amp;A a 2/2015.(III.19.) önkormányzati rendelethez</oddHeader>
  </headerFooter>
  <rowBreaks count="1" manualBreakCount="1">
    <brk id="8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150"/>
  <sheetViews>
    <sheetView zoomScale="120" zoomScaleNormal="120" zoomScaleSheetLayoutView="100" zoomScalePageLayoutView="0" workbookViewId="0" topLeftCell="A81">
      <selection activeCell="I91" sqref="I91"/>
    </sheetView>
  </sheetViews>
  <sheetFormatPr defaultColWidth="9.00390625" defaultRowHeight="7.5" customHeight="1"/>
  <cols>
    <col min="1" max="1" width="9.50390625" style="89" customWidth="1"/>
    <col min="2" max="2" width="67.00390625" style="89" customWidth="1"/>
    <col min="3" max="4" width="11.875" style="89" customWidth="1"/>
    <col min="5" max="5" width="11.875" style="90" customWidth="1"/>
    <col min="6" max="6" width="9.00390625" style="91" customWidth="1"/>
    <col min="7" max="16384" width="9.375" style="91" customWidth="1"/>
  </cols>
  <sheetData>
    <row r="1" spans="1:5" ht="15.75" customHeight="1">
      <c r="A1" s="307" t="s">
        <v>15</v>
      </c>
      <c r="B1" s="307"/>
      <c r="C1" s="307"/>
      <c r="D1" s="307"/>
      <c r="E1" s="307"/>
    </row>
    <row r="2" spans="1:5" ht="15.75" customHeight="1">
      <c r="A2" s="306" t="s">
        <v>16</v>
      </c>
      <c r="B2" s="306"/>
      <c r="C2" s="41"/>
      <c r="D2" s="41"/>
      <c r="E2" s="8" t="s">
        <v>17</v>
      </c>
    </row>
    <row r="3" spans="1:5" ht="37.5" customHeight="1">
      <c r="A3" s="92" t="s">
        <v>18</v>
      </c>
      <c r="B3" s="92" t="s">
        <v>19</v>
      </c>
      <c r="C3" s="92" t="s">
        <v>20</v>
      </c>
      <c r="D3" s="9" t="s">
        <v>21</v>
      </c>
      <c r="E3" s="9" t="s">
        <v>22</v>
      </c>
    </row>
    <row r="4" spans="1:5" s="94" customFormat="1" ht="12" customHeight="1">
      <c r="A4" s="93">
        <v>1</v>
      </c>
      <c r="B4" s="93">
        <v>2</v>
      </c>
      <c r="C4" s="93">
        <v>3</v>
      </c>
      <c r="D4" s="93"/>
      <c r="E4" s="93">
        <v>3</v>
      </c>
    </row>
    <row r="5" spans="1:5" s="5" customFormat="1" ht="12" customHeight="1">
      <c r="A5" s="95" t="s">
        <v>23</v>
      </c>
      <c r="B5" s="95" t="s">
        <v>24</v>
      </c>
      <c r="C5" s="13">
        <f>+C6+C7+C8+C9+C10+C11</f>
        <v>12235</v>
      </c>
      <c r="D5" s="255">
        <f>SUM(D8+D10+D11)</f>
        <v>1112</v>
      </c>
      <c r="E5" s="255">
        <f>SUM(E6+E7+E8+E9+E10+E11)</f>
        <v>13347</v>
      </c>
    </row>
    <row r="6" spans="1:5" s="5" customFormat="1" ht="12" customHeight="1">
      <c r="A6" s="96" t="s">
        <v>25</v>
      </c>
      <c r="B6" s="97" t="s">
        <v>26</v>
      </c>
      <c r="C6" s="98">
        <v>7821</v>
      </c>
      <c r="D6" s="260"/>
      <c r="E6" s="256">
        <v>7821</v>
      </c>
    </row>
    <row r="7" spans="1:5" s="5" customFormat="1" ht="12" customHeight="1">
      <c r="A7" s="99" t="s">
        <v>27</v>
      </c>
      <c r="B7" s="100" t="s">
        <v>28</v>
      </c>
      <c r="C7" s="24"/>
      <c r="D7" s="261"/>
      <c r="E7" s="256"/>
    </row>
    <row r="8" spans="1:5" s="5" customFormat="1" ht="12" customHeight="1">
      <c r="A8" s="99" t="s">
        <v>29</v>
      </c>
      <c r="B8" s="100" t="s">
        <v>30</v>
      </c>
      <c r="C8" s="24">
        <v>3709</v>
      </c>
      <c r="D8" s="261">
        <v>648</v>
      </c>
      <c r="E8" s="256">
        <f>SUM(C8:D8)</f>
        <v>4357</v>
      </c>
    </row>
    <row r="9" spans="1:5" s="5" customFormat="1" ht="12" customHeight="1">
      <c r="A9" s="99" t="s">
        <v>31</v>
      </c>
      <c r="B9" s="100" t="s">
        <v>32</v>
      </c>
      <c r="C9" s="24">
        <v>393</v>
      </c>
      <c r="D9" s="261"/>
      <c r="E9" s="256">
        <v>393</v>
      </c>
    </row>
    <row r="10" spans="1:5" s="5" customFormat="1" ht="12" customHeight="1">
      <c r="A10" s="99" t="s">
        <v>33</v>
      </c>
      <c r="B10" s="100" t="s">
        <v>34</v>
      </c>
      <c r="C10" s="24">
        <v>104</v>
      </c>
      <c r="D10" s="261">
        <v>16</v>
      </c>
      <c r="E10" s="256">
        <f>SUM(C10:D10)</f>
        <v>120</v>
      </c>
    </row>
    <row r="11" spans="1:5" s="5" customFormat="1" ht="12" customHeight="1">
      <c r="A11" s="101" t="s">
        <v>35</v>
      </c>
      <c r="B11" s="102" t="s">
        <v>36</v>
      </c>
      <c r="C11" s="24">
        <v>208</v>
      </c>
      <c r="D11" s="262">
        <v>448</v>
      </c>
      <c r="E11" s="257">
        <f>SUM(C11:D11)</f>
        <v>656</v>
      </c>
    </row>
    <row r="12" spans="1:5" s="5" customFormat="1" ht="12" customHeight="1">
      <c r="A12" s="95" t="s">
        <v>37</v>
      </c>
      <c r="B12" s="103" t="s">
        <v>38</v>
      </c>
      <c r="C12" s="13">
        <f>+C13+C14+C15+C16+C17</f>
        <v>5739</v>
      </c>
      <c r="D12" s="263">
        <v>1819</v>
      </c>
      <c r="E12" s="255">
        <f>+E13+E14+E15+E16+E17</f>
        <v>7558</v>
      </c>
    </row>
    <row r="13" spans="1:5" s="5" customFormat="1" ht="12" customHeight="1">
      <c r="A13" s="96" t="s">
        <v>39</v>
      </c>
      <c r="B13" s="97" t="s">
        <v>40</v>
      </c>
      <c r="C13" s="98"/>
      <c r="D13" s="260"/>
      <c r="E13" s="256"/>
    </row>
    <row r="14" spans="1:5" s="5" customFormat="1" ht="12" customHeight="1">
      <c r="A14" s="99" t="s">
        <v>41</v>
      </c>
      <c r="B14" s="100" t="s">
        <v>42</v>
      </c>
      <c r="C14" s="24"/>
      <c r="D14" s="261"/>
      <c r="E14" s="256"/>
    </row>
    <row r="15" spans="1:5" s="5" customFormat="1" ht="12" customHeight="1">
      <c r="A15" s="99" t="s">
        <v>43</v>
      </c>
      <c r="B15" s="100" t="s">
        <v>44</v>
      </c>
      <c r="C15" s="24"/>
      <c r="D15" s="261"/>
      <c r="E15" s="256"/>
    </row>
    <row r="16" spans="1:5" s="5" customFormat="1" ht="12" customHeight="1">
      <c r="A16" s="99" t="s">
        <v>45</v>
      </c>
      <c r="B16" s="100" t="s">
        <v>46</v>
      </c>
      <c r="C16" s="24"/>
      <c r="D16" s="261"/>
      <c r="E16" s="256"/>
    </row>
    <row r="17" spans="1:5" s="5" customFormat="1" ht="12" customHeight="1">
      <c r="A17" s="99" t="s">
        <v>47</v>
      </c>
      <c r="B17" s="100" t="s">
        <v>48</v>
      </c>
      <c r="C17" s="24">
        <v>5739</v>
      </c>
      <c r="D17" s="261">
        <v>1819</v>
      </c>
      <c r="E17" s="256">
        <f>SUM(C17:D17)</f>
        <v>7558</v>
      </c>
    </row>
    <row r="18" spans="1:5" s="5" customFormat="1" ht="12" customHeight="1">
      <c r="A18" s="101" t="s">
        <v>49</v>
      </c>
      <c r="B18" s="102" t="s">
        <v>50</v>
      </c>
      <c r="C18" s="104"/>
      <c r="D18" s="262"/>
      <c r="E18" s="256"/>
    </row>
    <row r="19" spans="1:5" s="5" customFormat="1" ht="12" customHeight="1">
      <c r="A19" s="95" t="s">
        <v>51</v>
      </c>
      <c r="B19" s="95" t="s">
        <v>52</v>
      </c>
      <c r="C19" s="13">
        <f>+C20+C21+C22+C23+C24</f>
        <v>6500</v>
      </c>
      <c r="D19" s="255"/>
      <c r="E19" s="255">
        <f>+E20+E21+E22+E23+E24</f>
        <v>6500</v>
      </c>
    </row>
    <row r="20" spans="1:5" s="5" customFormat="1" ht="12" customHeight="1">
      <c r="A20" s="96" t="s">
        <v>53</v>
      </c>
      <c r="B20" s="97" t="s">
        <v>54</v>
      </c>
      <c r="C20" s="24">
        <v>6500</v>
      </c>
      <c r="D20" s="260"/>
      <c r="E20" s="256">
        <v>6500</v>
      </c>
    </row>
    <row r="21" spans="1:5" s="5" customFormat="1" ht="12" customHeight="1">
      <c r="A21" s="99" t="s">
        <v>55</v>
      </c>
      <c r="B21" s="100" t="s">
        <v>56</v>
      </c>
      <c r="C21" s="24"/>
      <c r="D21" s="261"/>
      <c r="E21" s="256"/>
    </row>
    <row r="22" spans="1:5" s="5" customFormat="1" ht="12" customHeight="1">
      <c r="A22" s="99" t="s">
        <v>57</v>
      </c>
      <c r="B22" s="100" t="s">
        <v>58</v>
      </c>
      <c r="C22" s="24"/>
      <c r="D22" s="261"/>
      <c r="E22" s="256"/>
    </row>
    <row r="23" spans="1:5" s="5" customFormat="1" ht="12" customHeight="1">
      <c r="A23" s="99" t="s">
        <v>59</v>
      </c>
      <c r="B23" s="100" t="s">
        <v>60</v>
      </c>
      <c r="C23" s="24"/>
      <c r="D23" s="261"/>
      <c r="E23" s="256"/>
    </row>
    <row r="24" spans="1:5" s="5" customFormat="1" ht="12" customHeight="1">
      <c r="A24" s="99" t="s">
        <v>61</v>
      </c>
      <c r="B24" s="100" t="s">
        <v>62</v>
      </c>
      <c r="C24" s="24"/>
      <c r="D24" s="261"/>
      <c r="E24" s="256"/>
    </row>
    <row r="25" spans="1:5" s="5" customFormat="1" ht="12" customHeight="1">
      <c r="A25" s="101" t="s">
        <v>63</v>
      </c>
      <c r="B25" s="102" t="s">
        <v>64</v>
      </c>
      <c r="C25" s="104"/>
      <c r="D25" s="262"/>
      <c r="E25" s="256"/>
    </row>
    <row r="26" spans="1:5" s="5" customFormat="1" ht="12" customHeight="1">
      <c r="A26" s="95" t="s">
        <v>65</v>
      </c>
      <c r="B26" s="95" t="s">
        <v>66</v>
      </c>
      <c r="C26" s="13">
        <f>+C27+C30+C31+C32</f>
        <v>2751</v>
      </c>
      <c r="D26" s="255"/>
      <c r="E26" s="255">
        <f>+E27+E30+E31+E32</f>
        <v>2751</v>
      </c>
    </row>
    <row r="27" spans="1:5" s="5" customFormat="1" ht="12" customHeight="1">
      <c r="A27" s="96" t="s">
        <v>67</v>
      </c>
      <c r="B27" s="97" t="s">
        <v>68</v>
      </c>
      <c r="C27" s="105">
        <f>+C28+C29</f>
        <v>1970</v>
      </c>
      <c r="D27" s="260"/>
      <c r="E27" s="258">
        <f>+E28+E29</f>
        <v>1970</v>
      </c>
    </row>
    <row r="28" spans="1:5" s="5" customFormat="1" ht="12" customHeight="1">
      <c r="A28" s="99" t="s">
        <v>69</v>
      </c>
      <c r="B28" s="100" t="s">
        <v>70</v>
      </c>
      <c r="C28" s="24">
        <v>1120</v>
      </c>
      <c r="D28" s="261"/>
      <c r="E28" s="256">
        <v>1120</v>
      </c>
    </row>
    <row r="29" spans="1:5" s="5" customFormat="1" ht="12" customHeight="1">
      <c r="A29" s="99" t="s">
        <v>71</v>
      </c>
      <c r="B29" s="100" t="s">
        <v>72</v>
      </c>
      <c r="C29" s="24">
        <v>850</v>
      </c>
      <c r="D29" s="261"/>
      <c r="E29" s="256">
        <v>850</v>
      </c>
    </row>
    <row r="30" spans="1:5" s="5" customFormat="1" ht="12" customHeight="1">
      <c r="A30" s="99" t="s">
        <v>73</v>
      </c>
      <c r="B30" s="100" t="s">
        <v>74</v>
      </c>
      <c r="C30" s="24">
        <v>760</v>
      </c>
      <c r="D30" s="261"/>
      <c r="E30" s="256">
        <v>760</v>
      </c>
    </row>
    <row r="31" spans="1:5" s="5" customFormat="1" ht="12" customHeight="1">
      <c r="A31" s="99" t="s">
        <v>75</v>
      </c>
      <c r="B31" s="100" t="s">
        <v>76</v>
      </c>
      <c r="C31" s="24">
        <v>21</v>
      </c>
      <c r="D31" s="261"/>
      <c r="E31" s="256">
        <v>21</v>
      </c>
    </row>
    <row r="32" spans="1:5" s="5" customFormat="1" ht="12" customHeight="1">
      <c r="A32" s="101" t="s">
        <v>77</v>
      </c>
      <c r="B32" s="102" t="s">
        <v>78</v>
      </c>
      <c r="C32" s="104"/>
      <c r="D32" s="262"/>
      <c r="E32" s="256"/>
    </row>
    <row r="33" spans="1:5" s="5" customFormat="1" ht="12" customHeight="1">
      <c r="A33" s="95" t="s">
        <v>79</v>
      </c>
      <c r="B33" s="95" t="s">
        <v>80</v>
      </c>
      <c r="C33" s="13">
        <f>SUM(C34:C43)</f>
        <v>1450</v>
      </c>
      <c r="D33" s="255">
        <f>SUM(D37+D38+D43)</f>
        <v>66</v>
      </c>
      <c r="E33" s="255">
        <f>SUM(E34:E43)</f>
        <v>1516</v>
      </c>
    </row>
    <row r="34" spans="1:5" s="5" customFormat="1" ht="12" customHeight="1">
      <c r="A34" s="96" t="s">
        <v>81</v>
      </c>
      <c r="B34" s="97" t="s">
        <v>82</v>
      </c>
      <c r="C34" s="98"/>
      <c r="D34" s="260"/>
      <c r="E34" s="256"/>
    </row>
    <row r="35" spans="1:5" s="5" customFormat="1" ht="12" customHeight="1">
      <c r="A35" s="99" t="s">
        <v>83</v>
      </c>
      <c r="B35" s="100" t="s">
        <v>84</v>
      </c>
      <c r="C35" s="24"/>
      <c r="D35" s="261"/>
      <c r="E35" s="256"/>
    </row>
    <row r="36" spans="1:5" s="5" customFormat="1" ht="12" customHeight="1">
      <c r="A36" s="99" t="s">
        <v>85</v>
      </c>
      <c r="B36" s="100" t="s">
        <v>86</v>
      </c>
      <c r="C36" s="24"/>
      <c r="D36" s="261"/>
      <c r="E36" s="256"/>
    </row>
    <row r="37" spans="1:5" s="5" customFormat="1" ht="12" customHeight="1">
      <c r="A37" s="99" t="s">
        <v>87</v>
      </c>
      <c r="B37" s="100" t="s">
        <v>88</v>
      </c>
      <c r="C37" s="24">
        <v>70</v>
      </c>
      <c r="D37" s="261">
        <v>-70</v>
      </c>
      <c r="E37" s="256"/>
    </row>
    <row r="38" spans="1:5" s="5" customFormat="1" ht="12" customHeight="1">
      <c r="A38" s="99" t="s">
        <v>89</v>
      </c>
      <c r="B38" s="100" t="s">
        <v>90</v>
      </c>
      <c r="C38" s="24">
        <v>1150</v>
      </c>
      <c r="D38" s="261">
        <v>-14</v>
      </c>
      <c r="E38" s="256">
        <f>SUM(C38:D38)</f>
        <v>1136</v>
      </c>
    </row>
    <row r="39" spans="1:5" s="5" customFormat="1" ht="12" customHeight="1">
      <c r="A39" s="99" t="s">
        <v>91</v>
      </c>
      <c r="B39" s="100" t="s">
        <v>92</v>
      </c>
      <c r="C39" s="24"/>
      <c r="D39" s="261"/>
      <c r="E39" s="256"/>
    </row>
    <row r="40" spans="1:5" s="5" customFormat="1" ht="12" customHeight="1">
      <c r="A40" s="99" t="s">
        <v>93</v>
      </c>
      <c r="B40" s="100" t="s">
        <v>94</v>
      </c>
      <c r="C40" s="24"/>
      <c r="D40" s="261"/>
      <c r="E40" s="256"/>
    </row>
    <row r="41" spans="1:5" s="5" customFormat="1" ht="12" customHeight="1">
      <c r="A41" s="99" t="s">
        <v>95</v>
      </c>
      <c r="B41" s="100" t="s">
        <v>96</v>
      </c>
      <c r="C41" s="24">
        <v>230</v>
      </c>
      <c r="D41" s="261"/>
      <c r="E41" s="256">
        <v>230</v>
      </c>
    </row>
    <row r="42" spans="1:5" s="5" customFormat="1" ht="12" customHeight="1">
      <c r="A42" s="99" t="s">
        <v>97</v>
      </c>
      <c r="B42" s="100" t="s">
        <v>98</v>
      </c>
      <c r="C42" s="24"/>
      <c r="D42" s="261"/>
      <c r="E42" s="256"/>
    </row>
    <row r="43" spans="1:5" s="5" customFormat="1" ht="12" customHeight="1">
      <c r="A43" s="101" t="s">
        <v>99</v>
      </c>
      <c r="B43" s="102" t="s">
        <v>100</v>
      </c>
      <c r="C43" s="104"/>
      <c r="D43" s="262">
        <v>150</v>
      </c>
      <c r="E43" s="256">
        <v>150</v>
      </c>
    </row>
    <row r="44" spans="1:5" s="5" customFormat="1" ht="12" customHeight="1">
      <c r="A44" s="95" t="s">
        <v>101</v>
      </c>
      <c r="B44" s="95" t="s">
        <v>102</v>
      </c>
      <c r="C44" s="13">
        <f>SUM(C45:C49)</f>
        <v>0</v>
      </c>
      <c r="D44" s="255"/>
      <c r="E44" s="255">
        <f>SUM(E45:E49)</f>
        <v>0</v>
      </c>
    </row>
    <row r="45" spans="1:5" s="5" customFormat="1" ht="12" customHeight="1">
      <c r="A45" s="96" t="s">
        <v>103</v>
      </c>
      <c r="B45" s="97" t="s">
        <v>104</v>
      </c>
      <c r="C45" s="98"/>
      <c r="D45" s="260"/>
      <c r="E45" s="256"/>
    </row>
    <row r="46" spans="1:5" s="5" customFormat="1" ht="12" customHeight="1">
      <c r="A46" s="99" t="s">
        <v>105</v>
      </c>
      <c r="B46" s="100" t="s">
        <v>106</v>
      </c>
      <c r="C46" s="24"/>
      <c r="D46" s="261"/>
      <c r="E46" s="256"/>
    </row>
    <row r="47" spans="1:5" s="5" customFormat="1" ht="12" customHeight="1">
      <c r="A47" s="99" t="s">
        <v>107</v>
      </c>
      <c r="B47" s="100" t="s">
        <v>108</v>
      </c>
      <c r="C47" s="24"/>
      <c r="D47" s="261"/>
      <c r="E47" s="256"/>
    </row>
    <row r="48" spans="1:5" s="5" customFormat="1" ht="12" customHeight="1">
      <c r="A48" s="99" t="s">
        <v>109</v>
      </c>
      <c r="B48" s="100" t="s">
        <v>110</v>
      </c>
      <c r="C48" s="24"/>
      <c r="D48" s="261"/>
      <c r="E48" s="256"/>
    </row>
    <row r="49" spans="1:5" s="5" customFormat="1" ht="12" customHeight="1">
      <c r="A49" s="101" t="s">
        <v>111</v>
      </c>
      <c r="B49" s="102" t="s">
        <v>112</v>
      </c>
      <c r="C49" s="104"/>
      <c r="D49" s="262"/>
      <c r="E49" s="256"/>
    </row>
    <row r="50" spans="1:5" s="5" customFormat="1" ht="12" customHeight="1">
      <c r="A50" s="95" t="s">
        <v>113</v>
      </c>
      <c r="B50" s="95" t="s">
        <v>114</v>
      </c>
      <c r="C50" s="13">
        <f>SUM(C51:C53)</f>
        <v>0</v>
      </c>
      <c r="D50" s="255"/>
      <c r="E50" s="255">
        <f>SUM(E51:E53)</f>
        <v>0</v>
      </c>
    </row>
    <row r="51" spans="1:5" s="5" customFormat="1" ht="12" customHeight="1">
      <c r="A51" s="96" t="s">
        <v>115</v>
      </c>
      <c r="B51" s="97" t="s">
        <v>116</v>
      </c>
      <c r="C51" s="98"/>
      <c r="D51" s="260"/>
      <c r="E51" s="256"/>
    </row>
    <row r="52" spans="1:5" s="5" customFormat="1" ht="12" customHeight="1">
      <c r="A52" s="99" t="s">
        <v>117</v>
      </c>
      <c r="B52" s="100" t="s">
        <v>264</v>
      </c>
      <c r="C52" s="24"/>
      <c r="D52" s="261"/>
      <c r="E52" s="256"/>
    </row>
    <row r="53" spans="1:5" s="5" customFormat="1" ht="12" customHeight="1">
      <c r="A53" s="99" t="s">
        <v>119</v>
      </c>
      <c r="B53" s="100" t="s">
        <v>120</v>
      </c>
      <c r="C53" s="24"/>
      <c r="D53" s="261"/>
      <c r="E53" s="256"/>
    </row>
    <row r="54" spans="1:5" s="5" customFormat="1" ht="12" customHeight="1">
      <c r="A54" s="101" t="s">
        <v>121</v>
      </c>
      <c r="B54" s="102" t="s">
        <v>122</v>
      </c>
      <c r="C54" s="104"/>
      <c r="D54" s="262"/>
      <c r="E54" s="256"/>
    </row>
    <row r="55" spans="1:5" s="5" customFormat="1" ht="12" customHeight="1">
      <c r="A55" s="95" t="s">
        <v>123</v>
      </c>
      <c r="B55" s="103" t="s">
        <v>124</v>
      </c>
      <c r="C55" s="13">
        <f>SUM(C56:C58)</f>
        <v>1066</v>
      </c>
      <c r="D55" s="263"/>
      <c r="E55" s="255">
        <f>SUM(E56:E58)</f>
        <v>1066</v>
      </c>
    </row>
    <row r="56" spans="1:5" s="5" customFormat="1" ht="12" customHeight="1">
      <c r="A56" s="96" t="s">
        <v>125</v>
      </c>
      <c r="B56" s="97" t="s">
        <v>126</v>
      </c>
      <c r="C56" s="24"/>
      <c r="D56" s="260"/>
      <c r="E56" s="256"/>
    </row>
    <row r="57" spans="1:5" s="5" customFormat="1" ht="12" customHeight="1">
      <c r="A57" s="99" t="s">
        <v>127</v>
      </c>
      <c r="B57" s="100" t="s">
        <v>128</v>
      </c>
      <c r="C57" s="24"/>
      <c r="D57" s="261"/>
      <c r="E57" s="256"/>
    </row>
    <row r="58" spans="1:5" s="5" customFormat="1" ht="12" customHeight="1">
      <c r="A58" s="99" t="s">
        <v>129</v>
      </c>
      <c r="B58" s="100" t="s">
        <v>130</v>
      </c>
      <c r="C58" s="24">
        <v>1066</v>
      </c>
      <c r="D58" s="261"/>
      <c r="E58" s="256">
        <v>1066</v>
      </c>
    </row>
    <row r="59" spans="1:5" s="5" customFormat="1" ht="12" customHeight="1">
      <c r="A59" s="101" t="s">
        <v>131</v>
      </c>
      <c r="B59" s="102" t="s">
        <v>132</v>
      </c>
      <c r="C59" s="24"/>
      <c r="D59" s="262"/>
      <c r="E59" s="256"/>
    </row>
    <row r="60" spans="1:5" s="5" customFormat="1" ht="12" customHeight="1">
      <c r="A60" s="95" t="s">
        <v>133</v>
      </c>
      <c r="B60" s="95" t="s">
        <v>134</v>
      </c>
      <c r="C60" s="13">
        <f>+C5+C12+C19+C26+C33+C44+C50+C55</f>
        <v>29741</v>
      </c>
      <c r="D60" s="255">
        <f>SUM(D5+D12+D19+D33)</f>
        <v>2997</v>
      </c>
      <c r="E60" s="255">
        <f>+E5+E12+E19+E26+E33+E44+E50+E55</f>
        <v>32738</v>
      </c>
    </row>
    <row r="61" spans="1:5" s="5" customFormat="1" ht="12" customHeight="1">
      <c r="A61" s="106" t="s">
        <v>135</v>
      </c>
      <c r="B61" s="103" t="s">
        <v>136</v>
      </c>
      <c r="C61" s="13">
        <f>SUM(C62:C64)</f>
        <v>0</v>
      </c>
      <c r="D61" s="263"/>
      <c r="E61" s="255">
        <f>SUM(E62:E64)</f>
        <v>0</v>
      </c>
    </row>
    <row r="62" spans="1:5" s="5" customFormat="1" ht="12" customHeight="1">
      <c r="A62" s="96" t="s">
        <v>137</v>
      </c>
      <c r="B62" s="97" t="s">
        <v>138</v>
      </c>
      <c r="C62" s="24"/>
      <c r="D62" s="260"/>
      <c r="E62" s="256"/>
    </row>
    <row r="63" spans="1:5" s="5" customFormat="1" ht="12" customHeight="1">
      <c r="A63" s="99" t="s">
        <v>139</v>
      </c>
      <c r="B63" s="100" t="s">
        <v>140</v>
      </c>
      <c r="C63" s="24"/>
      <c r="D63" s="261"/>
      <c r="E63" s="256"/>
    </row>
    <row r="64" spans="1:5" s="5" customFormat="1" ht="12" customHeight="1">
      <c r="A64" s="101" t="s">
        <v>141</v>
      </c>
      <c r="B64" s="107" t="s">
        <v>142</v>
      </c>
      <c r="C64" s="24"/>
      <c r="D64" s="264"/>
      <c r="E64" s="256"/>
    </row>
    <row r="65" spans="1:5" s="5" customFormat="1" ht="12" customHeight="1">
      <c r="A65" s="106" t="s">
        <v>143</v>
      </c>
      <c r="B65" s="103" t="s">
        <v>144</v>
      </c>
      <c r="C65" s="13">
        <f>SUM(C66:C69)</f>
        <v>0</v>
      </c>
      <c r="D65" s="263"/>
      <c r="E65" s="255">
        <f>SUM(E66:E69)</f>
        <v>0</v>
      </c>
    </row>
    <row r="66" spans="1:5" s="5" customFormat="1" ht="12" customHeight="1">
      <c r="A66" s="96" t="s">
        <v>145</v>
      </c>
      <c r="B66" s="97" t="s">
        <v>146</v>
      </c>
      <c r="C66" s="24"/>
      <c r="D66" s="260"/>
      <c r="E66" s="256"/>
    </row>
    <row r="67" spans="1:5" s="5" customFormat="1" ht="12" customHeight="1">
      <c r="A67" s="99" t="s">
        <v>147</v>
      </c>
      <c r="B67" s="100" t="s">
        <v>148</v>
      </c>
      <c r="C67" s="24"/>
      <c r="D67" s="261"/>
      <c r="E67" s="256"/>
    </row>
    <row r="68" spans="1:5" s="5" customFormat="1" ht="12" customHeight="1">
      <c r="A68" s="99" t="s">
        <v>149</v>
      </c>
      <c r="B68" s="100" t="s">
        <v>150</v>
      </c>
      <c r="C68" s="24"/>
      <c r="D68" s="261"/>
      <c r="E68" s="256"/>
    </row>
    <row r="69" spans="1:5" s="5" customFormat="1" ht="12" customHeight="1">
      <c r="A69" s="101" t="s">
        <v>151</v>
      </c>
      <c r="B69" s="102" t="s">
        <v>152</v>
      </c>
      <c r="C69" s="24"/>
      <c r="D69" s="262"/>
      <c r="E69" s="256"/>
    </row>
    <row r="70" spans="1:5" s="5" customFormat="1" ht="12" customHeight="1">
      <c r="A70" s="106" t="s">
        <v>153</v>
      </c>
      <c r="B70" s="103" t="s">
        <v>154</v>
      </c>
      <c r="C70" s="13">
        <f>SUM(C71:C72)</f>
        <v>6583</v>
      </c>
      <c r="D70" s="263"/>
      <c r="E70" s="255">
        <f>SUM(E71:E72)</f>
        <v>6583</v>
      </c>
    </row>
    <row r="71" spans="1:5" s="5" customFormat="1" ht="12" customHeight="1">
      <c r="A71" s="96" t="s">
        <v>155</v>
      </c>
      <c r="B71" s="97" t="s">
        <v>156</v>
      </c>
      <c r="C71" s="24">
        <v>6583</v>
      </c>
      <c r="D71" s="260"/>
      <c r="E71" s="256">
        <v>6583</v>
      </c>
    </row>
    <row r="72" spans="1:5" s="5" customFormat="1" ht="12" customHeight="1">
      <c r="A72" s="101" t="s">
        <v>157</v>
      </c>
      <c r="B72" s="102" t="s">
        <v>158</v>
      </c>
      <c r="C72" s="24"/>
      <c r="D72" s="262"/>
      <c r="E72" s="256"/>
    </row>
    <row r="73" spans="1:5" s="5" customFormat="1" ht="12" customHeight="1">
      <c r="A73" s="106" t="s">
        <v>159</v>
      </c>
      <c r="B73" s="103" t="s">
        <v>160</v>
      </c>
      <c r="C73" s="13">
        <f>SUM(C74:C76)</f>
        <v>0</v>
      </c>
      <c r="D73" s="263"/>
      <c r="E73" s="255">
        <f>SUM(E74:E76)</f>
        <v>0</v>
      </c>
    </row>
    <row r="74" spans="1:5" s="5" customFormat="1" ht="12" customHeight="1">
      <c r="A74" s="96" t="s">
        <v>161</v>
      </c>
      <c r="B74" s="97" t="s">
        <v>162</v>
      </c>
      <c r="C74" s="24"/>
      <c r="D74" s="260"/>
      <c r="E74" s="256"/>
    </row>
    <row r="75" spans="1:5" s="5" customFormat="1" ht="12" customHeight="1">
      <c r="A75" s="99" t="s">
        <v>163</v>
      </c>
      <c r="B75" s="100" t="s">
        <v>164</v>
      </c>
      <c r="C75" s="24"/>
      <c r="D75" s="261"/>
      <c r="E75" s="256"/>
    </row>
    <row r="76" spans="1:5" s="5" customFormat="1" ht="12" customHeight="1">
      <c r="A76" s="101" t="s">
        <v>165</v>
      </c>
      <c r="B76" s="102" t="s">
        <v>166</v>
      </c>
      <c r="C76" s="24"/>
      <c r="D76" s="262"/>
      <c r="E76" s="256"/>
    </row>
    <row r="77" spans="1:5" s="5" customFormat="1" ht="12" customHeight="1">
      <c r="A77" s="106" t="s">
        <v>167</v>
      </c>
      <c r="B77" s="103" t="s">
        <v>168</v>
      </c>
      <c r="C77" s="13">
        <f>SUM(C78:C81)</f>
        <v>0</v>
      </c>
      <c r="D77" s="263"/>
      <c r="E77" s="255">
        <f>SUM(E78:E81)</f>
        <v>0</v>
      </c>
    </row>
    <row r="78" spans="1:5" s="5" customFormat="1" ht="12" customHeight="1">
      <c r="A78" s="108" t="s">
        <v>169</v>
      </c>
      <c r="B78" s="97" t="s">
        <v>170</v>
      </c>
      <c r="C78" s="24"/>
      <c r="D78" s="260"/>
      <c r="E78" s="256"/>
    </row>
    <row r="79" spans="1:5" s="5" customFormat="1" ht="12" customHeight="1">
      <c r="A79" s="109" t="s">
        <v>171</v>
      </c>
      <c r="B79" s="100" t="s">
        <v>172</v>
      </c>
      <c r="C79" s="24"/>
      <c r="D79" s="261"/>
      <c r="E79" s="256"/>
    </row>
    <row r="80" spans="1:5" s="5" customFormat="1" ht="12" customHeight="1">
      <c r="A80" s="109" t="s">
        <v>173</v>
      </c>
      <c r="B80" s="100" t="s">
        <v>174</v>
      </c>
      <c r="C80" s="24"/>
      <c r="D80" s="261"/>
      <c r="E80" s="256"/>
    </row>
    <row r="81" spans="1:5" s="5" customFormat="1" ht="12" customHeight="1">
      <c r="A81" s="107" t="s">
        <v>175</v>
      </c>
      <c r="B81" s="102" t="s">
        <v>176</v>
      </c>
      <c r="C81" s="24"/>
      <c r="D81" s="262"/>
      <c r="E81" s="256"/>
    </row>
    <row r="82" spans="1:5" s="5" customFormat="1" ht="13.5" customHeight="1">
      <c r="A82" s="106" t="s">
        <v>177</v>
      </c>
      <c r="B82" s="103" t="s">
        <v>178</v>
      </c>
      <c r="C82" s="33"/>
      <c r="D82" s="263"/>
      <c r="E82" s="259"/>
    </row>
    <row r="83" spans="1:5" s="5" customFormat="1" ht="15.75" customHeight="1">
      <c r="A83" s="106" t="s">
        <v>179</v>
      </c>
      <c r="B83" s="106" t="s">
        <v>180</v>
      </c>
      <c r="C83" s="13">
        <f>+C61+C65+C70+C73+C77+C82</f>
        <v>6583</v>
      </c>
      <c r="D83" s="265"/>
      <c r="E83" s="255">
        <f>+E61+E65+E70+E73+E77+E82</f>
        <v>6583</v>
      </c>
    </row>
    <row r="84" spans="1:5" s="5" customFormat="1" ht="16.5" customHeight="1">
      <c r="A84" s="110" t="s">
        <v>181</v>
      </c>
      <c r="B84" s="110" t="s">
        <v>182</v>
      </c>
      <c r="C84" s="13">
        <f>+C60+C83</f>
        <v>36324</v>
      </c>
      <c r="D84" s="266">
        <f>SUM(D33+D12+D5)</f>
        <v>2997</v>
      </c>
      <c r="E84" s="255">
        <f>+E60+E83</f>
        <v>39321</v>
      </c>
    </row>
    <row r="85" spans="1:5" s="5" customFormat="1" ht="83.25" customHeight="1">
      <c r="A85" s="111"/>
      <c r="B85" s="112"/>
      <c r="C85" s="113"/>
      <c r="D85" s="112"/>
      <c r="E85" s="38"/>
    </row>
    <row r="86" spans="1:5" ht="16.5" customHeight="1">
      <c r="A86" s="307" t="s">
        <v>183</v>
      </c>
      <c r="B86" s="307"/>
      <c r="C86" s="307"/>
      <c r="D86" s="307"/>
      <c r="E86" s="307"/>
    </row>
    <row r="87" spans="1:5" s="115" customFormat="1" ht="16.5" customHeight="1">
      <c r="A87" s="308" t="s">
        <v>184</v>
      </c>
      <c r="B87" s="308"/>
      <c r="C87" s="40" t="s">
        <v>17</v>
      </c>
      <c r="D87" s="114"/>
      <c r="E87" s="85"/>
    </row>
    <row r="88" spans="1:5" ht="37.5" customHeight="1">
      <c r="A88" s="92" t="s">
        <v>18</v>
      </c>
      <c r="B88" s="92" t="s">
        <v>185</v>
      </c>
      <c r="C88" s="92" t="s">
        <v>20</v>
      </c>
      <c r="D88" s="9" t="s">
        <v>21</v>
      </c>
      <c r="E88" s="9" t="s">
        <v>22</v>
      </c>
    </row>
    <row r="89" spans="1:5" s="94" customFormat="1" ht="12" customHeight="1">
      <c r="A89" s="116">
        <v>1</v>
      </c>
      <c r="B89" s="116">
        <v>2</v>
      </c>
      <c r="C89" s="116">
        <v>3</v>
      </c>
      <c r="D89" s="116"/>
      <c r="E89" s="116">
        <v>4</v>
      </c>
    </row>
    <row r="90" spans="1:5" ht="12" customHeight="1">
      <c r="A90" s="117" t="s">
        <v>23</v>
      </c>
      <c r="B90" s="118" t="s">
        <v>265</v>
      </c>
      <c r="C90" s="119">
        <f>SUM(C91:C95)</f>
        <v>23400</v>
      </c>
      <c r="D90" s="269">
        <f>SUM(D91+D92+D93+D94+D95)</f>
        <v>3001</v>
      </c>
      <c r="E90" s="267">
        <f>+E91+E92+E93+E94+E95</f>
        <v>26401</v>
      </c>
    </row>
    <row r="91" spans="1:5" ht="12" customHeight="1">
      <c r="A91" s="99" t="s">
        <v>25</v>
      </c>
      <c r="B91" s="120" t="s">
        <v>188</v>
      </c>
      <c r="C91" s="24">
        <v>7379</v>
      </c>
      <c r="D91" s="270">
        <v>3446</v>
      </c>
      <c r="E91" s="271">
        <f>SUM(C91:D91)</f>
        <v>10825</v>
      </c>
    </row>
    <row r="92" spans="1:5" ht="12" customHeight="1">
      <c r="A92" s="99" t="s">
        <v>27</v>
      </c>
      <c r="B92" s="120" t="s">
        <v>189</v>
      </c>
      <c r="C92" s="24">
        <v>2046</v>
      </c>
      <c r="D92" s="270">
        <v>685</v>
      </c>
      <c r="E92" s="271">
        <f>SUM(C92:D92)</f>
        <v>2731</v>
      </c>
    </row>
    <row r="93" spans="1:5" ht="12" customHeight="1">
      <c r="A93" s="99" t="s">
        <v>29</v>
      </c>
      <c r="B93" s="120" t="s">
        <v>190</v>
      </c>
      <c r="C93" s="24">
        <v>9612</v>
      </c>
      <c r="D93" s="270">
        <v>-1130</v>
      </c>
      <c r="E93" s="271">
        <f>SUM(C93:D93)</f>
        <v>8482</v>
      </c>
    </row>
    <row r="94" spans="1:5" ht="12" customHeight="1">
      <c r="A94" s="99" t="s">
        <v>31</v>
      </c>
      <c r="B94" s="121" t="s">
        <v>191</v>
      </c>
      <c r="C94" s="24">
        <v>3795</v>
      </c>
      <c r="D94" s="272"/>
      <c r="E94" s="271">
        <v>3795</v>
      </c>
    </row>
    <row r="95" spans="1:5" ht="12" customHeight="1">
      <c r="A95" s="99" t="s">
        <v>192</v>
      </c>
      <c r="B95" s="122" t="s">
        <v>193</v>
      </c>
      <c r="C95" s="24">
        <v>568</v>
      </c>
      <c r="D95" s="273"/>
      <c r="E95" s="271">
        <v>568</v>
      </c>
    </row>
    <row r="96" spans="1:5" ht="12" customHeight="1">
      <c r="A96" s="99" t="s">
        <v>35</v>
      </c>
      <c r="B96" s="120" t="s">
        <v>194</v>
      </c>
      <c r="C96" s="24"/>
      <c r="D96" s="274"/>
      <c r="E96" s="271"/>
    </row>
    <row r="97" spans="1:5" ht="12" customHeight="1">
      <c r="A97" s="99" t="s">
        <v>195</v>
      </c>
      <c r="B97" s="123" t="s">
        <v>196</v>
      </c>
      <c r="C97" s="24"/>
      <c r="D97" s="275"/>
      <c r="E97" s="271"/>
    </row>
    <row r="98" spans="1:5" ht="12" customHeight="1">
      <c r="A98" s="99" t="s">
        <v>197</v>
      </c>
      <c r="B98" s="124" t="s">
        <v>198</v>
      </c>
      <c r="C98" s="125"/>
      <c r="D98" s="274"/>
      <c r="E98" s="276"/>
    </row>
    <row r="99" spans="1:5" ht="12" customHeight="1">
      <c r="A99" s="99" t="s">
        <v>199</v>
      </c>
      <c r="B99" s="124" t="s">
        <v>200</v>
      </c>
      <c r="C99" s="24">
        <v>168</v>
      </c>
      <c r="D99" s="274"/>
      <c r="E99" s="271">
        <v>168</v>
      </c>
    </row>
    <row r="100" spans="1:5" ht="12" customHeight="1">
      <c r="A100" s="99" t="s">
        <v>201</v>
      </c>
      <c r="B100" s="123" t="s">
        <v>202</v>
      </c>
      <c r="C100" s="104"/>
      <c r="D100" s="275"/>
      <c r="E100" s="271"/>
    </row>
    <row r="101" spans="1:5" ht="12" customHeight="1">
      <c r="A101" s="99" t="s">
        <v>203</v>
      </c>
      <c r="B101" s="123" t="s">
        <v>204</v>
      </c>
      <c r="C101" s="104"/>
      <c r="D101" s="275"/>
      <c r="E101" s="271"/>
    </row>
    <row r="102" spans="1:5" ht="12" customHeight="1">
      <c r="A102" s="99" t="s">
        <v>205</v>
      </c>
      <c r="B102" s="124" t="s">
        <v>206</v>
      </c>
      <c r="C102" s="104"/>
      <c r="D102" s="274"/>
      <c r="E102" s="271"/>
    </row>
    <row r="103" spans="1:5" ht="12" customHeight="1">
      <c r="A103" s="126" t="s">
        <v>207</v>
      </c>
      <c r="B103" s="127" t="s">
        <v>208</v>
      </c>
      <c r="C103" s="104"/>
      <c r="D103" s="277"/>
      <c r="E103" s="271"/>
    </row>
    <row r="104" spans="1:5" ht="12" customHeight="1">
      <c r="A104" s="99" t="s">
        <v>209</v>
      </c>
      <c r="B104" s="127" t="s">
        <v>210</v>
      </c>
      <c r="C104" s="104"/>
      <c r="D104" s="277"/>
      <c r="E104" s="271"/>
    </row>
    <row r="105" spans="1:5" ht="12" customHeight="1">
      <c r="A105" s="99" t="s">
        <v>211</v>
      </c>
      <c r="B105" s="124" t="s">
        <v>212</v>
      </c>
      <c r="C105" s="24">
        <v>400</v>
      </c>
      <c r="D105" s="274"/>
      <c r="E105" s="271">
        <v>250</v>
      </c>
    </row>
    <row r="106" spans="1:5" ht="12" customHeight="1">
      <c r="A106" s="95" t="s">
        <v>37</v>
      </c>
      <c r="B106" s="128" t="s">
        <v>266</v>
      </c>
      <c r="C106" s="13">
        <f>+C107+C109+C111</f>
        <v>7566</v>
      </c>
      <c r="D106" s="267"/>
      <c r="E106" s="267">
        <f>+E107+E109+E111</f>
        <v>7566</v>
      </c>
    </row>
    <row r="107" spans="1:5" ht="12" customHeight="1">
      <c r="A107" s="96" t="s">
        <v>39</v>
      </c>
      <c r="B107" s="120" t="s">
        <v>214</v>
      </c>
      <c r="C107" s="98"/>
      <c r="D107" s="274"/>
      <c r="E107" s="271">
        <v>0</v>
      </c>
    </row>
    <row r="108" spans="1:5" ht="12" customHeight="1">
      <c r="A108" s="96" t="s">
        <v>41</v>
      </c>
      <c r="B108" s="129" t="s">
        <v>215</v>
      </c>
      <c r="C108" s="98"/>
      <c r="D108" s="277"/>
      <c r="E108" s="271"/>
    </row>
    <row r="109" spans="1:5" ht="12" customHeight="1">
      <c r="A109" s="96" t="s">
        <v>43</v>
      </c>
      <c r="B109" s="129" t="s">
        <v>216</v>
      </c>
      <c r="C109" s="24">
        <v>7566</v>
      </c>
      <c r="D109" s="277"/>
      <c r="E109" s="271">
        <v>7566</v>
      </c>
    </row>
    <row r="110" spans="1:5" ht="12" customHeight="1">
      <c r="A110" s="96" t="s">
        <v>45</v>
      </c>
      <c r="B110" s="129" t="s">
        <v>217</v>
      </c>
      <c r="C110" s="52"/>
      <c r="D110" s="277"/>
      <c r="E110" s="271"/>
    </row>
    <row r="111" spans="1:5" ht="12" customHeight="1">
      <c r="A111" s="96" t="s">
        <v>47</v>
      </c>
      <c r="B111" s="130" t="s">
        <v>218</v>
      </c>
      <c r="C111" s="52"/>
      <c r="D111" s="278"/>
      <c r="E111" s="271"/>
    </row>
    <row r="112" spans="1:5" ht="12" customHeight="1">
      <c r="A112" s="96" t="s">
        <v>49</v>
      </c>
      <c r="B112" s="131" t="s">
        <v>219</v>
      </c>
      <c r="C112" s="52"/>
      <c r="D112" s="279"/>
      <c r="E112" s="271"/>
    </row>
    <row r="113" spans="1:5" ht="12" customHeight="1">
      <c r="A113" s="96" t="s">
        <v>220</v>
      </c>
      <c r="B113" s="132" t="s">
        <v>221</v>
      </c>
      <c r="C113" s="52"/>
      <c r="D113" s="280"/>
      <c r="E113" s="271"/>
    </row>
    <row r="114" spans="1:5" ht="15.75" customHeight="1">
      <c r="A114" s="96" t="s">
        <v>222</v>
      </c>
      <c r="B114" s="124" t="s">
        <v>200</v>
      </c>
      <c r="C114" s="52"/>
      <c r="D114" s="274"/>
      <c r="E114" s="271"/>
    </row>
    <row r="115" spans="1:5" ht="12" customHeight="1">
      <c r="A115" s="96" t="s">
        <v>223</v>
      </c>
      <c r="B115" s="124" t="s">
        <v>224</v>
      </c>
      <c r="C115" s="52"/>
      <c r="D115" s="274"/>
      <c r="E115" s="271"/>
    </row>
    <row r="116" spans="1:5" ht="12" customHeight="1">
      <c r="A116" s="96" t="s">
        <v>225</v>
      </c>
      <c r="B116" s="124" t="s">
        <v>226</v>
      </c>
      <c r="C116" s="52"/>
      <c r="D116" s="274"/>
      <c r="E116" s="271"/>
    </row>
    <row r="117" spans="1:5" ht="12" customHeight="1">
      <c r="A117" s="96" t="s">
        <v>227</v>
      </c>
      <c r="B117" s="124" t="s">
        <v>206</v>
      </c>
      <c r="C117" s="52"/>
      <c r="D117" s="274"/>
      <c r="E117" s="271"/>
    </row>
    <row r="118" spans="1:5" ht="12" customHeight="1">
      <c r="A118" s="96" t="s">
        <v>228</v>
      </c>
      <c r="B118" s="124" t="s">
        <v>229</v>
      </c>
      <c r="C118" s="52"/>
      <c r="D118" s="274"/>
      <c r="E118" s="271"/>
    </row>
    <row r="119" spans="1:5" ht="16.5" customHeight="1">
      <c r="A119" s="126" t="s">
        <v>230</v>
      </c>
      <c r="B119" s="124" t="s">
        <v>231</v>
      </c>
      <c r="C119" s="133"/>
      <c r="D119" s="274"/>
      <c r="E119" s="271"/>
    </row>
    <row r="120" spans="1:5" ht="12" customHeight="1">
      <c r="A120" s="95" t="s">
        <v>51</v>
      </c>
      <c r="B120" s="95" t="s">
        <v>232</v>
      </c>
      <c r="C120" s="13">
        <f>+C121+C122</f>
        <v>5620</v>
      </c>
      <c r="D120" s="267"/>
      <c r="E120" s="267">
        <f>+E121+E122</f>
        <v>5620</v>
      </c>
    </row>
    <row r="121" spans="1:5" ht="12" customHeight="1">
      <c r="A121" s="96" t="s">
        <v>53</v>
      </c>
      <c r="B121" s="134" t="s">
        <v>233</v>
      </c>
      <c r="C121" s="98">
        <v>850</v>
      </c>
      <c r="D121" s="280"/>
      <c r="E121" s="271">
        <v>850</v>
      </c>
    </row>
    <row r="122" spans="1:5" ht="12" customHeight="1">
      <c r="A122" s="101" t="s">
        <v>55</v>
      </c>
      <c r="B122" s="129" t="s">
        <v>234</v>
      </c>
      <c r="C122" s="104">
        <v>4770</v>
      </c>
      <c r="D122" s="277"/>
      <c r="E122" s="271">
        <v>4770</v>
      </c>
    </row>
    <row r="123" spans="1:5" ht="12" customHeight="1">
      <c r="A123" s="95" t="s">
        <v>235</v>
      </c>
      <c r="B123" s="95" t="s">
        <v>236</v>
      </c>
      <c r="C123" s="13">
        <f>+C90+C106+C120</f>
        <v>36586</v>
      </c>
      <c r="D123" s="267">
        <v>3001</v>
      </c>
      <c r="E123" s="267">
        <f>+E90+E106+E120</f>
        <v>39587</v>
      </c>
    </row>
    <row r="124" spans="1:5" ht="12" customHeight="1">
      <c r="A124" s="95" t="s">
        <v>79</v>
      </c>
      <c r="B124" s="95" t="s">
        <v>237</v>
      </c>
      <c r="C124" s="13">
        <f>+C125+C126+C127</f>
        <v>0</v>
      </c>
      <c r="D124" s="267"/>
      <c r="E124" s="267">
        <f>+E125+E126+E127</f>
        <v>0</v>
      </c>
    </row>
    <row r="125" spans="1:5" ht="12" customHeight="1">
      <c r="A125" s="96" t="s">
        <v>81</v>
      </c>
      <c r="B125" s="134" t="s">
        <v>238</v>
      </c>
      <c r="C125" s="52"/>
      <c r="D125" s="280"/>
      <c r="E125" s="271"/>
    </row>
    <row r="126" spans="1:5" ht="12" customHeight="1">
      <c r="A126" s="96" t="s">
        <v>83</v>
      </c>
      <c r="B126" s="134" t="s">
        <v>239</v>
      </c>
      <c r="C126" s="52"/>
      <c r="D126" s="280"/>
      <c r="E126" s="271"/>
    </row>
    <row r="127" spans="1:5" ht="12" customHeight="1">
      <c r="A127" s="126" t="s">
        <v>85</v>
      </c>
      <c r="B127" s="135" t="s">
        <v>240</v>
      </c>
      <c r="C127" s="52"/>
      <c r="D127" s="281"/>
      <c r="E127" s="271"/>
    </row>
    <row r="128" spans="1:5" ht="12" customHeight="1">
      <c r="A128" s="95" t="s">
        <v>101</v>
      </c>
      <c r="B128" s="95" t="s">
        <v>241</v>
      </c>
      <c r="C128" s="13">
        <f>+C129+C130+C131+C132</f>
        <v>0</v>
      </c>
      <c r="D128" s="267"/>
      <c r="E128" s="267">
        <f>+E129+E130+E131+E132</f>
        <v>0</v>
      </c>
    </row>
    <row r="129" spans="1:5" ht="12" customHeight="1">
      <c r="A129" s="96" t="s">
        <v>103</v>
      </c>
      <c r="B129" s="134" t="s">
        <v>242</v>
      </c>
      <c r="C129" s="52"/>
      <c r="D129" s="280"/>
      <c r="E129" s="271"/>
    </row>
    <row r="130" spans="1:5" ht="12" customHeight="1">
      <c r="A130" s="96" t="s">
        <v>105</v>
      </c>
      <c r="B130" s="134" t="s">
        <v>243</v>
      </c>
      <c r="C130" s="52"/>
      <c r="D130" s="280"/>
      <c r="E130" s="271"/>
    </row>
    <row r="131" spans="1:5" ht="12" customHeight="1">
      <c r="A131" s="96" t="s">
        <v>107</v>
      </c>
      <c r="B131" s="134" t="s">
        <v>244</v>
      </c>
      <c r="C131" s="52"/>
      <c r="D131" s="280"/>
      <c r="E131" s="271"/>
    </row>
    <row r="132" spans="1:5" ht="12" customHeight="1">
      <c r="A132" s="126" t="s">
        <v>109</v>
      </c>
      <c r="B132" s="135" t="s">
        <v>245</v>
      </c>
      <c r="C132" s="52"/>
      <c r="D132" s="281"/>
      <c r="E132" s="271"/>
    </row>
    <row r="133" spans="1:5" ht="12" customHeight="1">
      <c r="A133" s="95" t="s">
        <v>246</v>
      </c>
      <c r="B133" s="95" t="s">
        <v>247</v>
      </c>
      <c r="C133" s="13">
        <f>+C134+C135+C136+C137</f>
        <v>0</v>
      </c>
      <c r="D133" s="267"/>
      <c r="E133" s="267">
        <f>+E134+E135+E136+E137</f>
        <v>0</v>
      </c>
    </row>
    <row r="134" spans="1:5" ht="12" customHeight="1">
      <c r="A134" s="96" t="s">
        <v>115</v>
      </c>
      <c r="B134" s="134" t="s">
        <v>248</v>
      </c>
      <c r="C134" s="52"/>
      <c r="D134" s="280"/>
      <c r="E134" s="271"/>
    </row>
    <row r="135" spans="1:5" ht="12" customHeight="1">
      <c r="A135" s="96" t="s">
        <v>117</v>
      </c>
      <c r="B135" s="134" t="s">
        <v>249</v>
      </c>
      <c r="C135" s="52"/>
      <c r="D135" s="280"/>
      <c r="E135" s="271"/>
    </row>
    <row r="136" spans="1:5" ht="12" customHeight="1">
      <c r="A136" s="96" t="s">
        <v>119</v>
      </c>
      <c r="B136" s="134" t="s">
        <v>250</v>
      </c>
      <c r="C136" s="52"/>
      <c r="D136" s="280"/>
      <c r="E136" s="271"/>
    </row>
    <row r="137" spans="1:5" ht="12" customHeight="1">
      <c r="A137" s="126" t="s">
        <v>121</v>
      </c>
      <c r="B137" s="135" t="s">
        <v>251</v>
      </c>
      <c r="C137" s="52"/>
      <c r="D137" s="281"/>
      <c r="E137" s="271"/>
    </row>
    <row r="138" spans="1:5" ht="12" customHeight="1">
      <c r="A138" s="95" t="s">
        <v>123</v>
      </c>
      <c r="B138" s="95" t="s">
        <v>252</v>
      </c>
      <c r="C138" s="136">
        <f>+C139+C140+C141+C142</f>
        <v>0</v>
      </c>
      <c r="D138" s="267"/>
      <c r="E138" s="282">
        <f>+E139+E140+E141+E142</f>
        <v>0</v>
      </c>
    </row>
    <row r="139" spans="1:5" ht="12" customHeight="1">
      <c r="A139" s="96" t="s">
        <v>125</v>
      </c>
      <c r="B139" s="134" t="s">
        <v>253</v>
      </c>
      <c r="C139" s="52"/>
      <c r="D139" s="280"/>
      <c r="E139" s="271"/>
    </row>
    <row r="140" spans="1:5" ht="12" customHeight="1">
      <c r="A140" s="96" t="s">
        <v>127</v>
      </c>
      <c r="B140" s="134" t="s">
        <v>254</v>
      </c>
      <c r="C140" s="52"/>
      <c r="D140" s="280"/>
      <c r="E140" s="271"/>
    </row>
    <row r="141" spans="1:5" ht="12" customHeight="1">
      <c r="A141" s="96" t="s">
        <v>129</v>
      </c>
      <c r="B141" s="134" t="s">
        <v>255</v>
      </c>
      <c r="C141" s="52"/>
      <c r="D141" s="280"/>
      <c r="E141" s="271"/>
    </row>
    <row r="142" spans="1:5" ht="12" customHeight="1">
      <c r="A142" s="96" t="s">
        <v>131</v>
      </c>
      <c r="B142" s="134" t="s">
        <v>256</v>
      </c>
      <c r="C142" s="52"/>
      <c r="D142" s="280"/>
      <c r="E142" s="271"/>
    </row>
    <row r="143" spans="1:11" ht="15" customHeight="1">
      <c r="A143" s="95" t="s">
        <v>133</v>
      </c>
      <c r="B143" s="95" t="s">
        <v>257</v>
      </c>
      <c r="C143" s="137">
        <f>+C124+C128+C133+C138</f>
        <v>0</v>
      </c>
      <c r="D143" s="267"/>
      <c r="E143" s="283">
        <f>+E124+E128+E133+E138</f>
        <v>0</v>
      </c>
      <c r="H143" s="138"/>
      <c r="I143" s="139"/>
      <c r="J143" s="139"/>
      <c r="K143" s="139"/>
    </row>
    <row r="144" spans="1:5" s="5" customFormat="1" ht="12.75" customHeight="1">
      <c r="A144" s="140" t="s">
        <v>258</v>
      </c>
      <c r="B144" s="141" t="s">
        <v>259</v>
      </c>
      <c r="C144" s="137">
        <f>+C123+C143</f>
        <v>36586</v>
      </c>
      <c r="D144" s="284">
        <v>3001</v>
      </c>
      <c r="E144" s="283">
        <f>+E123+E143</f>
        <v>39587</v>
      </c>
    </row>
    <row r="145" spans="3:5" ht="7.5" customHeight="1">
      <c r="C145" s="90"/>
      <c r="E145" s="142"/>
    </row>
    <row r="146" spans="1:5" ht="15.75" customHeight="1">
      <c r="A146" s="305" t="s">
        <v>260</v>
      </c>
      <c r="B146" s="305"/>
      <c r="C146" s="305"/>
      <c r="D146" s="305"/>
      <c r="E146" s="305"/>
    </row>
    <row r="147" spans="1:5" ht="15" customHeight="1">
      <c r="A147" s="306" t="s">
        <v>261</v>
      </c>
      <c r="B147" s="306"/>
      <c r="C147" s="8" t="s">
        <v>17</v>
      </c>
      <c r="D147" s="41"/>
      <c r="E147" s="41"/>
    </row>
    <row r="148" spans="1:6" ht="13.5" customHeight="1">
      <c r="A148" s="95">
        <v>1</v>
      </c>
      <c r="B148" s="128" t="s">
        <v>262</v>
      </c>
      <c r="C148" s="13">
        <f>+C60-C123</f>
        <v>-6845</v>
      </c>
      <c r="D148" s="128"/>
      <c r="E148" s="143">
        <f>+E60-E123</f>
        <v>-6849</v>
      </c>
      <c r="F148" s="144"/>
    </row>
    <row r="149" spans="1:5" ht="27.75" customHeight="1">
      <c r="A149" s="95" t="s">
        <v>37</v>
      </c>
      <c r="B149" s="128" t="s">
        <v>263</v>
      </c>
      <c r="C149" s="13">
        <f>+C83-C143</f>
        <v>6583</v>
      </c>
      <c r="D149" s="128"/>
      <c r="E149" s="143">
        <f>+E83-E143</f>
        <v>6583</v>
      </c>
    </row>
    <row r="150" ht="7.5" customHeight="1">
      <c r="E150"/>
    </row>
  </sheetData>
  <sheetProtection selectLockedCells="1" selectUnlockedCells="1"/>
  <mergeCells count="6">
    <mergeCell ref="A146:E146"/>
    <mergeCell ref="A147:B147"/>
    <mergeCell ref="A1:E1"/>
    <mergeCell ref="A2:B2"/>
    <mergeCell ref="A86:E86"/>
    <mergeCell ref="A87:B87"/>
  </mergeCells>
  <printOptions horizontalCentered="1"/>
  <pageMargins left="0.7875" right="0.7875" top="1.417361111111111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
Pénzesgyőr Önkormányzat
2014. ÉVI KÖLTSÉGVETÉS
KÖTELEZŐ FELADATAINAK MÉRLEGE &amp;R&amp;"Times New Roman CE,Félkövér dőlt"&amp;11&amp;A a 2/2015.(III.19.) önkormányzati rendelethez</oddHeader>
  </headerFooter>
  <rowBreaks count="1" manualBreakCount="1"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150"/>
  <sheetViews>
    <sheetView zoomScale="120" zoomScaleNormal="120" zoomScaleSheetLayoutView="100" zoomScalePageLayoutView="0" workbookViewId="0" topLeftCell="A81">
      <selection activeCell="B85" sqref="B85"/>
    </sheetView>
  </sheetViews>
  <sheetFormatPr defaultColWidth="9.00390625" defaultRowHeight="7.5" customHeight="1"/>
  <cols>
    <col min="1" max="1" width="9.50390625" style="89" customWidth="1"/>
    <col min="2" max="2" width="66.125" style="89" customWidth="1"/>
    <col min="3" max="4" width="10.375" style="89" customWidth="1"/>
    <col min="5" max="5" width="10.375" style="90" customWidth="1"/>
    <col min="6" max="6" width="9.00390625" style="91" customWidth="1"/>
    <col min="7" max="16384" width="9.375" style="91" customWidth="1"/>
  </cols>
  <sheetData>
    <row r="1" spans="1:5" ht="15.75" customHeight="1">
      <c r="A1" s="307" t="s">
        <v>15</v>
      </c>
      <c r="B1" s="307"/>
      <c r="C1" s="307"/>
      <c r="D1" s="307"/>
      <c r="E1" s="307"/>
    </row>
    <row r="2" spans="1:5" ht="15.75" customHeight="1">
      <c r="A2" s="306" t="s">
        <v>16</v>
      </c>
      <c r="B2" s="306"/>
      <c r="C2" s="41"/>
      <c r="D2" s="41"/>
      <c r="E2" s="8" t="s">
        <v>17</v>
      </c>
    </row>
    <row r="3" spans="1:5" ht="37.5" customHeight="1">
      <c r="A3" s="92" t="s">
        <v>18</v>
      </c>
      <c r="B3" s="92" t="s">
        <v>19</v>
      </c>
      <c r="C3" s="9" t="s">
        <v>22</v>
      </c>
      <c r="D3" s="9" t="s">
        <v>21</v>
      </c>
      <c r="E3" s="9" t="s">
        <v>22</v>
      </c>
    </row>
    <row r="4" spans="1:5" s="94" customFormat="1" ht="12" customHeight="1">
      <c r="A4" s="93">
        <v>1</v>
      </c>
      <c r="B4" s="93">
        <v>2</v>
      </c>
      <c r="C4" s="93">
        <v>3</v>
      </c>
      <c r="D4" s="93"/>
      <c r="E4" s="116">
        <v>3</v>
      </c>
    </row>
    <row r="5" spans="1:5" s="5" customFormat="1" ht="12" customHeight="1">
      <c r="A5" s="95" t="s">
        <v>23</v>
      </c>
      <c r="B5" s="95" t="s">
        <v>24</v>
      </c>
      <c r="C5" s="13">
        <f>+C6+C7+C8+C9+C10+C11</f>
        <v>0</v>
      </c>
      <c r="D5" s="255"/>
      <c r="E5" s="255">
        <f>+E6+E7+E8+E9+E10+E11</f>
        <v>0</v>
      </c>
    </row>
    <row r="6" spans="1:5" s="5" customFormat="1" ht="12" customHeight="1">
      <c r="A6" s="96" t="s">
        <v>25</v>
      </c>
      <c r="B6" s="97" t="s">
        <v>26</v>
      </c>
      <c r="C6" s="98"/>
      <c r="D6" s="260"/>
      <c r="E6" s="256"/>
    </row>
    <row r="7" spans="1:5" s="5" customFormat="1" ht="12" customHeight="1">
      <c r="A7" s="99" t="s">
        <v>27</v>
      </c>
      <c r="B7" s="100" t="s">
        <v>28</v>
      </c>
      <c r="C7" s="24"/>
      <c r="D7" s="261"/>
      <c r="E7" s="256"/>
    </row>
    <row r="8" spans="1:5" s="5" customFormat="1" ht="12" customHeight="1">
      <c r="A8" s="99" t="s">
        <v>29</v>
      </c>
      <c r="B8" s="100" t="s">
        <v>30</v>
      </c>
      <c r="C8" s="24"/>
      <c r="D8" s="261"/>
      <c r="E8" s="256"/>
    </row>
    <row r="9" spans="1:5" s="5" customFormat="1" ht="12" customHeight="1">
      <c r="A9" s="99" t="s">
        <v>31</v>
      </c>
      <c r="B9" s="100" t="s">
        <v>32</v>
      </c>
      <c r="C9" s="24"/>
      <c r="D9" s="261"/>
      <c r="E9" s="256"/>
    </row>
    <row r="10" spans="1:5" s="5" customFormat="1" ht="12" customHeight="1">
      <c r="A10" s="99" t="s">
        <v>33</v>
      </c>
      <c r="B10" s="100" t="s">
        <v>34</v>
      </c>
      <c r="C10" s="24"/>
      <c r="D10" s="261"/>
      <c r="E10" s="257"/>
    </row>
    <row r="11" spans="1:5" s="5" customFormat="1" ht="12" customHeight="1">
      <c r="A11" s="101" t="s">
        <v>35</v>
      </c>
      <c r="B11" s="102" t="s">
        <v>36</v>
      </c>
      <c r="C11" s="24"/>
      <c r="D11" s="262"/>
      <c r="E11" s="257"/>
    </row>
    <row r="12" spans="1:5" s="5" customFormat="1" ht="12" customHeight="1">
      <c r="A12" s="95" t="s">
        <v>37</v>
      </c>
      <c r="B12" s="103" t="s">
        <v>38</v>
      </c>
      <c r="C12" s="13">
        <f>+C13+C14+C15+C16+C17</f>
        <v>0</v>
      </c>
      <c r="D12" s="263"/>
      <c r="E12" s="255">
        <f>+E13+E14+E15+E16+E17</f>
        <v>0</v>
      </c>
    </row>
    <row r="13" spans="1:5" s="5" customFormat="1" ht="12" customHeight="1">
      <c r="A13" s="96" t="s">
        <v>39</v>
      </c>
      <c r="B13" s="97" t="s">
        <v>40</v>
      </c>
      <c r="C13" s="98"/>
      <c r="D13" s="260"/>
      <c r="E13" s="256"/>
    </row>
    <row r="14" spans="1:5" s="5" customFormat="1" ht="12" customHeight="1">
      <c r="A14" s="99" t="s">
        <v>41</v>
      </c>
      <c r="B14" s="100" t="s">
        <v>42</v>
      </c>
      <c r="C14" s="24"/>
      <c r="D14" s="261"/>
      <c r="E14" s="256"/>
    </row>
    <row r="15" spans="1:5" s="5" customFormat="1" ht="12" customHeight="1">
      <c r="A15" s="99" t="s">
        <v>43</v>
      </c>
      <c r="B15" s="100" t="s">
        <v>44</v>
      </c>
      <c r="C15" s="24"/>
      <c r="D15" s="261"/>
      <c r="E15" s="256"/>
    </row>
    <row r="16" spans="1:5" s="5" customFormat="1" ht="12" customHeight="1">
      <c r="A16" s="99" t="s">
        <v>45</v>
      </c>
      <c r="B16" s="100" t="s">
        <v>46</v>
      </c>
      <c r="C16" s="24"/>
      <c r="D16" s="261"/>
      <c r="E16" s="256"/>
    </row>
    <row r="17" spans="1:5" s="5" customFormat="1" ht="12" customHeight="1">
      <c r="A17" s="99" t="s">
        <v>47</v>
      </c>
      <c r="B17" s="100" t="s">
        <v>48</v>
      </c>
      <c r="C17" s="24"/>
      <c r="D17" s="261"/>
      <c r="E17" s="256"/>
    </row>
    <row r="18" spans="1:5" s="5" customFormat="1" ht="12" customHeight="1">
      <c r="A18" s="101" t="s">
        <v>49</v>
      </c>
      <c r="B18" s="102" t="s">
        <v>50</v>
      </c>
      <c r="C18" s="104"/>
      <c r="D18" s="262"/>
      <c r="E18" s="256"/>
    </row>
    <row r="19" spans="1:5" s="5" customFormat="1" ht="12" customHeight="1">
      <c r="A19" s="95" t="s">
        <v>51</v>
      </c>
      <c r="B19" s="95" t="s">
        <v>52</v>
      </c>
      <c r="C19" s="13">
        <f>+C20+C21+C22+C23+C24</f>
        <v>0</v>
      </c>
      <c r="D19" s="255"/>
      <c r="E19" s="255">
        <f>+E20+E21+E22+E23+E24</f>
        <v>0</v>
      </c>
    </row>
    <row r="20" spans="1:5" s="5" customFormat="1" ht="12" customHeight="1">
      <c r="A20" s="96" t="s">
        <v>53</v>
      </c>
      <c r="B20" s="97" t="s">
        <v>54</v>
      </c>
      <c r="C20" s="98"/>
      <c r="D20" s="260"/>
      <c r="E20" s="256"/>
    </row>
    <row r="21" spans="1:5" s="5" customFormat="1" ht="12" customHeight="1">
      <c r="A21" s="99" t="s">
        <v>55</v>
      </c>
      <c r="B21" s="100" t="s">
        <v>56</v>
      </c>
      <c r="C21" s="24"/>
      <c r="D21" s="261"/>
      <c r="E21" s="256"/>
    </row>
    <row r="22" spans="1:5" s="5" customFormat="1" ht="12" customHeight="1">
      <c r="A22" s="99" t="s">
        <v>57</v>
      </c>
      <c r="B22" s="100" t="s">
        <v>58</v>
      </c>
      <c r="C22" s="24"/>
      <c r="D22" s="261"/>
      <c r="E22" s="256"/>
    </row>
    <row r="23" spans="1:5" s="5" customFormat="1" ht="12" customHeight="1">
      <c r="A23" s="99" t="s">
        <v>59</v>
      </c>
      <c r="B23" s="100" t="s">
        <v>60</v>
      </c>
      <c r="C23" s="24"/>
      <c r="D23" s="261"/>
      <c r="E23" s="256"/>
    </row>
    <row r="24" spans="1:5" s="5" customFormat="1" ht="12" customHeight="1">
      <c r="A24" s="99" t="s">
        <v>61</v>
      </c>
      <c r="B24" s="100" t="s">
        <v>62</v>
      </c>
      <c r="C24" s="24"/>
      <c r="D24" s="261"/>
      <c r="E24" s="256"/>
    </row>
    <row r="25" spans="1:5" s="5" customFormat="1" ht="12" customHeight="1">
      <c r="A25" s="101" t="s">
        <v>63</v>
      </c>
      <c r="B25" s="102" t="s">
        <v>64</v>
      </c>
      <c r="C25" s="104"/>
      <c r="D25" s="262"/>
      <c r="E25" s="256"/>
    </row>
    <row r="26" spans="1:5" s="5" customFormat="1" ht="12" customHeight="1">
      <c r="A26" s="95" t="s">
        <v>65</v>
      </c>
      <c r="B26" s="95" t="s">
        <v>66</v>
      </c>
      <c r="C26" s="13">
        <f>+C27+C30+C31+C32</f>
        <v>0</v>
      </c>
      <c r="D26" s="255"/>
      <c r="E26" s="255">
        <f>+E27+E30+E31+E32</f>
        <v>0</v>
      </c>
    </row>
    <row r="27" spans="1:5" s="5" customFormat="1" ht="12" customHeight="1">
      <c r="A27" s="96" t="s">
        <v>67</v>
      </c>
      <c r="B27" s="97" t="s">
        <v>68</v>
      </c>
      <c r="C27" s="105">
        <f>+C28+C29</f>
        <v>0</v>
      </c>
      <c r="D27" s="260"/>
      <c r="E27" s="258">
        <f>+E28+E29</f>
        <v>0</v>
      </c>
    </row>
    <row r="28" spans="1:5" s="5" customFormat="1" ht="12" customHeight="1">
      <c r="A28" s="99" t="s">
        <v>69</v>
      </c>
      <c r="B28" s="100" t="s">
        <v>70</v>
      </c>
      <c r="C28" s="24"/>
      <c r="D28" s="261"/>
      <c r="E28" s="256"/>
    </row>
    <row r="29" spans="1:5" s="5" customFormat="1" ht="12" customHeight="1">
      <c r="A29" s="99" t="s">
        <v>71</v>
      </c>
      <c r="B29" s="100" t="s">
        <v>72</v>
      </c>
      <c r="C29" s="24"/>
      <c r="D29" s="261"/>
      <c r="E29" s="256"/>
    </row>
    <row r="30" spans="1:5" s="5" customFormat="1" ht="12" customHeight="1">
      <c r="A30" s="99" t="s">
        <v>73</v>
      </c>
      <c r="B30" s="100" t="s">
        <v>74</v>
      </c>
      <c r="C30" s="24"/>
      <c r="D30" s="261"/>
      <c r="E30" s="256"/>
    </row>
    <row r="31" spans="1:5" s="5" customFormat="1" ht="12" customHeight="1">
      <c r="A31" s="99" t="s">
        <v>75</v>
      </c>
      <c r="B31" s="100" t="s">
        <v>76</v>
      </c>
      <c r="C31" s="24"/>
      <c r="D31" s="261"/>
      <c r="E31" s="256"/>
    </row>
    <row r="32" spans="1:5" s="5" customFormat="1" ht="12" customHeight="1">
      <c r="A32" s="101" t="s">
        <v>77</v>
      </c>
      <c r="B32" s="102" t="s">
        <v>78</v>
      </c>
      <c r="C32" s="104"/>
      <c r="D32" s="262"/>
      <c r="E32" s="256"/>
    </row>
    <row r="33" spans="1:5" s="5" customFormat="1" ht="12" customHeight="1">
      <c r="A33" s="95" t="s">
        <v>79</v>
      </c>
      <c r="B33" s="95" t="s">
        <v>80</v>
      </c>
      <c r="C33" s="13">
        <f>SUM(C34:C43)</f>
        <v>500</v>
      </c>
      <c r="D33" s="255">
        <v>313</v>
      </c>
      <c r="E33" s="255">
        <f>SUM(E34:E43)</f>
        <v>813</v>
      </c>
    </row>
    <row r="34" spans="1:5" s="5" customFormat="1" ht="12" customHeight="1">
      <c r="A34" s="96" t="s">
        <v>81</v>
      </c>
      <c r="B34" s="97" t="s">
        <v>82</v>
      </c>
      <c r="C34" s="98"/>
      <c r="D34" s="260"/>
      <c r="E34" s="256"/>
    </row>
    <row r="35" spans="1:5" s="5" customFormat="1" ht="12" customHeight="1">
      <c r="A35" s="99" t="s">
        <v>83</v>
      </c>
      <c r="B35" s="100" t="s">
        <v>84</v>
      </c>
      <c r="C35" s="24">
        <v>500</v>
      </c>
      <c r="D35" s="261">
        <v>313</v>
      </c>
      <c r="E35" s="256">
        <v>813</v>
      </c>
    </row>
    <row r="36" spans="1:5" s="5" customFormat="1" ht="12" customHeight="1">
      <c r="A36" s="99" t="s">
        <v>85</v>
      </c>
      <c r="B36" s="100" t="s">
        <v>86</v>
      </c>
      <c r="C36" s="24"/>
      <c r="D36" s="261"/>
      <c r="E36" s="256"/>
    </row>
    <row r="37" spans="1:5" s="5" customFormat="1" ht="12" customHeight="1">
      <c r="A37" s="99" t="s">
        <v>87</v>
      </c>
      <c r="B37" s="100" t="s">
        <v>88</v>
      </c>
      <c r="C37" s="24"/>
      <c r="D37" s="261"/>
      <c r="E37" s="256"/>
    </row>
    <row r="38" spans="1:5" s="5" customFormat="1" ht="12" customHeight="1">
      <c r="A38" s="99" t="s">
        <v>89</v>
      </c>
      <c r="B38" s="100" t="s">
        <v>90</v>
      </c>
      <c r="C38" s="24"/>
      <c r="D38" s="261"/>
      <c r="E38" s="256"/>
    </row>
    <row r="39" spans="1:5" s="5" customFormat="1" ht="12" customHeight="1">
      <c r="A39" s="99" t="s">
        <v>91</v>
      </c>
      <c r="B39" s="100" t="s">
        <v>92</v>
      </c>
      <c r="C39" s="24"/>
      <c r="D39" s="261"/>
      <c r="E39" s="256"/>
    </row>
    <row r="40" spans="1:5" s="5" customFormat="1" ht="12" customHeight="1">
      <c r="A40" s="99" t="s">
        <v>93</v>
      </c>
      <c r="B40" s="100" t="s">
        <v>94</v>
      </c>
      <c r="C40" s="24"/>
      <c r="D40" s="261"/>
      <c r="E40" s="256"/>
    </row>
    <row r="41" spans="1:5" s="5" customFormat="1" ht="12" customHeight="1">
      <c r="A41" s="99" t="s">
        <v>95</v>
      </c>
      <c r="B41" s="100" t="s">
        <v>96</v>
      </c>
      <c r="C41" s="24"/>
      <c r="D41" s="261"/>
      <c r="E41" s="256"/>
    </row>
    <row r="42" spans="1:5" s="5" customFormat="1" ht="12" customHeight="1">
      <c r="A42" s="99" t="s">
        <v>97</v>
      </c>
      <c r="B42" s="100" t="s">
        <v>98</v>
      </c>
      <c r="C42" s="24"/>
      <c r="D42" s="261"/>
      <c r="E42" s="256"/>
    </row>
    <row r="43" spans="1:5" s="5" customFormat="1" ht="12" customHeight="1">
      <c r="A43" s="101" t="s">
        <v>99</v>
      </c>
      <c r="B43" s="102" t="s">
        <v>100</v>
      </c>
      <c r="C43" s="104"/>
      <c r="D43" s="262"/>
      <c r="E43" s="256"/>
    </row>
    <row r="44" spans="1:5" s="5" customFormat="1" ht="12" customHeight="1">
      <c r="A44" s="95" t="s">
        <v>101</v>
      </c>
      <c r="B44" s="95" t="s">
        <v>102</v>
      </c>
      <c r="C44" s="13">
        <f>SUM(C45:C49)</f>
        <v>0</v>
      </c>
      <c r="D44" s="255"/>
      <c r="E44" s="255">
        <f>SUM(E45:E49)</f>
        <v>0</v>
      </c>
    </row>
    <row r="45" spans="1:5" s="5" customFormat="1" ht="12" customHeight="1">
      <c r="A45" s="96" t="s">
        <v>103</v>
      </c>
      <c r="B45" s="97" t="s">
        <v>104</v>
      </c>
      <c r="C45" s="98"/>
      <c r="D45" s="260"/>
      <c r="E45" s="256"/>
    </row>
    <row r="46" spans="1:5" s="5" customFormat="1" ht="12" customHeight="1">
      <c r="A46" s="99" t="s">
        <v>105</v>
      </c>
      <c r="B46" s="100" t="s">
        <v>106</v>
      </c>
      <c r="C46" s="24"/>
      <c r="D46" s="261"/>
      <c r="E46" s="256"/>
    </row>
    <row r="47" spans="1:5" s="5" customFormat="1" ht="12" customHeight="1">
      <c r="A47" s="99" t="s">
        <v>107</v>
      </c>
      <c r="B47" s="100" t="s">
        <v>108</v>
      </c>
      <c r="C47" s="24"/>
      <c r="D47" s="261"/>
      <c r="E47" s="256"/>
    </row>
    <row r="48" spans="1:5" s="5" customFormat="1" ht="12" customHeight="1">
      <c r="A48" s="99" t="s">
        <v>109</v>
      </c>
      <c r="B48" s="100" t="s">
        <v>110</v>
      </c>
      <c r="C48" s="24"/>
      <c r="D48" s="261"/>
      <c r="E48" s="256"/>
    </row>
    <row r="49" spans="1:5" s="5" customFormat="1" ht="12" customHeight="1">
      <c r="A49" s="101" t="s">
        <v>111</v>
      </c>
      <c r="B49" s="102" t="s">
        <v>112</v>
      </c>
      <c r="C49" s="104"/>
      <c r="D49" s="262"/>
      <c r="E49" s="256"/>
    </row>
    <row r="50" spans="1:5" s="5" customFormat="1" ht="12" customHeight="1">
      <c r="A50" s="95" t="s">
        <v>113</v>
      </c>
      <c r="B50" s="95" t="s">
        <v>114</v>
      </c>
      <c r="C50" s="13">
        <f>SUM(C51:C53)</f>
        <v>0</v>
      </c>
      <c r="D50" s="255"/>
      <c r="E50" s="255">
        <f>SUM(E51:E53)</f>
        <v>0</v>
      </c>
    </row>
    <row r="51" spans="1:5" s="5" customFormat="1" ht="12" customHeight="1">
      <c r="A51" s="96" t="s">
        <v>115</v>
      </c>
      <c r="B51" s="97" t="s">
        <v>116</v>
      </c>
      <c r="C51" s="98"/>
      <c r="D51" s="260"/>
      <c r="E51" s="256"/>
    </row>
    <row r="52" spans="1:5" s="5" customFormat="1" ht="12" customHeight="1">
      <c r="A52" s="99" t="s">
        <v>117</v>
      </c>
      <c r="B52" s="100" t="s">
        <v>118</v>
      </c>
      <c r="C52" s="24"/>
      <c r="D52" s="261"/>
      <c r="E52" s="256"/>
    </row>
    <row r="53" spans="1:5" s="5" customFormat="1" ht="12" customHeight="1">
      <c r="A53" s="99" t="s">
        <v>119</v>
      </c>
      <c r="B53" s="100" t="s">
        <v>120</v>
      </c>
      <c r="C53" s="24"/>
      <c r="D53" s="261"/>
      <c r="E53" s="256"/>
    </row>
    <row r="54" spans="1:5" s="5" customFormat="1" ht="12" customHeight="1">
      <c r="A54" s="101" t="s">
        <v>121</v>
      </c>
      <c r="B54" s="102" t="s">
        <v>122</v>
      </c>
      <c r="C54" s="104"/>
      <c r="D54" s="262"/>
      <c r="E54" s="256"/>
    </row>
    <row r="55" spans="1:5" s="5" customFormat="1" ht="12" customHeight="1">
      <c r="A55" s="95" t="s">
        <v>123</v>
      </c>
      <c r="B55" s="103" t="s">
        <v>124</v>
      </c>
      <c r="C55" s="13">
        <f>SUM(C56:C58)</f>
        <v>0</v>
      </c>
      <c r="D55" s="263"/>
      <c r="E55" s="255">
        <f>SUM(E56:E58)</f>
        <v>0</v>
      </c>
    </row>
    <row r="56" spans="1:5" s="5" customFormat="1" ht="12" customHeight="1">
      <c r="A56" s="96" t="s">
        <v>125</v>
      </c>
      <c r="B56" s="97" t="s">
        <v>126</v>
      </c>
      <c r="C56" s="24"/>
      <c r="D56" s="260"/>
      <c r="E56" s="256"/>
    </row>
    <row r="57" spans="1:5" s="5" customFormat="1" ht="12" customHeight="1">
      <c r="A57" s="99" t="s">
        <v>127</v>
      </c>
      <c r="B57" s="100" t="s">
        <v>128</v>
      </c>
      <c r="C57" s="24"/>
      <c r="D57" s="261"/>
      <c r="E57" s="256"/>
    </row>
    <row r="58" spans="1:5" s="5" customFormat="1" ht="12" customHeight="1">
      <c r="A58" s="99" t="s">
        <v>129</v>
      </c>
      <c r="B58" s="100" t="s">
        <v>130</v>
      </c>
      <c r="C58" s="24"/>
      <c r="D58" s="261"/>
      <c r="E58" s="256"/>
    </row>
    <row r="59" spans="1:5" s="5" customFormat="1" ht="12" customHeight="1">
      <c r="A59" s="101" t="s">
        <v>131</v>
      </c>
      <c r="B59" s="102" t="s">
        <v>132</v>
      </c>
      <c r="C59" s="24"/>
      <c r="D59" s="262"/>
      <c r="E59" s="256"/>
    </row>
    <row r="60" spans="1:5" s="5" customFormat="1" ht="12" customHeight="1">
      <c r="A60" s="95" t="s">
        <v>133</v>
      </c>
      <c r="B60" s="95" t="s">
        <v>134</v>
      </c>
      <c r="C60" s="13">
        <f>+C5+C12+C19+C26+C33+C44+C50+C55</f>
        <v>500</v>
      </c>
      <c r="D60" s="255">
        <v>313</v>
      </c>
      <c r="E60" s="255">
        <f>+E5+E12+E19+E26+E33+E44+E50+E55</f>
        <v>813</v>
      </c>
    </row>
    <row r="61" spans="1:5" s="5" customFormat="1" ht="12" customHeight="1">
      <c r="A61" s="106" t="s">
        <v>135</v>
      </c>
      <c r="B61" s="103" t="s">
        <v>136</v>
      </c>
      <c r="C61" s="13">
        <f>SUM(C62:C64)</f>
        <v>0</v>
      </c>
      <c r="D61" s="263"/>
      <c r="E61" s="255">
        <f>SUM(E62:E64)</f>
        <v>0</v>
      </c>
    </row>
    <row r="62" spans="1:5" s="5" customFormat="1" ht="12" customHeight="1">
      <c r="A62" s="96" t="s">
        <v>137</v>
      </c>
      <c r="B62" s="97" t="s">
        <v>138</v>
      </c>
      <c r="C62" s="24"/>
      <c r="D62" s="260"/>
      <c r="E62" s="256"/>
    </row>
    <row r="63" spans="1:5" s="5" customFormat="1" ht="12" customHeight="1">
      <c r="A63" s="99" t="s">
        <v>139</v>
      </c>
      <c r="B63" s="100" t="s">
        <v>140</v>
      </c>
      <c r="C63" s="24"/>
      <c r="D63" s="261"/>
      <c r="E63" s="256"/>
    </row>
    <row r="64" spans="1:5" s="5" customFormat="1" ht="12" customHeight="1">
      <c r="A64" s="101" t="s">
        <v>141</v>
      </c>
      <c r="B64" s="107" t="s">
        <v>142</v>
      </c>
      <c r="C64" s="24"/>
      <c r="D64" s="264"/>
      <c r="E64" s="256"/>
    </row>
    <row r="65" spans="1:5" s="5" customFormat="1" ht="12" customHeight="1">
      <c r="A65" s="106" t="s">
        <v>143</v>
      </c>
      <c r="B65" s="103" t="s">
        <v>144</v>
      </c>
      <c r="C65" s="13">
        <f>SUM(C66:C69)</f>
        <v>0</v>
      </c>
      <c r="D65" s="263"/>
      <c r="E65" s="255">
        <f>SUM(E66:E69)</f>
        <v>0</v>
      </c>
    </row>
    <row r="66" spans="1:5" s="5" customFormat="1" ht="12" customHeight="1">
      <c r="A66" s="96" t="s">
        <v>145</v>
      </c>
      <c r="B66" s="97" t="s">
        <v>146</v>
      </c>
      <c r="C66" s="24"/>
      <c r="D66" s="260"/>
      <c r="E66" s="256"/>
    </row>
    <row r="67" spans="1:5" s="5" customFormat="1" ht="12" customHeight="1">
      <c r="A67" s="99" t="s">
        <v>147</v>
      </c>
      <c r="B67" s="100" t="s">
        <v>148</v>
      </c>
      <c r="C67" s="24"/>
      <c r="D67" s="261"/>
      <c r="E67" s="256"/>
    </row>
    <row r="68" spans="1:5" s="5" customFormat="1" ht="12" customHeight="1">
      <c r="A68" s="99" t="s">
        <v>149</v>
      </c>
      <c r="B68" s="100" t="s">
        <v>150</v>
      </c>
      <c r="C68" s="24"/>
      <c r="D68" s="261"/>
      <c r="E68" s="256"/>
    </row>
    <row r="69" spans="1:5" s="5" customFormat="1" ht="12" customHeight="1">
      <c r="A69" s="101" t="s">
        <v>151</v>
      </c>
      <c r="B69" s="102" t="s">
        <v>152</v>
      </c>
      <c r="C69" s="24"/>
      <c r="D69" s="262"/>
      <c r="E69" s="256"/>
    </row>
    <row r="70" spans="1:5" s="5" customFormat="1" ht="12" customHeight="1">
      <c r="A70" s="106" t="s">
        <v>153</v>
      </c>
      <c r="B70" s="103" t="s">
        <v>154</v>
      </c>
      <c r="C70" s="13">
        <f>SUM(C71:C72)</f>
        <v>0</v>
      </c>
      <c r="D70" s="263"/>
      <c r="E70" s="255">
        <f>SUM(E71:E72)</f>
        <v>0</v>
      </c>
    </row>
    <row r="71" spans="1:5" s="5" customFormat="1" ht="12" customHeight="1">
      <c r="A71" s="96" t="s">
        <v>155</v>
      </c>
      <c r="B71" s="97" t="s">
        <v>156</v>
      </c>
      <c r="C71" s="24"/>
      <c r="D71" s="260"/>
      <c r="E71" s="256"/>
    </row>
    <row r="72" spans="1:5" s="5" customFormat="1" ht="12" customHeight="1">
      <c r="A72" s="101" t="s">
        <v>157</v>
      </c>
      <c r="B72" s="102" t="s">
        <v>158</v>
      </c>
      <c r="C72" s="24"/>
      <c r="D72" s="262"/>
      <c r="E72" s="256"/>
    </row>
    <row r="73" spans="1:5" s="5" customFormat="1" ht="12" customHeight="1">
      <c r="A73" s="106" t="s">
        <v>159</v>
      </c>
      <c r="B73" s="103" t="s">
        <v>160</v>
      </c>
      <c r="C73" s="13">
        <f>SUM(C74:C76)</f>
        <v>0</v>
      </c>
      <c r="D73" s="263"/>
      <c r="E73" s="255">
        <f>SUM(E74:E76)</f>
        <v>0</v>
      </c>
    </row>
    <row r="74" spans="1:5" s="5" customFormat="1" ht="12" customHeight="1">
      <c r="A74" s="96" t="s">
        <v>161</v>
      </c>
      <c r="B74" s="97" t="s">
        <v>162</v>
      </c>
      <c r="C74" s="24"/>
      <c r="D74" s="260"/>
      <c r="E74" s="256"/>
    </row>
    <row r="75" spans="1:5" s="5" customFormat="1" ht="12" customHeight="1">
      <c r="A75" s="99" t="s">
        <v>163</v>
      </c>
      <c r="B75" s="100" t="s">
        <v>164</v>
      </c>
      <c r="C75" s="24"/>
      <c r="D75" s="261"/>
      <c r="E75" s="256"/>
    </row>
    <row r="76" spans="1:5" s="5" customFormat="1" ht="12" customHeight="1">
      <c r="A76" s="101" t="s">
        <v>165</v>
      </c>
      <c r="B76" s="102" t="s">
        <v>166</v>
      </c>
      <c r="C76" s="24"/>
      <c r="D76" s="262"/>
      <c r="E76" s="256"/>
    </row>
    <row r="77" spans="1:5" s="5" customFormat="1" ht="12" customHeight="1">
      <c r="A77" s="106" t="s">
        <v>167</v>
      </c>
      <c r="B77" s="103" t="s">
        <v>168</v>
      </c>
      <c r="C77" s="13">
        <f>SUM(C78:C81)</f>
        <v>0</v>
      </c>
      <c r="D77" s="263"/>
      <c r="E77" s="255">
        <f>SUM(E78:E81)</f>
        <v>0</v>
      </c>
    </row>
    <row r="78" spans="1:5" s="5" customFormat="1" ht="12" customHeight="1">
      <c r="A78" s="108" t="s">
        <v>169</v>
      </c>
      <c r="B78" s="97" t="s">
        <v>170</v>
      </c>
      <c r="C78" s="24"/>
      <c r="D78" s="260"/>
      <c r="E78" s="256"/>
    </row>
    <row r="79" spans="1:5" s="5" customFormat="1" ht="12" customHeight="1">
      <c r="A79" s="109" t="s">
        <v>171</v>
      </c>
      <c r="B79" s="100" t="s">
        <v>172</v>
      </c>
      <c r="C79" s="24"/>
      <c r="D79" s="261"/>
      <c r="E79" s="256"/>
    </row>
    <row r="80" spans="1:5" s="5" customFormat="1" ht="12" customHeight="1">
      <c r="A80" s="109" t="s">
        <v>173</v>
      </c>
      <c r="B80" s="100" t="s">
        <v>174</v>
      </c>
      <c r="C80" s="24"/>
      <c r="D80" s="261"/>
      <c r="E80" s="256"/>
    </row>
    <row r="81" spans="1:5" s="5" customFormat="1" ht="12" customHeight="1">
      <c r="A81" s="107" t="s">
        <v>175</v>
      </c>
      <c r="B81" s="102" t="s">
        <v>176</v>
      </c>
      <c r="C81" s="24"/>
      <c r="D81" s="262"/>
      <c r="E81" s="256"/>
    </row>
    <row r="82" spans="1:5" s="5" customFormat="1" ht="13.5" customHeight="1">
      <c r="A82" s="106" t="s">
        <v>177</v>
      </c>
      <c r="B82" s="103" t="s">
        <v>178</v>
      </c>
      <c r="C82" s="33"/>
      <c r="D82" s="263"/>
      <c r="E82" s="259"/>
    </row>
    <row r="83" spans="1:5" s="5" customFormat="1" ht="15.75" customHeight="1">
      <c r="A83" s="106" t="s">
        <v>179</v>
      </c>
      <c r="B83" s="106" t="s">
        <v>180</v>
      </c>
      <c r="C83" s="13">
        <f>+C61+C65+C70+C73+C77+C82</f>
        <v>0</v>
      </c>
      <c r="D83" s="265"/>
      <c r="E83" s="255">
        <f>+E61+E65+E70+E73+E77+E82</f>
        <v>0</v>
      </c>
    </row>
    <row r="84" spans="1:5" s="5" customFormat="1" ht="16.5" customHeight="1">
      <c r="A84" s="110" t="s">
        <v>181</v>
      </c>
      <c r="B84" s="110" t="s">
        <v>182</v>
      </c>
      <c r="C84" s="13">
        <f>+C60+C83</f>
        <v>500</v>
      </c>
      <c r="D84" s="266">
        <v>313</v>
      </c>
      <c r="E84" s="255">
        <f>+E60+E83</f>
        <v>813</v>
      </c>
    </row>
    <row r="85" spans="1:5" s="5" customFormat="1" ht="83.25" customHeight="1">
      <c r="A85" s="111"/>
      <c r="B85" s="112"/>
      <c r="C85" s="113"/>
      <c r="D85" s="112"/>
      <c r="E85" s="145"/>
    </row>
    <row r="86" spans="1:5" ht="16.5" customHeight="1">
      <c r="A86" s="307" t="s">
        <v>183</v>
      </c>
      <c r="B86" s="307"/>
      <c r="C86" s="307"/>
      <c r="D86" s="307"/>
      <c r="E86" s="307"/>
    </row>
    <row r="87" spans="1:5" s="115" customFormat="1" ht="16.5" customHeight="1">
      <c r="A87" s="308" t="s">
        <v>184</v>
      </c>
      <c r="B87" s="308"/>
      <c r="C87" s="40" t="s">
        <v>17</v>
      </c>
      <c r="D87" s="114"/>
      <c r="E87" s="85"/>
    </row>
    <row r="88" spans="1:5" ht="37.5" customHeight="1">
      <c r="A88" s="92" t="s">
        <v>18</v>
      </c>
      <c r="B88" s="92" t="s">
        <v>185</v>
      </c>
      <c r="C88" s="92" t="s">
        <v>20</v>
      </c>
      <c r="D88" s="9" t="s">
        <v>21</v>
      </c>
      <c r="E88" s="9" t="s">
        <v>22</v>
      </c>
    </row>
    <row r="89" spans="1:5" s="94" customFormat="1" ht="12" customHeight="1">
      <c r="A89" s="116">
        <v>1</v>
      </c>
      <c r="B89" s="116">
        <v>2</v>
      </c>
      <c r="C89" s="116">
        <v>3</v>
      </c>
      <c r="D89" s="244"/>
      <c r="E89" s="116">
        <v>4</v>
      </c>
    </row>
    <row r="90" spans="1:5" ht="12" customHeight="1">
      <c r="A90" s="117" t="s">
        <v>23</v>
      </c>
      <c r="B90" s="118" t="s">
        <v>265</v>
      </c>
      <c r="C90" s="119">
        <f>SUM(C91:C95)</f>
        <v>238</v>
      </c>
      <c r="D90" s="286">
        <v>309</v>
      </c>
      <c r="E90" s="255">
        <f>+E91+E92+E93+E94+E95</f>
        <v>547</v>
      </c>
    </row>
    <row r="91" spans="1:5" ht="12" customHeight="1">
      <c r="A91" s="99" t="s">
        <v>25</v>
      </c>
      <c r="B91" s="120" t="s">
        <v>188</v>
      </c>
      <c r="C91" s="24"/>
      <c r="D91" s="285"/>
      <c r="E91" s="256"/>
    </row>
    <row r="92" spans="1:5" ht="12" customHeight="1">
      <c r="A92" s="99" t="s">
        <v>27</v>
      </c>
      <c r="B92" s="120" t="s">
        <v>189</v>
      </c>
      <c r="C92" s="24"/>
      <c r="D92" s="285"/>
      <c r="E92" s="256"/>
    </row>
    <row r="93" spans="1:5" ht="12" customHeight="1">
      <c r="A93" s="99" t="s">
        <v>29</v>
      </c>
      <c r="B93" s="120" t="s">
        <v>190</v>
      </c>
      <c r="C93" s="104">
        <v>238</v>
      </c>
      <c r="D93" s="285">
        <v>309</v>
      </c>
      <c r="E93" s="256">
        <f>SUM(C93:D93)</f>
        <v>547</v>
      </c>
    </row>
    <row r="94" spans="1:5" ht="12" customHeight="1">
      <c r="A94" s="99" t="s">
        <v>31</v>
      </c>
      <c r="B94" s="121" t="s">
        <v>191</v>
      </c>
      <c r="C94" s="104"/>
      <c r="D94" s="287"/>
      <c r="E94" s="256"/>
    </row>
    <row r="95" spans="1:5" ht="12" customHeight="1">
      <c r="A95" s="99" t="s">
        <v>192</v>
      </c>
      <c r="B95" s="122" t="s">
        <v>193</v>
      </c>
      <c r="C95" s="104"/>
      <c r="D95" s="288"/>
      <c r="E95" s="256"/>
    </row>
    <row r="96" spans="1:5" ht="12" customHeight="1">
      <c r="A96" s="99" t="s">
        <v>35</v>
      </c>
      <c r="B96" s="120" t="s">
        <v>194</v>
      </c>
      <c r="C96" s="104"/>
      <c r="D96" s="285"/>
      <c r="E96" s="256"/>
    </row>
    <row r="97" spans="1:5" ht="12" customHeight="1">
      <c r="A97" s="99" t="s">
        <v>195</v>
      </c>
      <c r="B97" s="123" t="s">
        <v>196</v>
      </c>
      <c r="C97" s="104"/>
      <c r="D97" s="289"/>
      <c r="E97" s="256"/>
    </row>
    <row r="98" spans="1:5" ht="12" customHeight="1">
      <c r="A98" s="99" t="s">
        <v>197</v>
      </c>
      <c r="B98" s="124" t="s">
        <v>198</v>
      </c>
      <c r="C98" s="104"/>
      <c r="D98" s="290"/>
      <c r="E98" s="256"/>
    </row>
    <row r="99" spans="1:5" ht="12" customHeight="1">
      <c r="A99" s="99" t="s">
        <v>199</v>
      </c>
      <c r="B99" s="124" t="s">
        <v>200</v>
      </c>
      <c r="C99" s="104"/>
      <c r="D99" s="290"/>
      <c r="E99" s="256"/>
    </row>
    <row r="100" spans="1:5" ht="12" customHeight="1">
      <c r="A100" s="99" t="s">
        <v>201</v>
      </c>
      <c r="B100" s="123" t="s">
        <v>202</v>
      </c>
      <c r="C100" s="104"/>
      <c r="D100" s="289"/>
      <c r="E100" s="256"/>
    </row>
    <row r="101" spans="1:5" ht="12" customHeight="1">
      <c r="A101" s="99" t="s">
        <v>203</v>
      </c>
      <c r="B101" s="123" t="s">
        <v>204</v>
      </c>
      <c r="C101" s="104"/>
      <c r="D101" s="289"/>
      <c r="E101" s="256"/>
    </row>
    <row r="102" spans="1:5" ht="12" customHeight="1">
      <c r="A102" s="99" t="s">
        <v>205</v>
      </c>
      <c r="B102" s="124" t="s">
        <v>206</v>
      </c>
      <c r="C102" s="104"/>
      <c r="D102" s="290"/>
      <c r="E102" s="256"/>
    </row>
    <row r="103" spans="1:5" ht="12" customHeight="1">
      <c r="A103" s="126" t="s">
        <v>207</v>
      </c>
      <c r="B103" s="127" t="s">
        <v>208</v>
      </c>
      <c r="C103" s="104"/>
      <c r="D103" s="291"/>
      <c r="E103" s="256"/>
    </row>
    <row r="104" spans="1:5" ht="12" customHeight="1">
      <c r="A104" s="99" t="s">
        <v>209</v>
      </c>
      <c r="B104" s="127" t="s">
        <v>210</v>
      </c>
      <c r="C104" s="104"/>
      <c r="D104" s="291"/>
      <c r="E104" s="256"/>
    </row>
    <row r="105" spans="1:5" ht="12" customHeight="1">
      <c r="A105" s="99" t="s">
        <v>211</v>
      </c>
      <c r="B105" s="124" t="s">
        <v>212</v>
      </c>
      <c r="C105" s="24"/>
      <c r="D105" s="290"/>
      <c r="E105" s="256"/>
    </row>
    <row r="106" spans="1:5" ht="12" customHeight="1">
      <c r="A106" s="95" t="s">
        <v>37</v>
      </c>
      <c r="B106" s="128" t="s">
        <v>266</v>
      </c>
      <c r="C106" s="13">
        <f>+C107+C109+C111</f>
        <v>0</v>
      </c>
      <c r="D106" s="292"/>
      <c r="E106" s="255">
        <f>+E107+E109+E111</f>
        <v>0</v>
      </c>
    </row>
    <row r="107" spans="1:5" ht="12" customHeight="1">
      <c r="A107" s="96" t="s">
        <v>39</v>
      </c>
      <c r="B107" s="120" t="s">
        <v>214</v>
      </c>
      <c r="C107" s="98"/>
      <c r="D107" s="285"/>
      <c r="E107" s="256"/>
    </row>
    <row r="108" spans="1:5" ht="12" customHeight="1">
      <c r="A108" s="96" t="s">
        <v>41</v>
      </c>
      <c r="B108" s="129" t="s">
        <v>215</v>
      </c>
      <c r="C108" s="98"/>
      <c r="D108" s="293"/>
      <c r="E108" s="256"/>
    </row>
    <row r="109" spans="1:5" ht="12" customHeight="1">
      <c r="A109" s="96" t="s">
        <v>43</v>
      </c>
      <c r="B109" s="129" t="s">
        <v>216</v>
      </c>
      <c r="C109" s="24"/>
      <c r="D109" s="293"/>
      <c r="E109" s="256"/>
    </row>
    <row r="110" spans="1:5" ht="12" customHeight="1">
      <c r="A110" s="96" t="s">
        <v>45</v>
      </c>
      <c r="B110" s="129" t="s">
        <v>217</v>
      </c>
      <c r="C110" s="52"/>
      <c r="D110" s="293"/>
      <c r="E110" s="256"/>
    </row>
    <row r="111" spans="1:5" ht="12" customHeight="1">
      <c r="A111" s="96" t="s">
        <v>47</v>
      </c>
      <c r="B111" s="130" t="s">
        <v>218</v>
      </c>
      <c r="C111" s="52"/>
      <c r="D111" s="294"/>
      <c r="E111" s="256"/>
    </row>
    <row r="112" spans="1:5" ht="12" customHeight="1">
      <c r="A112" s="96" t="s">
        <v>49</v>
      </c>
      <c r="B112" s="131" t="s">
        <v>219</v>
      </c>
      <c r="C112" s="52"/>
      <c r="D112" s="295"/>
      <c r="E112" s="256"/>
    </row>
    <row r="113" spans="1:5" ht="12" customHeight="1">
      <c r="A113" s="96" t="s">
        <v>220</v>
      </c>
      <c r="B113" s="132" t="s">
        <v>221</v>
      </c>
      <c r="C113" s="52"/>
      <c r="D113" s="296"/>
      <c r="E113" s="256"/>
    </row>
    <row r="114" spans="1:5" ht="15.75" customHeight="1">
      <c r="A114" s="96" t="s">
        <v>222</v>
      </c>
      <c r="B114" s="124" t="s">
        <v>200</v>
      </c>
      <c r="C114" s="52"/>
      <c r="D114" s="290"/>
      <c r="E114" s="256"/>
    </row>
    <row r="115" spans="1:5" ht="12" customHeight="1">
      <c r="A115" s="96" t="s">
        <v>223</v>
      </c>
      <c r="B115" s="124" t="s">
        <v>224</v>
      </c>
      <c r="C115" s="52"/>
      <c r="D115" s="290"/>
      <c r="E115" s="256"/>
    </row>
    <row r="116" spans="1:5" ht="12" customHeight="1">
      <c r="A116" s="96" t="s">
        <v>225</v>
      </c>
      <c r="B116" s="124" t="s">
        <v>226</v>
      </c>
      <c r="C116" s="52"/>
      <c r="D116" s="290"/>
      <c r="E116" s="256"/>
    </row>
    <row r="117" spans="1:5" ht="12" customHeight="1">
      <c r="A117" s="96" t="s">
        <v>227</v>
      </c>
      <c r="B117" s="124" t="s">
        <v>206</v>
      </c>
      <c r="C117" s="52"/>
      <c r="D117" s="290"/>
      <c r="E117" s="256"/>
    </row>
    <row r="118" spans="1:5" ht="12" customHeight="1">
      <c r="A118" s="96" t="s">
        <v>228</v>
      </c>
      <c r="B118" s="124" t="s">
        <v>229</v>
      </c>
      <c r="C118" s="52"/>
      <c r="D118" s="290"/>
      <c r="E118" s="256"/>
    </row>
    <row r="119" spans="1:5" ht="16.5" customHeight="1">
      <c r="A119" s="126" t="s">
        <v>230</v>
      </c>
      <c r="B119" s="124" t="s">
        <v>231</v>
      </c>
      <c r="C119" s="133"/>
      <c r="D119" s="290"/>
      <c r="E119" s="256"/>
    </row>
    <row r="120" spans="1:5" ht="12" customHeight="1">
      <c r="A120" s="95" t="s">
        <v>51</v>
      </c>
      <c r="B120" s="95" t="s">
        <v>232</v>
      </c>
      <c r="C120" s="13">
        <f>+C121+C122</f>
        <v>0</v>
      </c>
      <c r="D120" s="297"/>
      <c r="E120" s="255">
        <f>+E121+E122</f>
        <v>0</v>
      </c>
    </row>
    <row r="121" spans="1:5" ht="12" customHeight="1">
      <c r="A121" s="96" t="s">
        <v>53</v>
      </c>
      <c r="B121" s="134" t="s">
        <v>233</v>
      </c>
      <c r="C121" s="98"/>
      <c r="D121" s="298"/>
      <c r="E121" s="256"/>
    </row>
    <row r="122" spans="1:5" ht="12" customHeight="1">
      <c r="A122" s="101" t="s">
        <v>55</v>
      </c>
      <c r="B122" s="129" t="s">
        <v>234</v>
      </c>
      <c r="C122" s="104"/>
      <c r="D122" s="293"/>
      <c r="E122" s="256"/>
    </row>
    <row r="123" spans="1:5" ht="12" customHeight="1">
      <c r="A123" s="95" t="s">
        <v>235</v>
      </c>
      <c r="B123" s="95" t="s">
        <v>236</v>
      </c>
      <c r="C123" s="13">
        <f>+C90+C106+C120</f>
        <v>238</v>
      </c>
      <c r="D123" s="297">
        <v>309</v>
      </c>
      <c r="E123" s="255">
        <f>+E90+E106+E120</f>
        <v>547</v>
      </c>
    </row>
    <row r="124" spans="1:5" ht="12" customHeight="1">
      <c r="A124" s="95" t="s">
        <v>79</v>
      </c>
      <c r="B124" s="95" t="s">
        <v>237</v>
      </c>
      <c r="C124" s="13">
        <f>+C125+C126+C127</f>
        <v>0</v>
      </c>
      <c r="D124" s="297"/>
      <c r="E124" s="255">
        <f>+E125+E126+E127</f>
        <v>0</v>
      </c>
    </row>
    <row r="125" spans="1:5" ht="12" customHeight="1">
      <c r="A125" s="96" t="s">
        <v>81</v>
      </c>
      <c r="B125" s="134" t="s">
        <v>238</v>
      </c>
      <c r="C125" s="52"/>
      <c r="D125" s="298"/>
      <c r="E125" s="256"/>
    </row>
    <row r="126" spans="1:5" ht="12" customHeight="1">
      <c r="A126" s="96" t="s">
        <v>83</v>
      </c>
      <c r="B126" s="134" t="s">
        <v>239</v>
      </c>
      <c r="C126" s="52"/>
      <c r="D126" s="298"/>
      <c r="E126" s="256"/>
    </row>
    <row r="127" spans="1:5" ht="12" customHeight="1">
      <c r="A127" s="126" t="s">
        <v>85</v>
      </c>
      <c r="B127" s="135" t="s">
        <v>240</v>
      </c>
      <c r="C127" s="52"/>
      <c r="D127" s="299"/>
      <c r="E127" s="256"/>
    </row>
    <row r="128" spans="1:5" ht="12" customHeight="1">
      <c r="A128" s="95" t="s">
        <v>101</v>
      </c>
      <c r="B128" s="95" t="s">
        <v>241</v>
      </c>
      <c r="C128" s="13">
        <f>+C129+C130+C131+C132</f>
        <v>0</v>
      </c>
      <c r="D128" s="297"/>
      <c r="E128" s="255">
        <f>+E129+E130+E131+E132</f>
        <v>0</v>
      </c>
    </row>
    <row r="129" spans="1:5" ht="12" customHeight="1">
      <c r="A129" s="96" t="s">
        <v>103</v>
      </c>
      <c r="B129" s="134" t="s">
        <v>242</v>
      </c>
      <c r="C129" s="52"/>
      <c r="D129" s="298"/>
      <c r="E129" s="256"/>
    </row>
    <row r="130" spans="1:5" ht="12" customHeight="1">
      <c r="A130" s="96" t="s">
        <v>105</v>
      </c>
      <c r="B130" s="134" t="s">
        <v>243</v>
      </c>
      <c r="C130" s="52"/>
      <c r="D130" s="298"/>
      <c r="E130" s="256"/>
    </row>
    <row r="131" spans="1:5" ht="12" customHeight="1">
      <c r="A131" s="96" t="s">
        <v>107</v>
      </c>
      <c r="B131" s="134" t="s">
        <v>244</v>
      </c>
      <c r="C131" s="52"/>
      <c r="D131" s="298"/>
      <c r="E131" s="256"/>
    </row>
    <row r="132" spans="1:5" ht="12" customHeight="1">
      <c r="A132" s="126" t="s">
        <v>109</v>
      </c>
      <c r="B132" s="135" t="s">
        <v>245</v>
      </c>
      <c r="C132" s="52"/>
      <c r="D132" s="299"/>
      <c r="E132" s="256"/>
    </row>
    <row r="133" spans="1:5" ht="12" customHeight="1">
      <c r="A133" s="95" t="s">
        <v>246</v>
      </c>
      <c r="B133" s="95" t="s">
        <v>247</v>
      </c>
      <c r="C133" s="13">
        <f>+C134+C135+C136+C137</f>
        <v>0</v>
      </c>
      <c r="D133" s="297"/>
      <c r="E133" s="255">
        <f>+E134+E135+E136+E137</f>
        <v>0</v>
      </c>
    </row>
    <row r="134" spans="1:5" ht="12" customHeight="1">
      <c r="A134" s="96" t="s">
        <v>115</v>
      </c>
      <c r="B134" s="134" t="s">
        <v>248</v>
      </c>
      <c r="C134" s="52"/>
      <c r="D134" s="298"/>
      <c r="E134" s="256"/>
    </row>
    <row r="135" spans="1:5" ht="12" customHeight="1">
      <c r="A135" s="96" t="s">
        <v>117</v>
      </c>
      <c r="B135" s="134" t="s">
        <v>249</v>
      </c>
      <c r="C135" s="52"/>
      <c r="D135" s="298"/>
      <c r="E135" s="256"/>
    </row>
    <row r="136" spans="1:5" ht="12" customHeight="1">
      <c r="A136" s="96" t="s">
        <v>119</v>
      </c>
      <c r="B136" s="134" t="s">
        <v>250</v>
      </c>
      <c r="C136" s="52"/>
      <c r="D136" s="298"/>
      <c r="E136" s="256"/>
    </row>
    <row r="137" spans="1:5" ht="12" customHeight="1">
      <c r="A137" s="126" t="s">
        <v>121</v>
      </c>
      <c r="B137" s="135" t="s">
        <v>251</v>
      </c>
      <c r="C137" s="52"/>
      <c r="D137" s="299"/>
      <c r="E137" s="256"/>
    </row>
    <row r="138" spans="1:5" ht="12" customHeight="1">
      <c r="A138" s="95" t="s">
        <v>123</v>
      </c>
      <c r="B138" s="95" t="s">
        <v>252</v>
      </c>
      <c r="C138" s="136">
        <f>+C139+C140+C141+C142</f>
        <v>0</v>
      </c>
      <c r="D138" s="297"/>
      <c r="E138" s="263">
        <f>+E139+E140+E141+E142</f>
        <v>0</v>
      </c>
    </row>
    <row r="139" spans="1:5" ht="12" customHeight="1">
      <c r="A139" s="96" t="s">
        <v>125</v>
      </c>
      <c r="B139" s="134" t="s">
        <v>253</v>
      </c>
      <c r="C139" s="52"/>
      <c r="D139" s="298"/>
      <c r="E139" s="256"/>
    </row>
    <row r="140" spans="1:5" ht="12" customHeight="1">
      <c r="A140" s="96" t="s">
        <v>127</v>
      </c>
      <c r="B140" s="134" t="s">
        <v>254</v>
      </c>
      <c r="C140" s="52"/>
      <c r="D140" s="298"/>
      <c r="E140" s="256"/>
    </row>
    <row r="141" spans="1:5" ht="12" customHeight="1">
      <c r="A141" s="96" t="s">
        <v>129</v>
      </c>
      <c r="B141" s="134" t="s">
        <v>255</v>
      </c>
      <c r="C141" s="52"/>
      <c r="D141" s="298"/>
      <c r="E141" s="256"/>
    </row>
    <row r="142" spans="1:5" ht="12" customHeight="1">
      <c r="A142" s="96" t="s">
        <v>131</v>
      </c>
      <c r="B142" s="134" t="s">
        <v>256</v>
      </c>
      <c r="C142" s="52"/>
      <c r="D142" s="298"/>
      <c r="E142" s="256"/>
    </row>
    <row r="143" spans="1:11" ht="15" customHeight="1">
      <c r="A143" s="95" t="s">
        <v>133</v>
      </c>
      <c r="B143" s="95" t="s">
        <v>257</v>
      </c>
      <c r="C143" s="137">
        <f>+C124+C128+C133+C138</f>
        <v>0</v>
      </c>
      <c r="D143" s="297"/>
      <c r="E143" s="268">
        <f>+E124+E128+E133+E138</f>
        <v>0</v>
      </c>
      <c r="H143" s="138"/>
      <c r="I143" s="139"/>
      <c r="J143" s="139"/>
      <c r="K143" s="139"/>
    </row>
    <row r="144" spans="1:5" s="5" customFormat="1" ht="12.75" customHeight="1">
      <c r="A144" s="140" t="s">
        <v>258</v>
      </c>
      <c r="B144" s="141" t="s">
        <v>259</v>
      </c>
      <c r="C144" s="137">
        <f>+C123+C143</f>
        <v>238</v>
      </c>
      <c r="D144" s="300">
        <v>309</v>
      </c>
      <c r="E144" s="268">
        <f>+E123+E143</f>
        <v>547</v>
      </c>
    </row>
    <row r="145" spans="3:5" ht="7.5" customHeight="1">
      <c r="C145" s="90"/>
      <c r="E145" s="142"/>
    </row>
    <row r="146" spans="1:5" ht="15.75" customHeight="1">
      <c r="A146" s="305" t="s">
        <v>260</v>
      </c>
      <c r="B146" s="305"/>
      <c r="C146" s="305"/>
      <c r="D146" s="305"/>
      <c r="E146" s="305"/>
    </row>
    <row r="147" spans="1:5" ht="15" customHeight="1">
      <c r="A147" s="306" t="s">
        <v>261</v>
      </c>
      <c r="B147" s="306"/>
      <c r="C147" s="8" t="s">
        <v>17</v>
      </c>
      <c r="D147" s="41"/>
      <c r="E147" s="85"/>
    </row>
    <row r="148" spans="1:6" ht="13.5" customHeight="1">
      <c r="A148" s="95">
        <v>1</v>
      </c>
      <c r="B148" s="128" t="s">
        <v>262</v>
      </c>
      <c r="C148" s="13">
        <f>+C60-C123</f>
        <v>262</v>
      </c>
      <c r="D148" s="128"/>
      <c r="E148" s="143">
        <f>+E60-E123</f>
        <v>266</v>
      </c>
      <c r="F148" s="144"/>
    </row>
    <row r="149" spans="1:5" ht="27.75" customHeight="1">
      <c r="A149" s="95" t="s">
        <v>37</v>
      </c>
      <c r="B149" s="128" t="s">
        <v>263</v>
      </c>
      <c r="C149" s="13">
        <f>+C83-C143</f>
        <v>0</v>
      </c>
      <c r="D149" s="128"/>
      <c r="E149" s="143">
        <f>+E83-E143</f>
        <v>0</v>
      </c>
    </row>
    <row r="150" ht="7.5" customHeight="1">
      <c r="E150"/>
    </row>
  </sheetData>
  <sheetProtection selectLockedCells="1" selectUnlockedCells="1"/>
  <mergeCells count="6">
    <mergeCell ref="A146:E146"/>
    <mergeCell ref="A147:B147"/>
    <mergeCell ref="A1:E1"/>
    <mergeCell ref="A2:B2"/>
    <mergeCell ref="A86:E86"/>
    <mergeCell ref="A87:B87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
Pénzesgyőr Önkormányzat
2014. ÉVI KÖLTSÉGVETÉS
ÖNKÉNT VÁLLALT FELADATAINAK MÉRLEGE&amp;R&amp;"Times New Roman CE,Félkövér dőlt"&amp;11&amp;A a 2/2015.(III.19.) önkormányzati rendelethez</oddHeader>
  </headerFooter>
  <rowBreaks count="1" manualBreakCount="1">
    <brk id="8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149"/>
  <sheetViews>
    <sheetView zoomScale="120" zoomScaleNormal="120" zoomScaleSheetLayoutView="100" zoomScalePageLayoutView="0" workbookViewId="0" topLeftCell="A1">
      <selection activeCell="B18" sqref="B18"/>
    </sheetView>
  </sheetViews>
  <sheetFormatPr defaultColWidth="9.00390625" defaultRowHeight="7.5" customHeight="1"/>
  <cols>
    <col min="1" max="1" width="9.50390625" style="89" customWidth="1"/>
    <col min="2" max="2" width="91.625" style="89" customWidth="1"/>
    <col min="3" max="3" width="21.625" style="90" customWidth="1"/>
    <col min="4" max="4" width="9.00390625" style="91" customWidth="1"/>
    <col min="5" max="16384" width="9.375" style="91" customWidth="1"/>
  </cols>
  <sheetData>
    <row r="1" spans="1:3" ht="15.75" customHeight="1">
      <c r="A1" s="307" t="s">
        <v>15</v>
      </c>
      <c r="B1" s="307"/>
      <c r="C1" s="307"/>
    </row>
    <row r="2" spans="1:3" ht="15.75" customHeight="1">
      <c r="A2" s="306" t="s">
        <v>16</v>
      </c>
      <c r="B2" s="306"/>
      <c r="C2" s="8" t="s">
        <v>17</v>
      </c>
    </row>
    <row r="3" spans="1:3" ht="37.5" customHeight="1">
      <c r="A3" s="92" t="s">
        <v>18</v>
      </c>
      <c r="B3" s="92" t="s">
        <v>19</v>
      </c>
      <c r="C3" s="92" t="s">
        <v>20</v>
      </c>
    </row>
    <row r="4" spans="1:3" s="94" customFormat="1" ht="12" customHeight="1">
      <c r="A4" s="93">
        <v>1</v>
      </c>
      <c r="B4" s="93">
        <v>2</v>
      </c>
      <c r="C4" s="93">
        <v>3</v>
      </c>
    </row>
    <row r="5" spans="1:3" s="5" customFormat="1" ht="12" customHeight="1">
      <c r="A5" s="95" t="s">
        <v>23</v>
      </c>
      <c r="B5" s="95" t="s">
        <v>24</v>
      </c>
      <c r="C5" s="13">
        <f>+C6+C7+C8+C9+C10+C11</f>
        <v>0</v>
      </c>
    </row>
    <row r="6" spans="1:3" s="5" customFormat="1" ht="12" customHeight="1">
      <c r="A6" s="96" t="s">
        <v>25</v>
      </c>
      <c r="B6" s="97" t="s">
        <v>26</v>
      </c>
      <c r="C6" s="98"/>
    </row>
    <row r="7" spans="1:3" s="5" customFormat="1" ht="12" customHeight="1">
      <c r="A7" s="99" t="s">
        <v>27</v>
      </c>
      <c r="B7" s="100" t="s">
        <v>28</v>
      </c>
      <c r="C7" s="24"/>
    </row>
    <row r="8" spans="1:3" s="5" customFormat="1" ht="12" customHeight="1">
      <c r="A8" s="99" t="s">
        <v>29</v>
      </c>
      <c r="B8" s="100" t="s">
        <v>30</v>
      </c>
      <c r="C8" s="24"/>
    </row>
    <row r="9" spans="1:3" s="5" customFormat="1" ht="12" customHeight="1">
      <c r="A9" s="99" t="s">
        <v>31</v>
      </c>
      <c r="B9" s="100" t="s">
        <v>32</v>
      </c>
      <c r="C9" s="24"/>
    </row>
    <row r="10" spans="1:3" s="5" customFormat="1" ht="12" customHeight="1">
      <c r="A10" s="99" t="s">
        <v>33</v>
      </c>
      <c r="B10" s="100" t="s">
        <v>34</v>
      </c>
      <c r="C10" s="24"/>
    </row>
    <row r="11" spans="1:3" s="5" customFormat="1" ht="12" customHeight="1">
      <c r="A11" s="101" t="s">
        <v>35</v>
      </c>
      <c r="B11" s="102" t="s">
        <v>36</v>
      </c>
      <c r="C11" s="24"/>
    </row>
    <row r="12" spans="1:3" s="5" customFormat="1" ht="12" customHeight="1">
      <c r="A12" s="95" t="s">
        <v>37</v>
      </c>
      <c r="B12" s="103" t="s">
        <v>38</v>
      </c>
      <c r="C12" s="13">
        <f>+C13+C14+C15+C16+C17</f>
        <v>0</v>
      </c>
    </row>
    <row r="13" spans="1:3" s="5" customFormat="1" ht="12" customHeight="1">
      <c r="A13" s="96" t="s">
        <v>39</v>
      </c>
      <c r="B13" s="97" t="s">
        <v>40</v>
      </c>
      <c r="C13" s="98"/>
    </row>
    <row r="14" spans="1:3" s="5" customFormat="1" ht="12" customHeight="1">
      <c r="A14" s="99" t="s">
        <v>41</v>
      </c>
      <c r="B14" s="100" t="s">
        <v>42</v>
      </c>
      <c r="C14" s="24"/>
    </row>
    <row r="15" spans="1:3" s="5" customFormat="1" ht="12" customHeight="1">
      <c r="A15" s="99" t="s">
        <v>43</v>
      </c>
      <c r="B15" s="100" t="s">
        <v>44</v>
      </c>
      <c r="C15" s="24"/>
    </row>
    <row r="16" spans="1:3" s="5" customFormat="1" ht="12" customHeight="1">
      <c r="A16" s="99" t="s">
        <v>45</v>
      </c>
      <c r="B16" s="100" t="s">
        <v>46</v>
      </c>
      <c r="C16" s="24"/>
    </row>
    <row r="17" spans="1:3" s="5" customFormat="1" ht="12" customHeight="1">
      <c r="A17" s="99" t="s">
        <v>47</v>
      </c>
      <c r="B17" s="100" t="s">
        <v>48</v>
      </c>
      <c r="C17" s="24"/>
    </row>
    <row r="18" spans="1:3" s="5" customFormat="1" ht="12" customHeight="1">
      <c r="A18" s="101" t="s">
        <v>49</v>
      </c>
      <c r="B18" s="102" t="s">
        <v>50</v>
      </c>
      <c r="C18" s="104"/>
    </row>
    <row r="19" spans="1:3" s="5" customFormat="1" ht="12" customHeight="1">
      <c r="A19" s="95" t="s">
        <v>51</v>
      </c>
      <c r="B19" s="95" t="s">
        <v>52</v>
      </c>
      <c r="C19" s="13">
        <f>+C20+C21+C22+C23+C24</f>
        <v>0</v>
      </c>
    </row>
    <row r="20" spans="1:3" s="5" customFormat="1" ht="12" customHeight="1">
      <c r="A20" s="96" t="s">
        <v>53</v>
      </c>
      <c r="B20" s="97" t="s">
        <v>54</v>
      </c>
      <c r="C20" s="98"/>
    </row>
    <row r="21" spans="1:3" s="5" customFormat="1" ht="12" customHeight="1">
      <c r="A21" s="99" t="s">
        <v>55</v>
      </c>
      <c r="B21" s="100" t="s">
        <v>56</v>
      </c>
      <c r="C21" s="24"/>
    </row>
    <row r="22" spans="1:3" s="5" customFormat="1" ht="12" customHeight="1">
      <c r="A22" s="99" t="s">
        <v>57</v>
      </c>
      <c r="B22" s="100" t="s">
        <v>58</v>
      </c>
      <c r="C22" s="24"/>
    </row>
    <row r="23" spans="1:3" s="5" customFormat="1" ht="12" customHeight="1">
      <c r="A23" s="99" t="s">
        <v>59</v>
      </c>
      <c r="B23" s="100" t="s">
        <v>60</v>
      </c>
      <c r="C23" s="24"/>
    </row>
    <row r="24" spans="1:3" s="5" customFormat="1" ht="12" customHeight="1">
      <c r="A24" s="99" t="s">
        <v>61</v>
      </c>
      <c r="B24" s="100" t="s">
        <v>62</v>
      </c>
      <c r="C24" s="24"/>
    </row>
    <row r="25" spans="1:3" s="5" customFormat="1" ht="12" customHeight="1">
      <c r="A25" s="101" t="s">
        <v>63</v>
      </c>
      <c r="B25" s="102" t="s">
        <v>64</v>
      </c>
      <c r="C25" s="104"/>
    </row>
    <row r="26" spans="1:3" s="5" customFormat="1" ht="12" customHeight="1">
      <c r="A26" s="95" t="s">
        <v>65</v>
      </c>
      <c r="B26" s="95" t="s">
        <v>66</v>
      </c>
      <c r="C26" s="13">
        <f>+C27+C30+C31+C32</f>
        <v>0</v>
      </c>
    </row>
    <row r="27" spans="1:3" s="5" customFormat="1" ht="12" customHeight="1">
      <c r="A27" s="96" t="s">
        <v>67</v>
      </c>
      <c r="B27" s="97" t="s">
        <v>68</v>
      </c>
      <c r="C27" s="105">
        <f>+C28+C29</f>
        <v>0</v>
      </c>
    </row>
    <row r="28" spans="1:3" s="5" customFormat="1" ht="12" customHeight="1">
      <c r="A28" s="99" t="s">
        <v>69</v>
      </c>
      <c r="B28" s="100" t="s">
        <v>70</v>
      </c>
      <c r="C28" s="24"/>
    </row>
    <row r="29" spans="1:3" s="5" customFormat="1" ht="12" customHeight="1">
      <c r="A29" s="99" t="s">
        <v>71</v>
      </c>
      <c r="B29" s="100" t="s">
        <v>72</v>
      </c>
      <c r="C29" s="24"/>
    </row>
    <row r="30" spans="1:3" s="5" customFormat="1" ht="12" customHeight="1">
      <c r="A30" s="99" t="s">
        <v>73</v>
      </c>
      <c r="B30" s="100" t="s">
        <v>74</v>
      </c>
      <c r="C30" s="24"/>
    </row>
    <row r="31" spans="1:3" s="5" customFormat="1" ht="12" customHeight="1">
      <c r="A31" s="99" t="s">
        <v>75</v>
      </c>
      <c r="B31" s="100" t="s">
        <v>76</v>
      </c>
      <c r="C31" s="24"/>
    </row>
    <row r="32" spans="1:3" s="5" customFormat="1" ht="12" customHeight="1">
      <c r="A32" s="101" t="s">
        <v>77</v>
      </c>
      <c r="B32" s="102" t="s">
        <v>78</v>
      </c>
      <c r="C32" s="104"/>
    </row>
    <row r="33" spans="1:3" s="5" customFormat="1" ht="12" customHeight="1">
      <c r="A33" s="95" t="s">
        <v>79</v>
      </c>
      <c r="B33" s="95" t="s">
        <v>80</v>
      </c>
      <c r="C33" s="13">
        <f>SUM(C34:C43)</f>
        <v>0</v>
      </c>
    </row>
    <row r="34" spans="1:3" s="5" customFormat="1" ht="12" customHeight="1">
      <c r="A34" s="96" t="s">
        <v>81</v>
      </c>
      <c r="B34" s="97" t="s">
        <v>82</v>
      </c>
      <c r="C34" s="98"/>
    </row>
    <row r="35" spans="1:3" s="5" customFormat="1" ht="12" customHeight="1">
      <c r="A35" s="99" t="s">
        <v>83</v>
      </c>
      <c r="B35" s="100" t="s">
        <v>84</v>
      </c>
      <c r="C35" s="24"/>
    </row>
    <row r="36" spans="1:3" s="5" customFormat="1" ht="12" customHeight="1">
      <c r="A36" s="99" t="s">
        <v>85</v>
      </c>
      <c r="B36" s="100" t="s">
        <v>86</v>
      </c>
      <c r="C36" s="24"/>
    </row>
    <row r="37" spans="1:3" s="5" customFormat="1" ht="12" customHeight="1">
      <c r="A37" s="99" t="s">
        <v>87</v>
      </c>
      <c r="B37" s="100" t="s">
        <v>88</v>
      </c>
      <c r="C37" s="24"/>
    </row>
    <row r="38" spans="1:3" s="5" customFormat="1" ht="12" customHeight="1">
      <c r="A38" s="99" t="s">
        <v>89</v>
      </c>
      <c r="B38" s="100" t="s">
        <v>90</v>
      </c>
      <c r="C38" s="24"/>
    </row>
    <row r="39" spans="1:3" s="5" customFormat="1" ht="12" customHeight="1">
      <c r="A39" s="99" t="s">
        <v>91</v>
      </c>
      <c r="B39" s="100" t="s">
        <v>92</v>
      </c>
      <c r="C39" s="24"/>
    </row>
    <row r="40" spans="1:3" s="5" customFormat="1" ht="12" customHeight="1">
      <c r="A40" s="99" t="s">
        <v>93</v>
      </c>
      <c r="B40" s="100" t="s">
        <v>94</v>
      </c>
      <c r="C40" s="24"/>
    </row>
    <row r="41" spans="1:3" s="5" customFormat="1" ht="12" customHeight="1">
      <c r="A41" s="99" t="s">
        <v>95</v>
      </c>
      <c r="B41" s="100" t="s">
        <v>96</v>
      </c>
      <c r="C41" s="24"/>
    </row>
    <row r="42" spans="1:3" s="5" customFormat="1" ht="12" customHeight="1">
      <c r="A42" s="99" t="s">
        <v>97</v>
      </c>
      <c r="B42" s="100" t="s">
        <v>98</v>
      </c>
      <c r="C42" s="24"/>
    </row>
    <row r="43" spans="1:3" s="5" customFormat="1" ht="12" customHeight="1">
      <c r="A43" s="101" t="s">
        <v>99</v>
      </c>
      <c r="B43" s="102" t="s">
        <v>100</v>
      </c>
      <c r="C43" s="104"/>
    </row>
    <row r="44" spans="1:3" s="5" customFormat="1" ht="12" customHeight="1">
      <c r="A44" s="95" t="s">
        <v>101</v>
      </c>
      <c r="B44" s="95" t="s">
        <v>102</v>
      </c>
      <c r="C44" s="13">
        <f>SUM(C45:C49)</f>
        <v>0</v>
      </c>
    </row>
    <row r="45" spans="1:3" s="5" customFormat="1" ht="12" customHeight="1">
      <c r="A45" s="96" t="s">
        <v>103</v>
      </c>
      <c r="B45" s="97" t="s">
        <v>104</v>
      </c>
      <c r="C45" s="98"/>
    </row>
    <row r="46" spans="1:3" s="5" customFormat="1" ht="12" customHeight="1">
      <c r="A46" s="99" t="s">
        <v>105</v>
      </c>
      <c r="B46" s="100" t="s">
        <v>106</v>
      </c>
      <c r="C46" s="24"/>
    </row>
    <row r="47" spans="1:3" s="5" customFormat="1" ht="12" customHeight="1">
      <c r="A47" s="99" t="s">
        <v>107</v>
      </c>
      <c r="B47" s="100" t="s">
        <v>108</v>
      </c>
      <c r="C47" s="24"/>
    </row>
    <row r="48" spans="1:3" s="5" customFormat="1" ht="12" customHeight="1">
      <c r="A48" s="99" t="s">
        <v>109</v>
      </c>
      <c r="B48" s="100" t="s">
        <v>110</v>
      </c>
      <c r="C48" s="24"/>
    </row>
    <row r="49" spans="1:3" s="5" customFormat="1" ht="12" customHeight="1">
      <c r="A49" s="101" t="s">
        <v>111</v>
      </c>
      <c r="B49" s="102" t="s">
        <v>112</v>
      </c>
      <c r="C49" s="104"/>
    </row>
    <row r="50" spans="1:3" s="5" customFormat="1" ht="12" customHeight="1">
      <c r="A50" s="95" t="s">
        <v>113</v>
      </c>
      <c r="B50" s="95" t="s">
        <v>114</v>
      </c>
      <c r="C50" s="13">
        <f>SUM(C51:C53)</f>
        <v>0</v>
      </c>
    </row>
    <row r="51" spans="1:3" s="5" customFormat="1" ht="12" customHeight="1">
      <c r="A51" s="96" t="s">
        <v>115</v>
      </c>
      <c r="B51" s="97" t="s">
        <v>116</v>
      </c>
      <c r="C51" s="98"/>
    </row>
    <row r="52" spans="1:3" s="5" customFormat="1" ht="12" customHeight="1">
      <c r="A52" s="99" t="s">
        <v>117</v>
      </c>
      <c r="B52" s="100" t="s">
        <v>118</v>
      </c>
      <c r="C52" s="24"/>
    </row>
    <row r="53" spans="1:3" s="5" customFormat="1" ht="12" customHeight="1">
      <c r="A53" s="99" t="s">
        <v>119</v>
      </c>
      <c r="B53" s="100" t="s">
        <v>120</v>
      </c>
      <c r="C53" s="24"/>
    </row>
    <row r="54" spans="1:3" s="5" customFormat="1" ht="12" customHeight="1">
      <c r="A54" s="101" t="s">
        <v>121</v>
      </c>
      <c r="B54" s="102" t="s">
        <v>122</v>
      </c>
      <c r="C54" s="104"/>
    </row>
    <row r="55" spans="1:3" s="5" customFormat="1" ht="12" customHeight="1">
      <c r="A55" s="95" t="s">
        <v>123</v>
      </c>
      <c r="B55" s="103" t="s">
        <v>124</v>
      </c>
      <c r="C55" s="13">
        <f>SUM(C56:C58)</f>
        <v>0</v>
      </c>
    </row>
    <row r="56" spans="1:3" s="5" customFormat="1" ht="12" customHeight="1">
      <c r="A56" s="96" t="s">
        <v>125</v>
      </c>
      <c r="B56" s="97" t="s">
        <v>126</v>
      </c>
      <c r="C56" s="24"/>
    </row>
    <row r="57" spans="1:3" s="5" customFormat="1" ht="12" customHeight="1">
      <c r="A57" s="99" t="s">
        <v>127</v>
      </c>
      <c r="B57" s="100" t="s">
        <v>128</v>
      </c>
      <c r="C57" s="24"/>
    </row>
    <row r="58" spans="1:3" s="5" customFormat="1" ht="12" customHeight="1">
      <c r="A58" s="99" t="s">
        <v>129</v>
      </c>
      <c r="B58" s="100" t="s">
        <v>130</v>
      </c>
      <c r="C58" s="24"/>
    </row>
    <row r="59" spans="1:3" s="5" customFormat="1" ht="12" customHeight="1">
      <c r="A59" s="101" t="s">
        <v>131</v>
      </c>
      <c r="B59" s="102" t="s">
        <v>132</v>
      </c>
      <c r="C59" s="24"/>
    </row>
    <row r="60" spans="1:3" s="5" customFormat="1" ht="12" customHeight="1">
      <c r="A60" s="95" t="s">
        <v>133</v>
      </c>
      <c r="B60" s="95" t="s">
        <v>134</v>
      </c>
      <c r="C60" s="13">
        <f>+C5+C12+C19+C26+C33+C44+C50+C55</f>
        <v>0</v>
      </c>
    </row>
    <row r="61" spans="1:3" s="5" customFormat="1" ht="12" customHeight="1">
      <c r="A61" s="106" t="s">
        <v>135</v>
      </c>
      <c r="B61" s="103" t="s">
        <v>136</v>
      </c>
      <c r="C61" s="13">
        <f>SUM(C62:C64)</f>
        <v>0</v>
      </c>
    </row>
    <row r="62" spans="1:3" s="5" customFormat="1" ht="12" customHeight="1">
      <c r="A62" s="96" t="s">
        <v>137</v>
      </c>
      <c r="B62" s="97" t="s">
        <v>138</v>
      </c>
      <c r="C62" s="24"/>
    </row>
    <row r="63" spans="1:3" s="5" customFormat="1" ht="12" customHeight="1">
      <c r="A63" s="99" t="s">
        <v>139</v>
      </c>
      <c r="B63" s="100" t="s">
        <v>140</v>
      </c>
      <c r="C63" s="24"/>
    </row>
    <row r="64" spans="1:3" s="5" customFormat="1" ht="12" customHeight="1">
      <c r="A64" s="101" t="s">
        <v>141</v>
      </c>
      <c r="B64" s="107" t="s">
        <v>142</v>
      </c>
      <c r="C64" s="24"/>
    </row>
    <row r="65" spans="1:3" s="5" customFormat="1" ht="12" customHeight="1">
      <c r="A65" s="106" t="s">
        <v>143</v>
      </c>
      <c r="B65" s="103" t="s">
        <v>144</v>
      </c>
      <c r="C65" s="13">
        <f>SUM(C66:C69)</f>
        <v>0</v>
      </c>
    </row>
    <row r="66" spans="1:3" s="5" customFormat="1" ht="12" customHeight="1">
      <c r="A66" s="96" t="s">
        <v>145</v>
      </c>
      <c r="B66" s="97" t="s">
        <v>146</v>
      </c>
      <c r="C66" s="24"/>
    </row>
    <row r="67" spans="1:3" s="5" customFormat="1" ht="12" customHeight="1">
      <c r="A67" s="99" t="s">
        <v>147</v>
      </c>
      <c r="B67" s="100" t="s">
        <v>148</v>
      </c>
      <c r="C67" s="24"/>
    </row>
    <row r="68" spans="1:3" s="5" customFormat="1" ht="12" customHeight="1">
      <c r="A68" s="99" t="s">
        <v>149</v>
      </c>
      <c r="B68" s="100" t="s">
        <v>150</v>
      </c>
      <c r="C68" s="24"/>
    </row>
    <row r="69" spans="1:3" s="5" customFormat="1" ht="12" customHeight="1">
      <c r="A69" s="101" t="s">
        <v>151</v>
      </c>
      <c r="B69" s="102" t="s">
        <v>152</v>
      </c>
      <c r="C69" s="24"/>
    </row>
    <row r="70" spans="1:3" s="5" customFormat="1" ht="12" customHeight="1">
      <c r="A70" s="106" t="s">
        <v>153</v>
      </c>
      <c r="B70" s="103" t="s">
        <v>154</v>
      </c>
      <c r="C70" s="13">
        <f>SUM(C71:C72)</f>
        <v>0</v>
      </c>
    </row>
    <row r="71" spans="1:3" s="5" customFormat="1" ht="12" customHeight="1">
      <c r="A71" s="96" t="s">
        <v>155</v>
      </c>
      <c r="B71" s="97" t="s">
        <v>156</v>
      </c>
      <c r="C71" s="24"/>
    </row>
    <row r="72" spans="1:3" s="5" customFormat="1" ht="12" customHeight="1">
      <c r="A72" s="101" t="s">
        <v>157</v>
      </c>
      <c r="B72" s="102" t="s">
        <v>158</v>
      </c>
      <c r="C72" s="24"/>
    </row>
    <row r="73" spans="1:3" s="5" customFormat="1" ht="12" customHeight="1">
      <c r="A73" s="106" t="s">
        <v>159</v>
      </c>
      <c r="B73" s="103" t="s">
        <v>160</v>
      </c>
      <c r="C73" s="13">
        <f>SUM(C74:C76)</f>
        <v>0</v>
      </c>
    </row>
    <row r="74" spans="1:3" s="5" customFormat="1" ht="12" customHeight="1">
      <c r="A74" s="96" t="s">
        <v>161</v>
      </c>
      <c r="B74" s="97" t="s">
        <v>162</v>
      </c>
      <c r="C74" s="24"/>
    </row>
    <row r="75" spans="1:3" s="5" customFormat="1" ht="12" customHeight="1">
      <c r="A75" s="99" t="s">
        <v>163</v>
      </c>
      <c r="B75" s="100" t="s">
        <v>164</v>
      </c>
      <c r="C75" s="24"/>
    </row>
    <row r="76" spans="1:3" s="5" customFormat="1" ht="12" customHeight="1">
      <c r="A76" s="101" t="s">
        <v>165</v>
      </c>
      <c r="B76" s="102" t="s">
        <v>166</v>
      </c>
      <c r="C76" s="24"/>
    </row>
    <row r="77" spans="1:3" s="5" customFormat="1" ht="12" customHeight="1">
      <c r="A77" s="106" t="s">
        <v>167</v>
      </c>
      <c r="B77" s="103" t="s">
        <v>168</v>
      </c>
      <c r="C77" s="13">
        <f>SUM(C78:C81)</f>
        <v>0</v>
      </c>
    </row>
    <row r="78" spans="1:3" s="5" customFormat="1" ht="12" customHeight="1">
      <c r="A78" s="108" t="s">
        <v>169</v>
      </c>
      <c r="B78" s="97" t="s">
        <v>170</v>
      </c>
      <c r="C78" s="24"/>
    </row>
    <row r="79" spans="1:3" s="5" customFormat="1" ht="12" customHeight="1">
      <c r="A79" s="109" t="s">
        <v>171</v>
      </c>
      <c r="B79" s="100" t="s">
        <v>172</v>
      </c>
      <c r="C79" s="24"/>
    </row>
    <row r="80" spans="1:3" s="5" customFormat="1" ht="12" customHeight="1">
      <c r="A80" s="109" t="s">
        <v>173</v>
      </c>
      <c r="B80" s="100" t="s">
        <v>174</v>
      </c>
      <c r="C80" s="24"/>
    </row>
    <row r="81" spans="1:3" s="5" customFormat="1" ht="12" customHeight="1">
      <c r="A81" s="107" t="s">
        <v>175</v>
      </c>
      <c r="B81" s="102" t="s">
        <v>176</v>
      </c>
      <c r="C81" s="24"/>
    </row>
    <row r="82" spans="1:3" s="5" customFormat="1" ht="13.5" customHeight="1">
      <c r="A82" s="106" t="s">
        <v>177</v>
      </c>
      <c r="B82" s="103" t="s">
        <v>178</v>
      </c>
      <c r="C82" s="33"/>
    </row>
    <row r="83" spans="1:3" s="5" customFormat="1" ht="15.75" customHeight="1">
      <c r="A83" s="106" t="s">
        <v>179</v>
      </c>
      <c r="B83" s="106" t="s">
        <v>180</v>
      </c>
      <c r="C83" s="13">
        <f>+C61+C65+C70+C73+C77+C82</f>
        <v>0</v>
      </c>
    </row>
    <row r="84" spans="1:3" s="5" customFormat="1" ht="16.5" customHeight="1">
      <c r="A84" s="110" t="s">
        <v>181</v>
      </c>
      <c r="B84" s="110" t="s">
        <v>182</v>
      </c>
      <c r="C84" s="13">
        <f>+C60+C83</f>
        <v>0</v>
      </c>
    </row>
    <row r="85" spans="1:3" s="5" customFormat="1" ht="83.25" customHeight="1">
      <c r="A85" s="111"/>
      <c r="B85" s="112"/>
      <c r="C85" s="113"/>
    </row>
    <row r="86" spans="1:3" ht="16.5" customHeight="1">
      <c r="A86" s="307" t="s">
        <v>183</v>
      </c>
      <c r="B86" s="307"/>
      <c r="C86" s="307"/>
    </row>
    <row r="87" spans="1:3" s="115" customFormat="1" ht="16.5" customHeight="1">
      <c r="A87" s="308" t="s">
        <v>184</v>
      </c>
      <c r="B87" s="308"/>
      <c r="C87" s="40" t="s">
        <v>17</v>
      </c>
    </row>
    <row r="88" spans="1:3" ht="37.5" customHeight="1">
      <c r="A88" s="92" t="s">
        <v>18</v>
      </c>
      <c r="B88" s="92" t="s">
        <v>185</v>
      </c>
      <c r="C88" s="92" t="s">
        <v>20</v>
      </c>
    </row>
    <row r="89" spans="1:3" s="94" customFormat="1" ht="12" customHeight="1">
      <c r="A89" s="116">
        <v>1</v>
      </c>
      <c r="B89" s="116">
        <v>2</v>
      </c>
      <c r="C89" s="116">
        <v>3</v>
      </c>
    </row>
    <row r="90" spans="1:3" ht="12" customHeight="1">
      <c r="A90" s="117" t="s">
        <v>23</v>
      </c>
      <c r="B90" s="118" t="s">
        <v>265</v>
      </c>
      <c r="C90" s="119">
        <f>SUM(C91:C95)</f>
        <v>0</v>
      </c>
    </row>
    <row r="91" spans="1:3" ht="12" customHeight="1">
      <c r="A91" s="99" t="s">
        <v>25</v>
      </c>
      <c r="B91" s="120" t="s">
        <v>188</v>
      </c>
      <c r="C91" s="24"/>
    </row>
    <row r="92" spans="1:3" ht="12" customHeight="1">
      <c r="A92" s="99" t="s">
        <v>27</v>
      </c>
      <c r="B92" s="120" t="s">
        <v>189</v>
      </c>
      <c r="C92" s="24"/>
    </row>
    <row r="93" spans="1:3" ht="12" customHeight="1">
      <c r="A93" s="99" t="s">
        <v>29</v>
      </c>
      <c r="B93" s="120" t="s">
        <v>190</v>
      </c>
      <c r="C93" s="104"/>
    </row>
    <row r="94" spans="1:3" ht="12" customHeight="1">
      <c r="A94" s="99" t="s">
        <v>31</v>
      </c>
      <c r="B94" s="121" t="s">
        <v>191</v>
      </c>
      <c r="C94" s="104"/>
    </row>
    <row r="95" spans="1:3" ht="12" customHeight="1">
      <c r="A95" s="99" t="s">
        <v>192</v>
      </c>
      <c r="B95" s="122" t="s">
        <v>193</v>
      </c>
      <c r="C95" s="104"/>
    </row>
    <row r="96" spans="1:3" ht="12" customHeight="1">
      <c r="A96" s="99" t="s">
        <v>35</v>
      </c>
      <c r="B96" s="120" t="s">
        <v>194</v>
      </c>
      <c r="C96" s="104"/>
    </row>
    <row r="97" spans="1:3" ht="12" customHeight="1">
      <c r="A97" s="99" t="s">
        <v>195</v>
      </c>
      <c r="B97" s="123" t="s">
        <v>196</v>
      </c>
      <c r="C97" s="104"/>
    </row>
    <row r="98" spans="1:3" ht="12" customHeight="1">
      <c r="A98" s="99" t="s">
        <v>197</v>
      </c>
      <c r="B98" s="124" t="s">
        <v>198</v>
      </c>
      <c r="C98" s="104"/>
    </row>
    <row r="99" spans="1:3" ht="12" customHeight="1">
      <c r="A99" s="99" t="s">
        <v>199</v>
      </c>
      <c r="B99" s="124" t="s">
        <v>200</v>
      </c>
      <c r="C99" s="104"/>
    </row>
    <row r="100" spans="1:3" ht="12" customHeight="1">
      <c r="A100" s="99" t="s">
        <v>201</v>
      </c>
      <c r="B100" s="123" t="s">
        <v>202</v>
      </c>
      <c r="C100" s="104"/>
    </row>
    <row r="101" spans="1:3" ht="12" customHeight="1">
      <c r="A101" s="99" t="s">
        <v>203</v>
      </c>
      <c r="B101" s="123" t="s">
        <v>204</v>
      </c>
      <c r="C101" s="104"/>
    </row>
    <row r="102" spans="1:3" ht="12" customHeight="1">
      <c r="A102" s="99" t="s">
        <v>205</v>
      </c>
      <c r="B102" s="124" t="s">
        <v>206</v>
      </c>
      <c r="C102" s="104"/>
    </row>
    <row r="103" spans="1:3" ht="12" customHeight="1">
      <c r="A103" s="126" t="s">
        <v>207</v>
      </c>
      <c r="B103" s="127" t="s">
        <v>208</v>
      </c>
      <c r="C103" s="104"/>
    </row>
    <row r="104" spans="1:3" ht="12" customHeight="1">
      <c r="A104" s="99" t="s">
        <v>209</v>
      </c>
      <c r="B104" s="127" t="s">
        <v>210</v>
      </c>
      <c r="C104" s="104"/>
    </row>
    <row r="105" spans="1:3" ht="12" customHeight="1">
      <c r="A105" s="99" t="s">
        <v>211</v>
      </c>
      <c r="B105" s="124" t="s">
        <v>212</v>
      </c>
      <c r="C105" s="24"/>
    </row>
    <row r="106" spans="1:3" ht="12" customHeight="1">
      <c r="A106" s="95" t="s">
        <v>37</v>
      </c>
      <c r="B106" s="128" t="s">
        <v>266</v>
      </c>
      <c r="C106" s="13">
        <f>+C107+C109+C111</f>
        <v>0</v>
      </c>
    </row>
    <row r="107" spans="1:3" ht="12" customHeight="1">
      <c r="A107" s="96" t="s">
        <v>39</v>
      </c>
      <c r="B107" s="120" t="s">
        <v>214</v>
      </c>
      <c r="C107" s="98"/>
    </row>
    <row r="108" spans="1:3" ht="12" customHeight="1">
      <c r="A108" s="96" t="s">
        <v>41</v>
      </c>
      <c r="B108" s="129" t="s">
        <v>215</v>
      </c>
      <c r="C108" s="98"/>
    </row>
    <row r="109" spans="1:3" ht="12" customHeight="1">
      <c r="A109" s="96" t="s">
        <v>43</v>
      </c>
      <c r="B109" s="129" t="s">
        <v>216</v>
      </c>
      <c r="C109" s="24"/>
    </row>
    <row r="110" spans="1:3" ht="12" customHeight="1">
      <c r="A110" s="96" t="s">
        <v>45</v>
      </c>
      <c r="B110" s="129" t="s">
        <v>217</v>
      </c>
      <c r="C110" s="52"/>
    </row>
    <row r="111" spans="1:3" ht="12" customHeight="1">
      <c r="A111" s="96" t="s">
        <v>47</v>
      </c>
      <c r="B111" s="130" t="s">
        <v>218</v>
      </c>
      <c r="C111" s="52"/>
    </row>
    <row r="112" spans="1:3" ht="12" customHeight="1">
      <c r="A112" s="96" t="s">
        <v>49</v>
      </c>
      <c r="B112" s="131" t="s">
        <v>219</v>
      </c>
      <c r="C112" s="52"/>
    </row>
    <row r="113" spans="1:3" ht="12" customHeight="1">
      <c r="A113" s="96" t="s">
        <v>220</v>
      </c>
      <c r="B113" s="132" t="s">
        <v>221</v>
      </c>
      <c r="C113" s="52"/>
    </row>
    <row r="114" spans="1:3" ht="15.75" customHeight="1">
      <c r="A114" s="96" t="s">
        <v>222</v>
      </c>
      <c r="B114" s="124" t="s">
        <v>200</v>
      </c>
      <c r="C114" s="52"/>
    </row>
    <row r="115" spans="1:3" ht="12" customHeight="1">
      <c r="A115" s="96" t="s">
        <v>223</v>
      </c>
      <c r="B115" s="124" t="s">
        <v>224</v>
      </c>
      <c r="C115" s="52"/>
    </row>
    <row r="116" spans="1:3" ht="12" customHeight="1">
      <c r="A116" s="96" t="s">
        <v>225</v>
      </c>
      <c r="B116" s="124" t="s">
        <v>226</v>
      </c>
      <c r="C116" s="52"/>
    </row>
    <row r="117" spans="1:3" ht="12" customHeight="1">
      <c r="A117" s="96" t="s">
        <v>227</v>
      </c>
      <c r="B117" s="124" t="s">
        <v>206</v>
      </c>
      <c r="C117" s="52"/>
    </row>
    <row r="118" spans="1:3" ht="12" customHeight="1">
      <c r="A118" s="96" t="s">
        <v>228</v>
      </c>
      <c r="B118" s="124" t="s">
        <v>229</v>
      </c>
      <c r="C118" s="52"/>
    </row>
    <row r="119" spans="1:3" ht="16.5" customHeight="1">
      <c r="A119" s="126" t="s">
        <v>230</v>
      </c>
      <c r="B119" s="124" t="s">
        <v>231</v>
      </c>
      <c r="C119" s="133"/>
    </row>
    <row r="120" spans="1:3" ht="12" customHeight="1">
      <c r="A120" s="95" t="s">
        <v>51</v>
      </c>
      <c r="B120" s="95" t="s">
        <v>232</v>
      </c>
      <c r="C120" s="13">
        <f>+C121+C122</f>
        <v>0</v>
      </c>
    </row>
    <row r="121" spans="1:3" ht="12" customHeight="1">
      <c r="A121" s="96" t="s">
        <v>53</v>
      </c>
      <c r="B121" s="134" t="s">
        <v>233</v>
      </c>
      <c r="C121" s="98"/>
    </row>
    <row r="122" spans="1:3" ht="12" customHeight="1">
      <c r="A122" s="101" t="s">
        <v>55</v>
      </c>
      <c r="B122" s="129" t="s">
        <v>234</v>
      </c>
      <c r="C122" s="104"/>
    </row>
    <row r="123" spans="1:3" ht="12" customHeight="1">
      <c r="A123" s="95" t="s">
        <v>235</v>
      </c>
      <c r="B123" s="95" t="s">
        <v>236</v>
      </c>
      <c r="C123" s="13">
        <f>+C90+C106+C120</f>
        <v>0</v>
      </c>
    </row>
    <row r="124" spans="1:3" ht="12" customHeight="1">
      <c r="A124" s="95" t="s">
        <v>79</v>
      </c>
      <c r="B124" s="95" t="s">
        <v>237</v>
      </c>
      <c r="C124" s="13">
        <f>+C125+C126+C127</f>
        <v>0</v>
      </c>
    </row>
    <row r="125" spans="1:3" ht="12" customHeight="1">
      <c r="A125" s="96" t="s">
        <v>81</v>
      </c>
      <c r="B125" s="134" t="s">
        <v>238</v>
      </c>
      <c r="C125" s="52"/>
    </row>
    <row r="126" spans="1:3" ht="12" customHeight="1">
      <c r="A126" s="96" t="s">
        <v>83</v>
      </c>
      <c r="B126" s="134" t="s">
        <v>239</v>
      </c>
      <c r="C126" s="52"/>
    </row>
    <row r="127" spans="1:3" ht="12" customHeight="1">
      <c r="A127" s="126" t="s">
        <v>85</v>
      </c>
      <c r="B127" s="135" t="s">
        <v>240</v>
      </c>
      <c r="C127" s="52"/>
    </row>
    <row r="128" spans="1:3" ht="12" customHeight="1">
      <c r="A128" s="95" t="s">
        <v>101</v>
      </c>
      <c r="B128" s="95" t="s">
        <v>241</v>
      </c>
      <c r="C128" s="13">
        <f>+C129+C130+C131+C132</f>
        <v>0</v>
      </c>
    </row>
    <row r="129" spans="1:3" ht="12" customHeight="1">
      <c r="A129" s="96" t="s">
        <v>103</v>
      </c>
      <c r="B129" s="134" t="s">
        <v>242</v>
      </c>
      <c r="C129" s="52"/>
    </row>
    <row r="130" spans="1:3" ht="12" customHeight="1">
      <c r="A130" s="96" t="s">
        <v>105</v>
      </c>
      <c r="B130" s="134" t="s">
        <v>243</v>
      </c>
      <c r="C130" s="52"/>
    </row>
    <row r="131" spans="1:3" ht="12" customHeight="1">
      <c r="A131" s="96" t="s">
        <v>107</v>
      </c>
      <c r="B131" s="134" t="s">
        <v>244</v>
      </c>
      <c r="C131" s="52"/>
    </row>
    <row r="132" spans="1:3" ht="12" customHeight="1">
      <c r="A132" s="126" t="s">
        <v>109</v>
      </c>
      <c r="B132" s="135" t="s">
        <v>245</v>
      </c>
      <c r="C132" s="52"/>
    </row>
    <row r="133" spans="1:3" ht="12" customHeight="1">
      <c r="A133" s="95" t="s">
        <v>246</v>
      </c>
      <c r="B133" s="95" t="s">
        <v>247</v>
      </c>
      <c r="C133" s="13">
        <f>+C134+C135+C136+C137</f>
        <v>0</v>
      </c>
    </row>
    <row r="134" spans="1:3" ht="12" customHeight="1">
      <c r="A134" s="96" t="s">
        <v>115</v>
      </c>
      <c r="B134" s="134" t="s">
        <v>248</v>
      </c>
      <c r="C134" s="52"/>
    </row>
    <row r="135" spans="1:3" ht="12" customHeight="1">
      <c r="A135" s="96" t="s">
        <v>117</v>
      </c>
      <c r="B135" s="134" t="s">
        <v>249</v>
      </c>
      <c r="C135" s="52"/>
    </row>
    <row r="136" spans="1:3" ht="12" customHeight="1">
      <c r="A136" s="96" t="s">
        <v>119</v>
      </c>
      <c r="B136" s="134" t="s">
        <v>250</v>
      </c>
      <c r="C136" s="52"/>
    </row>
    <row r="137" spans="1:3" ht="12" customHeight="1">
      <c r="A137" s="126" t="s">
        <v>121</v>
      </c>
      <c r="B137" s="135" t="s">
        <v>251</v>
      </c>
      <c r="C137" s="52"/>
    </row>
    <row r="138" spans="1:3" ht="12" customHeight="1">
      <c r="A138" s="95" t="s">
        <v>123</v>
      </c>
      <c r="B138" s="95" t="s">
        <v>252</v>
      </c>
      <c r="C138" s="136">
        <f>+C139+C140+C141+C142</f>
        <v>0</v>
      </c>
    </row>
    <row r="139" spans="1:3" ht="12" customHeight="1">
      <c r="A139" s="96" t="s">
        <v>125</v>
      </c>
      <c r="B139" s="134" t="s">
        <v>253</v>
      </c>
      <c r="C139" s="52"/>
    </row>
    <row r="140" spans="1:3" ht="12" customHeight="1">
      <c r="A140" s="96" t="s">
        <v>127</v>
      </c>
      <c r="B140" s="134" t="s">
        <v>254</v>
      </c>
      <c r="C140" s="52"/>
    </row>
    <row r="141" spans="1:3" ht="12" customHeight="1">
      <c r="A141" s="96" t="s">
        <v>129</v>
      </c>
      <c r="B141" s="134" t="s">
        <v>255</v>
      </c>
      <c r="C141" s="52"/>
    </row>
    <row r="142" spans="1:3" ht="12" customHeight="1">
      <c r="A142" s="96" t="s">
        <v>131</v>
      </c>
      <c r="B142" s="134" t="s">
        <v>256</v>
      </c>
      <c r="C142" s="52"/>
    </row>
    <row r="143" spans="1:9" ht="15" customHeight="1">
      <c r="A143" s="95" t="s">
        <v>133</v>
      </c>
      <c r="B143" s="95" t="s">
        <v>257</v>
      </c>
      <c r="C143" s="137">
        <f>+C124+C128+C133+C138</f>
        <v>0</v>
      </c>
      <c r="F143" s="138"/>
      <c r="G143" s="139"/>
      <c r="H143" s="139"/>
      <c r="I143" s="139"/>
    </row>
    <row r="144" spans="1:3" s="5" customFormat="1" ht="12.75" customHeight="1">
      <c r="A144" s="140" t="s">
        <v>258</v>
      </c>
      <c r="B144" s="141" t="s">
        <v>259</v>
      </c>
      <c r="C144" s="137">
        <f>+C123+C143</f>
        <v>0</v>
      </c>
    </row>
    <row r="146" spans="1:3" ht="15.75" customHeight="1">
      <c r="A146" s="305" t="s">
        <v>260</v>
      </c>
      <c r="B146" s="305"/>
      <c r="C146" s="305"/>
    </row>
    <row r="147" spans="1:3" ht="15" customHeight="1">
      <c r="A147" s="306" t="s">
        <v>261</v>
      </c>
      <c r="B147" s="306"/>
      <c r="C147" s="8" t="s">
        <v>17</v>
      </c>
    </row>
    <row r="148" spans="1:4" ht="13.5" customHeight="1">
      <c r="A148" s="95">
        <v>1</v>
      </c>
      <c r="B148" s="128" t="s">
        <v>262</v>
      </c>
      <c r="C148" s="13">
        <f>+C60-C123</f>
        <v>0</v>
      </c>
      <c r="D148" s="144"/>
    </row>
    <row r="149" spans="1:3" ht="27.75" customHeight="1">
      <c r="A149" s="95" t="s">
        <v>37</v>
      </c>
      <c r="B149" s="128" t="s">
        <v>263</v>
      </c>
      <c r="C149" s="13">
        <f>+C83-C143</f>
        <v>0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
Pénzesgyő Önkormányzat
2014. ÉVI KÖLTSÉGVETÉS
ÁLLAMI (ÁLLAMIGAZGATÁSI) FELADATOK MÉRLEGE&amp;R&amp;"Times New Roman CE,Félkövér dőlt"&amp;11&amp;A a 2/2015.(III.19.) önkormányzati rendelethez</oddHeader>
  </headerFooter>
  <rowBreaks count="1" manualBreakCount="1">
    <brk id="8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32"/>
  <sheetViews>
    <sheetView zoomScale="120" zoomScaleNormal="120" zoomScaleSheetLayoutView="100" zoomScalePageLayoutView="0" workbookViewId="0" topLeftCell="A13">
      <selection activeCell="E33" sqref="E33"/>
    </sheetView>
  </sheetViews>
  <sheetFormatPr defaultColWidth="9.00390625" defaultRowHeight="12.75"/>
  <cols>
    <col min="1" max="1" width="6.875" style="146" customWidth="1"/>
    <col min="2" max="2" width="41.00390625" style="147" customWidth="1"/>
    <col min="3" max="4" width="8.375" style="147" customWidth="1"/>
    <col min="5" max="5" width="8.875" style="146" customWidth="1"/>
    <col min="6" max="6" width="47.00390625" style="146" customWidth="1"/>
    <col min="7" max="7" width="8.375" style="146" customWidth="1"/>
    <col min="8" max="8" width="7.875" style="146" customWidth="1"/>
    <col min="9" max="9" width="10.875" style="146" customWidth="1"/>
    <col min="10" max="10" width="4.875" style="146" customWidth="1"/>
    <col min="11" max="16384" width="9.375" style="146" customWidth="1"/>
  </cols>
  <sheetData>
    <row r="1" spans="2:10" ht="39.75" customHeight="1">
      <c r="B1" s="310" t="s">
        <v>267</v>
      </c>
      <c r="C1" s="310"/>
      <c r="D1" s="310"/>
      <c r="E1" s="310"/>
      <c r="F1" s="310"/>
      <c r="G1" s="310"/>
      <c r="H1" s="310"/>
      <c r="I1" s="310"/>
      <c r="J1" s="311"/>
    </row>
    <row r="2" spans="9:10" ht="13.5">
      <c r="I2" s="148" t="s">
        <v>268</v>
      </c>
      <c r="J2" s="311"/>
    </row>
    <row r="3" spans="1:10" ht="18" customHeight="1">
      <c r="A3" s="312" t="s">
        <v>18</v>
      </c>
      <c r="B3" s="312" t="s">
        <v>269</v>
      </c>
      <c r="C3" s="312"/>
      <c r="D3" s="312"/>
      <c r="E3" s="312"/>
      <c r="F3" s="312" t="s">
        <v>270</v>
      </c>
      <c r="G3" s="312"/>
      <c r="H3" s="312"/>
      <c r="I3" s="312"/>
      <c r="J3" s="311"/>
    </row>
    <row r="4" spans="1:10" s="150" customFormat="1" ht="35.25" customHeight="1">
      <c r="A4" s="312"/>
      <c r="B4" s="149" t="s">
        <v>271</v>
      </c>
      <c r="C4" s="149" t="s">
        <v>20</v>
      </c>
      <c r="D4" s="9" t="s">
        <v>21</v>
      </c>
      <c r="E4" s="9" t="s">
        <v>22</v>
      </c>
      <c r="F4" s="149" t="s">
        <v>271</v>
      </c>
      <c r="G4" s="149" t="s">
        <v>20</v>
      </c>
      <c r="H4" s="9" t="s">
        <v>21</v>
      </c>
      <c r="I4" s="9" t="s">
        <v>22</v>
      </c>
      <c r="J4" s="311"/>
    </row>
    <row r="5" spans="1:10" s="152" customFormat="1" ht="12" customHeight="1">
      <c r="A5" s="151">
        <v>1</v>
      </c>
      <c r="B5" s="151">
        <v>2</v>
      </c>
      <c r="C5" s="151" t="s">
        <v>51</v>
      </c>
      <c r="D5" s="151"/>
      <c r="E5" s="151" t="s">
        <v>51</v>
      </c>
      <c r="F5" s="151" t="s">
        <v>235</v>
      </c>
      <c r="G5" s="151" t="s">
        <v>79</v>
      </c>
      <c r="H5" s="151"/>
      <c r="I5" s="151" t="s">
        <v>79</v>
      </c>
      <c r="J5" s="311"/>
    </row>
    <row r="6" spans="1:10" ht="12.75" customHeight="1">
      <c r="A6" s="153" t="s">
        <v>23</v>
      </c>
      <c r="B6" s="154" t="s">
        <v>272</v>
      </c>
      <c r="C6" s="155">
        <v>12235</v>
      </c>
      <c r="D6" s="154">
        <v>1112</v>
      </c>
      <c r="E6" s="155">
        <v>13347</v>
      </c>
      <c r="F6" s="154" t="s">
        <v>273</v>
      </c>
      <c r="G6" s="156">
        <v>7379</v>
      </c>
      <c r="H6" s="154">
        <v>3446</v>
      </c>
      <c r="I6" s="156">
        <v>10825</v>
      </c>
      <c r="J6" s="311"/>
    </row>
    <row r="7" spans="1:10" ht="12.75" customHeight="1">
      <c r="A7" s="157" t="s">
        <v>37</v>
      </c>
      <c r="B7" s="158" t="s">
        <v>274</v>
      </c>
      <c r="C7" s="159"/>
      <c r="D7" s="158"/>
      <c r="E7" s="159"/>
      <c r="F7" s="158" t="s">
        <v>189</v>
      </c>
      <c r="G7" s="24">
        <v>2046</v>
      </c>
      <c r="H7" s="158">
        <v>685</v>
      </c>
      <c r="I7" s="24">
        <v>2731</v>
      </c>
      <c r="J7" s="311"/>
    </row>
    <row r="8" spans="1:10" ht="12.75" customHeight="1">
      <c r="A8" s="157" t="s">
        <v>51</v>
      </c>
      <c r="B8" s="158" t="s">
        <v>275</v>
      </c>
      <c r="C8" s="159"/>
      <c r="D8" s="158"/>
      <c r="E8" s="159"/>
      <c r="F8" s="158" t="s">
        <v>276</v>
      </c>
      <c r="G8" s="104">
        <v>9850</v>
      </c>
      <c r="H8" s="158">
        <v>-821</v>
      </c>
      <c r="I8" s="104">
        <v>9029</v>
      </c>
      <c r="J8" s="311"/>
    </row>
    <row r="9" spans="1:10" ht="12.75" customHeight="1">
      <c r="A9" s="157" t="s">
        <v>235</v>
      </c>
      <c r="B9" s="158" t="s">
        <v>277</v>
      </c>
      <c r="C9" s="159">
        <v>2751</v>
      </c>
      <c r="D9" s="158"/>
      <c r="E9" s="159">
        <v>2751</v>
      </c>
      <c r="F9" s="158" t="s">
        <v>191</v>
      </c>
      <c r="G9" s="104">
        <v>3795</v>
      </c>
      <c r="H9" s="158"/>
      <c r="I9" s="104">
        <v>3795</v>
      </c>
      <c r="J9" s="311"/>
    </row>
    <row r="10" spans="1:10" ht="12.75" customHeight="1">
      <c r="A10" s="157" t="s">
        <v>79</v>
      </c>
      <c r="B10" s="160" t="s">
        <v>278</v>
      </c>
      <c r="C10" s="159">
        <v>5739</v>
      </c>
      <c r="D10" s="160">
        <v>1819</v>
      </c>
      <c r="E10" s="159">
        <v>7558</v>
      </c>
      <c r="F10" s="158" t="s">
        <v>193</v>
      </c>
      <c r="G10" s="104">
        <v>568</v>
      </c>
      <c r="H10" s="158"/>
      <c r="I10" s="104">
        <v>568</v>
      </c>
      <c r="J10" s="311"/>
    </row>
    <row r="11" spans="1:10" ht="12.75" customHeight="1">
      <c r="A11" s="157" t="s">
        <v>101</v>
      </c>
      <c r="B11" s="158" t="s">
        <v>279</v>
      </c>
      <c r="C11" s="161"/>
      <c r="D11" s="158"/>
      <c r="E11" s="161"/>
      <c r="F11" s="158" t="s">
        <v>280</v>
      </c>
      <c r="G11" s="162">
        <v>850</v>
      </c>
      <c r="H11" s="158"/>
      <c r="I11" s="162">
        <v>850</v>
      </c>
      <c r="J11" s="311"/>
    </row>
    <row r="12" spans="1:10" ht="12.75" customHeight="1">
      <c r="A12" s="157" t="s">
        <v>246</v>
      </c>
      <c r="B12" s="158" t="s">
        <v>100</v>
      </c>
      <c r="C12" s="159">
        <v>1950</v>
      </c>
      <c r="D12" s="158">
        <v>379</v>
      </c>
      <c r="E12" s="159">
        <v>2329</v>
      </c>
      <c r="F12" s="163"/>
      <c r="G12" s="159"/>
      <c r="H12" s="163"/>
      <c r="I12" s="162"/>
      <c r="J12" s="311"/>
    </row>
    <row r="13" spans="1:10" ht="12.75" customHeight="1">
      <c r="A13" s="157" t="s">
        <v>123</v>
      </c>
      <c r="B13" s="163"/>
      <c r="C13" s="159"/>
      <c r="D13" s="163"/>
      <c r="E13" s="159"/>
      <c r="F13" s="163"/>
      <c r="G13" s="159"/>
      <c r="H13" s="163"/>
      <c r="I13" s="162"/>
      <c r="J13" s="311"/>
    </row>
    <row r="14" spans="1:10" ht="12.75" customHeight="1">
      <c r="A14" s="157" t="s">
        <v>133</v>
      </c>
      <c r="B14" s="164"/>
      <c r="C14" s="161"/>
      <c r="D14" s="164"/>
      <c r="E14" s="161"/>
      <c r="F14" s="163"/>
      <c r="G14" s="159"/>
      <c r="H14" s="163"/>
      <c r="I14" s="162"/>
      <c r="J14" s="311"/>
    </row>
    <row r="15" spans="1:10" ht="12.75" customHeight="1">
      <c r="A15" s="157" t="s">
        <v>258</v>
      </c>
      <c r="B15" s="163"/>
      <c r="C15" s="159"/>
      <c r="D15" s="163"/>
      <c r="E15" s="159"/>
      <c r="F15" s="163"/>
      <c r="G15" s="159"/>
      <c r="H15" s="163"/>
      <c r="I15" s="162"/>
      <c r="J15" s="311"/>
    </row>
    <row r="16" spans="1:10" ht="12.75" customHeight="1">
      <c r="A16" s="157" t="s">
        <v>281</v>
      </c>
      <c r="B16" s="163"/>
      <c r="C16" s="159"/>
      <c r="D16" s="163"/>
      <c r="E16" s="159"/>
      <c r="F16" s="163"/>
      <c r="G16" s="159"/>
      <c r="H16" s="163"/>
      <c r="I16" s="162"/>
      <c r="J16" s="311"/>
    </row>
    <row r="17" spans="1:10" ht="12.75" customHeight="1">
      <c r="A17" s="157" t="s">
        <v>282</v>
      </c>
      <c r="B17" s="165"/>
      <c r="C17" s="166"/>
      <c r="D17" s="165"/>
      <c r="E17" s="166"/>
      <c r="F17" s="163"/>
      <c r="G17" s="166"/>
      <c r="H17" s="163"/>
      <c r="I17" s="166"/>
      <c r="J17" s="311"/>
    </row>
    <row r="18" spans="1:10" ht="15.75" customHeight="1">
      <c r="A18" s="167" t="s">
        <v>283</v>
      </c>
      <c r="B18" s="168" t="s">
        <v>284</v>
      </c>
      <c r="C18" s="169">
        <f>+C6+C7+C9+C10+C12+C13+C14+C15+C16+C17</f>
        <v>22675</v>
      </c>
      <c r="D18" s="168">
        <f>SUM(D6:D12)</f>
        <v>3310</v>
      </c>
      <c r="E18" s="169">
        <f>+E6+E7+E9+E10+E12+E13+E14+E15+E16+E17</f>
        <v>25985</v>
      </c>
      <c r="F18" s="168" t="s">
        <v>285</v>
      </c>
      <c r="G18" s="169">
        <f>SUM(G6:G17)</f>
        <v>24488</v>
      </c>
      <c r="H18" s="168">
        <f>SUM(H6:H17)</f>
        <v>3310</v>
      </c>
      <c r="I18" s="169">
        <f>SUM(I6:I17)</f>
        <v>27798</v>
      </c>
      <c r="J18" s="311"/>
    </row>
    <row r="19" spans="1:10" ht="12.75" customHeight="1">
      <c r="A19" s="170" t="s">
        <v>286</v>
      </c>
      <c r="B19" s="171" t="s">
        <v>287</v>
      </c>
      <c r="C19" s="172">
        <f>+C20+C21+C22+C23</f>
        <v>1813</v>
      </c>
      <c r="D19" s="171"/>
      <c r="E19" s="172">
        <f>+E20+E21+E22+E23</f>
        <v>1813</v>
      </c>
      <c r="F19" s="158" t="s">
        <v>288</v>
      </c>
      <c r="G19" s="173"/>
      <c r="H19" s="158"/>
      <c r="I19" s="173"/>
      <c r="J19" s="311"/>
    </row>
    <row r="20" spans="1:10" ht="12.75" customHeight="1">
      <c r="A20" s="157" t="s">
        <v>289</v>
      </c>
      <c r="B20" s="158" t="s">
        <v>290</v>
      </c>
      <c r="C20" s="159">
        <v>1813</v>
      </c>
      <c r="D20" s="158"/>
      <c r="E20" s="159">
        <v>1813</v>
      </c>
      <c r="F20" s="158" t="s">
        <v>291</v>
      </c>
      <c r="G20" s="159"/>
      <c r="H20" s="158"/>
      <c r="I20" s="159"/>
      <c r="J20" s="311"/>
    </row>
    <row r="21" spans="1:10" ht="12.75" customHeight="1">
      <c r="A21" s="157" t="s">
        <v>292</v>
      </c>
      <c r="B21" s="158" t="s">
        <v>293</v>
      </c>
      <c r="C21" s="159"/>
      <c r="D21" s="158"/>
      <c r="E21" s="159"/>
      <c r="F21" s="158" t="s">
        <v>294</v>
      </c>
      <c r="G21" s="159"/>
      <c r="H21" s="158"/>
      <c r="I21" s="159"/>
      <c r="J21" s="311"/>
    </row>
    <row r="22" spans="1:10" ht="12.75" customHeight="1">
      <c r="A22" s="157" t="s">
        <v>295</v>
      </c>
      <c r="B22" s="158" t="s">
        <v>296</v>
      </c>
      <c r="C22" s="159"/>
      <c r="D22" s="158"/>
      <c r="E22" s="159"/>
      <c r="F22" s="158" t="s">
        <v>297</v>
      </c>
      <c r="G22" s="159"/>
      <c r="H22" s="158"/>
      <c r="I22" s="159"/>
      <c r="J22" s="311"/>
    </row>
    <row r="23" spans="1:10" ht="12.75" customHeight="1">
      <c r="A23" s="157" t="s">
        <v>298</v>
      </c>
      <c r="B23" s="158" t="s">
        <v>299</v>
      </c>
      <c r="C23" s="159"/>
      <c r="D23" s="158"/>
      <c r="E23" s="159"/>
      <c r="F23" s="171" t="s">
        <v>300</v>
      </c>
      <c r="G23" s="159"/>
      <c r="H23" s="171"/>
      <c r="I23" s="159"/>
      <c r="J23" s="311"/>
    </row>
    <row r="24" spans="1:10" ht="12.75" customHeight="1">
      <c r="A24" s="157" t="s">
        <v>301</v>
      </c>
      <c r="B24" s="158" t="s">
        <v>302</v>
      </c>
      <c r="C24" s="174">
        <f>+C25+C26</f>
        <v>0</v>
      </c>
      <c r="D24" s="158"/>
      <c r="E24" s="174">
        <f>+E25+E26</f>
        <v>0</v>
      </c>
      <c r="F24" s="158" t="s">
        <v>303</v>
      </c>
      <c r="G24" s="159"/>
      <c r="H24" s="158"/>
      <c r="I24" s="159"/>
      <c r="J24" s="311"/>
    </row>
    <row r="25" spans="1:10" ht="12.75" customHeight="1">
      <c r="A25" s="170" t="s">
        <v>304</v>
      </c>
      <c r="B25" s="171" t="s">
        <v>305</v>
      </c>
      <c r="C25" s="173"/>
      <c r="D25" s="171"/>
      <c r="E25" s="173"/>
      <c r="F25" s="154" t="s">
        <v>306</v>
      </c>
      <c r="G25" s="173"/>
      <c r="H25" s="154"/>
      <c r="I25" s="173"/>
      <c r="J25" s="311"/>
    </row>
    <row r="26" spans="1:10" ht="12.75" customHeight="1">
      <c r="A26" s="157" t="s">
        <v>307</v>
      </c>
      <c r="B26" s="158" t="s">
        <v>308</v>
      </c>
      <c r="C26" s="159"/>
      <c r="D26" s="158"/>
      <c r="E26" s="159"/>
      <c r="F26" s="163"/>
      <c r="G26" s="159"/>
      <c r="H26" s="163"/>
      <c r="I26" s="159"/>
      <c r="J26" s="311"/>
    </row>
    <row r="27" spans="1:10" ht="15.75" customHeight="1">
      <c r="A27" s="167" t="s">
        <v>309</v>
      </c>
      <c r="B27" s="168" t="s">
        <v>310</v>
      </c>
      <c r="C27" s="169">
        <f>+C19+C24</f>
        <v>1813</v>
      </c>
      <c r="D27" s="168"/>
      <c r="E27" s="169">
        <f>+E19+E24</f>
        <v>1813</v>
      </c>
      <c r="F27" s="168" t="s">
        <v>311</v>
      </c>
      <c r="G27" s="169">
        <f>SUM(G19:G26)</f>
        <v>0</v>
      </c>
      <c r="H27" s="168"/>
      <c r="I27" s="169">
        <f>SUM(I19:I26)</f>
        <v>0</v>
      </c>
      <c r="J27" s="311"/>
    </row>
    <row r="28" spans="1:10" ht="12.75">
      <c r="A28" s="167" t="s">
        <v>312</v>
      </c>
      <c r="B28" s="167" t="s">
        <v>313</v>
      </c>
      <c r="C28" s="175">
        <f>+C18+C27</f>
        <v>24488</v>
      </c>
      <c r="D28" s="167">
        <v>208</v>
      </c>
      <c r="E28" s="176">
        <f>+E18+E27</f>
        <v>27798</v>
      </c>
      <c r="F28" s="167" t="s">
        <v>314</v>
      </c>
      <c r="G28" s="175">
        <f>+G18+G27</f>
        <v>24488</v>
      </c>
      <c r="H28" s="167">
        <v>208</v>
      </c>
      <c r="I28" s="176">
        <f>+I18+I27</f>
        <v>27798</v>
      </c>
      <c r="J28" s="311"/>
    </row>
    <row r="29" spans="1:10" ht="12.75">
      <c r="A29" s="167" t="s">
        <v>315</v>
      </c>
      <c r="B29" s="167" t="s">
        <v>316</v>
      </c>
      <c r="C29" s="175">
        <f>IF(C18-G18&lt;0,G18-C18,"-")</f>
        <v>1813</v>
      </c>
      <c r="D29" s="167"/>
      <c r="E29" s="176">
        <f>IF(E18-I18&lt;0,E18-I18,"-")</f>
        <v>-1813</v>
      </c>
      <c r="F29" s="167" t="s">
        <v>317</v>
      </c>
      <c r="G29" s="175" t="str">
        <f>IF(C18-G18&gt;0,C18-G18,"-")</f>
        <v>-</v>
      </c>
      <c r="H29" s="167"/>
      <c r="I29" s="177" t="str">
        <f>IF(E18-I18&gt;0,E18-I18,"-")</f>
        <v>-</v>
      </c>
      <c r="J29" s="311"/>
    </row>
    <row r="30" spans="1:10" ht="12.75">
      <c r="A30" s="167" t="s">
        <v>318</v>
      </c>
      <c r="B30" s="167" t="s">
        <v>319</v>
      </c>
      <c r="C30" s="175" t="str">
        <f>IF(C18+C19-G28&lt;0,G28-(C18+C19),"-")</f>
        <v>-</v>
      </c>
      <c r="D30" s="167"/>
      <c r="E30" s="176" t="str">
        <f>IF(E18+E19-I28&lt;0,I28-(E18+E19),"-")</f>
        <v>-</v>
      </c>
      <c r="F30" s="167" t="s">
        <v>320</v>
      </c>
      <c r="G30" s="175" t="str">
        <f>IF(C18+C19-G28&gt;0,C18+C19-G28,"-")</f>
        <v>-</v>
      </c>
      <c r="H30" s="167"/>
      <c r="I30" s="175" t="str">
        <f>IF(E18+E19-I28&gt;0,E18+E19-I28,"-")</f>
        <v>-</v>
      </c>
      <c r="J30" s="311"/>
    </row>
    <row r="31" spans="2:8" ht="18.75">
      <c r="B31" s="309"/>
      <c r="C31" s="309"/>
      <c r="D31" s="309"/>
      <c r="E31" s="309"/>
      <c r="F31" s="309"/>
      <c r="G31" s="178"/>
      <c r="H31" s="178"/>
    </row>
    <row r="32" spans="5:9" ht="12.75">
      <c r="E32" s="146">
        <f>SUM(E28,'2.2. melléklet '!E31)</f>
        <v>40134</v>
      </c>
      <c r="I32" s="146">
        <f>SUM(I28,'2.2. melléklet '!I31)</f>
        <v>40134</v>
      </c>
    </row>
  </sheetData>
  <sheetProtection selectLockedCells="1" selectUnlockedCells="1"/>
  <mergeCells count="6">
    <mergeCell ref="B31:F31"/>
    <mergeCell ref="B1:I1"/>
    <mergeCell ref="J1:J30"/>
    <mergeCell ref="A3:A4"/>
    <mergeCell ref="B3:E3"/>
    <mergeCell ref="F3:I3"/>
  </mergeCells>
  <printOptions horizontalCentered="1"/>
  <pageMargins left="0.31527777777777777" right="0.4722222222222222" top="0.9055555555555554" bottom="0.5118055555555555" header="0.6694444444444444" footer="0.5118055555555555"/>
  <pageSetup horizontalDpi="300" verticalDpi="300" orientation="landscape" paperSize="9" r:id="rId1"/>
  <headerFooter alignWithMargins="0">
    <oddHeader xml:space="preserve">&amp;R&amp;"Times New Roman CE,Félkövér dőlt"&amp;11&amp;A a 2/20015.(III.19.) önkormányzati rendelethez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34"/>
  <sheetViews>
    <sheetView zoomScale="120" zoomScaleNormal="120" zoomScaleSheetLayoutView="100" zoomScalePageLayoutView="0" workbookViewId="0" topLeftCell="A13">
      <selection activeCell="K21" sqref="K21"/>
    </sheetView>
  </sheetViews>
  <sheetFormatPr defaultColWidth="9.00390625" defaultRowHeight="12.75"/>
  <cols>
    <col min="1" max="1" width="6.875" style="146" customWidth="1"/>
    <col min="2" max="2" width="43.125" style="147" customWidth="1"/>
    <col min="3" max="4" width="8.625" style="147" customWidth="1"/>
    <col min="5" max="5" width="10.125" style="146" customWidth="1"/>
    <col min="6" max="6" width="40.375" style="146" customWidth="1"/>
    <col min="7" max="7" width="8.375" style="146" customWidth="1"/>
    <col min="8" max="8" width="7.625" style="146" customWidth="1"/>
    <col min="9" max="9" width="9.00390625" style="146" customWidth="1"/>
    <col min="10" max="10" width="4.875" style="146" customWidth="1"/>
    <col min="11" max="16384" width="9.375" style="146" customWidth="1"/>
  </cols>
  <sheetData>
    <row r="1" spans="2:10" ht="31.5" customHeight="1">
      <c r="B1" s="310" t="s">
        <v>321</v>
      </c>
      <c r="C1" s="310"/>
      <c r="D1" s="310"/>
      <c r="E1" s="310"/>
      <c r="F1" s="310"/>
      <c r="G1" s="310"/>
      <c r="H1" s="310"/>
      <c r="I1" s="310"/>
      <c r="J1" s="311"/>
    </row>
    <row r="2" spans="9:10" ht="13.5">
      <c r="I2" s="148" t="s">
        <v>268</v>
      </c>
      <c r="J2" s="311"/>
    </row>
    <row r="3" spans="1:10" ht="13.5" customHeight="1">
      <c r="A3" s="312" t="s">
        <v>18</v>
      </c>
      <c r="B3" s="312" t="s">
        <v>269</v>
      </c>
      <c r="C3" s="312"/>
      <c r="D3" s="312"/>
      <c r="E3" s="312"/>
      <c r="F3" s="312" t="s">
        <v>270</v>
      </c>
      <c r="G3" s="312"/>
      <c r="H3" s="312"/>
      <c r="I3" s="312"/>
      <c r="J3" s="311"/>
    </row>
    <row r="4" spans="1:10" s="150" customFormat="1" ht="48">
      <c r="A4" s="312"/>
      <c r="B4" s="149" t="s">
        <v>271</v>
      </c>
      <c r="C4" s="149" t="s">
        <v>20</v>
      </c>
      <c r="D4" s="9" t="s">
        <v>21</v>
      </c>
      <c r="E4" s="9" t="s">
        <v>22</v>
      </c>
      <c r="F4" s="149" t="s">
        <v>271</v>
      </c>
      <c r="G4" s="149" t="s">
        <v>20</v>
      </c>
      <c r="H4" s="9" t="s">
        <v>21</v>
      </c>
      <c r="I4" s="9" t="s">
        <v>22</v>
      </c>
      <c r="J4" s="311"/>
    </row>
    <row r="5" spans="1:10" s="150" customFormat="1" ht="12.75">
      <c r="A5" s="151">
        <v>1</v>
      </c>
      <c r="B5" s="151">
        <v>2</v>
      </c>
      <c r="C5" s="151">
        <v>3</v>
      </c>
      <c r="D5" s="151"/>
      <c r="E5" s="151">
        <v>4</v>
      </c>
      <c r="F5" s="151">
        <v>4</v>
      </c>
      <c r="G5" s="151">
        <v>5</v>
      </c>
      <c r="H5" s="151"/>
      <c r="I5" s="151">
        <v>5</v>
      </c>
      <c r="J5" s="311"/>
    </row>
    <row r="6" spans="1:10" ht="12.75" customHeight="1">
      <c r="A6" s="153" t="s">
        <v>23</v>
      </c>
      <c r="B6" s="154" t="s">
        <v>322</v>
      </c>
      <c r="C6" s="155"/>
      <c r="D6" s="154"/>
      <c r="E6" s="179"/>
      <c r="F6" s="154" t="s">
        <v>214</v>
      </c>
      <c r="G6" s="155"/>
      <c r="H6" s="154"/>
      <c r="I6" s="24"/>
      <c r="J6" s="311"/>
    </row>
    <row r="7" spans="1:10" ht="12.75">
      <c r="A7" s="157" t="s">
        <v>37</v>
      </c>
      <c r="B7" s="158" t="s">
        <v>323</v>
      </c>
      <c r="C7" s="159"/>
      <c r="D7" s="158"/>
      <c r="E7" s="179"/>
      <c r="F7" s="158" t="s">
        <v>324</v>
      </c>
      <c r="G7" s="159"/>
      <c r="H7" s="158"/>
      <c r="I7" s="159"/>
      <c r="J7" s="311"/>
    </row>
    <row r="8" spans="1:10" ht="12.75" customHeight="1">
      <c r="A8" s="157" t="s">
        <v>51</v>
      </c>
      <c r="B8" s="158" t="s">
        <v>325</v>
      </c>
      <c r="C8" s="155">
        <v>6500</v>
      </c>
      <c r="D8" s="158"/>
      <c r="E8" s="155">
        <v>6500</v>
      </c>
      <c r="F8" s="158" t="s">
        <v>216</v>
      </c>
      <c r="G8" s="158">
        <v>7566</v>
      </c>
      <c r="H8" s="158"/>
      <c r="I8" s="159">
        <v>7566</v>
      </c>
      <c r="J8" s="311"/>
    </row>
    <row r="9" spans="1:10" ht="12.75" customHeight="1">
      <c r="A9" s="157" t="s">
        <v>235</v>
      </c>
      <c r="B9" s="158" t="s">
        <v>326</v>
      </c>
      <c r="C9" s="159"/>
      <c r="D9" s="158"/>
      <c r="E9" s="159"/>
      <c r="F9" s="158" t="s">
        <v>327</v>
      </c>
      <c r="G9" s="159"/>
      <c r="H9" s="158"/>
      <c r="I9" s="159"/>
      <c r="J9" s="311"/>
    </row>
    <row r="10" spans="1:10" ht="12.75" customHeight="1">
      <c r="A10" s="157" t="s">
        <v>79</v>
      </c>
      <c r="B10" s="158" t="s">
        <v>328</v>
      </c>
      <c r="C10" s="159"/>
      <c r="D10" s="158"/>
      <c r="E10" s="159"/>
      <c r="F10" s="158" t="s">
        <v>218</v>
      </c>
      <c r="G10" s="159"/>
      <c r="H10" s="158"/>
      <c r="I10" s="159"/>
      <c r="J10" s="311"/>
    </row>
    <row r="11" spans="1:10" ht="12.75" customHeight="1">
      <c r="A11" s="157" t="s">
        <v>101</v>
      </c>
      <c r="B11" s="158" t="s">
        <v>329</v>
      </c>
      <c r="C11" s="161">
        <v>1066</v>
      </c>
      <c r="D11" s="158"/>
      <c r="E11" s="161">
        <v>1066</v>
      </c>
      <c r="F11" s="163"/>
      <c r="G11" s="159"/>
      <c r="H11" s="163"/>
      <c r="I11" s="159"/>
      <c r="J11" s="311"/>
    </row>
    <row r="12" spans="1:10" ht="12.75" customHeight="1">
      <c r="A12" s="157" t="s">
        <v>246</v>
      </c>
      <c r="B12" s="163"/>
      <c r="C12" s="159"/>
      <c r="D12" s="163"/>
      <c r="E12"/>
      <c r="F12" s="163"/>
      <c r="G12" s="159"/>
      <c r="H12" s="163"/>
      <c r="I12" s="159"/>
      <c r="J12" s="311"/>
    </row>
    <row r="13" spans="1:10" ht="12.75" customHeight="1">
      <c r="A13" s="157" t="s">
        <v>123</v>
      </c>
      <c r="B13" s="163"/>
      <c r="C13" s="159"/>
      <c r="D13" s="163"/>
      <c r="E13" s="159"/>
      <c r="F13" s="163"/>
      <c r="G13" s="159"/>
      <c r="H13" s="163"/>
      <c r="I13" s="159"/>
      <c r="J13" s="311"/>
    </row>
    <row r="14" spans="1:10" ht="12.75" customHeight="1">
      <c r="A14" s="157" t="s">
        <v>133</v>
      </c>
      <c r="B14" s="163"/>
      <c r="C14" s="161"/>
      <c r="D14" s="163"/>
      <c r="E14" s="159"/>
      <c r="F14" s="163"/>
      <c r="G14" s="159"/>
      <c r="H14" s="163"/>
      <c r="I14" s="159"/>
      <c r="J14" s="311"/>
    </row>
    <row r="15" spans="1:10" ht="12.75">
      <c r="A15" s="157" t="s">
        <v>258</v>
      </c>
      <c r="B15" s="163"/>
      <c r="C15" s="161"/>
      <c r="D15" s="163"/>
      <c r="E15" s="161"/>
      <c r="F15" s="163"/>
      <c r="G15" s="159"/>
      <c r="H15" s="163"/>
      <c r="I15" s="159"/>
      <c r="J15" s="311"/>
    </row>
    <row r="16" spans="1:10" ht="12.75" customHeight="1">
      <c r="A16" s="170" t="s">
        <v>281</v>
      </c>
      <c r="B16" s="180"/>
      <c r="C16" s="181"/>
      <c r="D16" s="180"/>
      <c r="E16" s="161"/>
      <c r="F16" s="171" t="s">
        <v>280</v>
      </c>
      <c r="G16" s="173">
        <v>4770</v>
      </c>
      <c r="H16" s="171"/>
      <c r="I16" s="173">
        <v>4770</v>
      </c>
      <c r="J16" s="311"/>
    </row>
    <row r="17" spans="1:10" ht="15.75" customHeight="1">
      <c r="A17" s="167" t="s">
        <v>282</v>
      </c>
      <c r="B17" s="168" t="s">
        <v>330</v>
      </c>
      <c r="C17" s="169">
        <f>+C6+C8+C9+C11+C12+C13+C14+C15+C16</f>
        <v>7566</v>
      </c>
      <c r="D17" s="168"/>
      <c r="E17" s="169">
        <v>7566</v>
      </c>
      <c r="F17" s="168" t="s">
        <v>331</v>
      </c>
      <c r="G17" s="169">
        <f>+G6+G8+G10+G11+G12+G13+G14+G15+G16</f>
        <v>12336</v>
      </c>
      <c r="H17" s="168"/>
      <c r="I17" s="169">
        <f>+I6+I8+I10+I11+I12+I13+I14+I15+I16</f>
        <v>12336</v>
      </c>
      <c r="J17" s="311"/>
    </row>
    <row r="18" spans="1:10" ht="12.75" customHeight="1">
      <c r="A18" s="153" t="s">
        <v>283</v>
      </c>
      <c r="B18" s="182" t="s">
        <v>332</v>
      </c>
      <c r="C18" s="183">
        <f>+C19+C20+C21+C22+C23</f>
        <v>4770</v>
      </c>
      <c r="D18" s="182"/>
      <c r="E18" s="246">
        <v>4770</v>
      </c>
      <c r="F18" s="158" t="s">
        <v>288</v>
      </c>
      <c r="G18" s="155"/>
      <c r="H18" s="158"/>
      <c r="I18" s="155"/>
      <c r="J18" s="311"/>
    </row>
    <row r="19" spans="1:10" ht="12.75" customHeight="1">
      <c r="A19" s="157" t="s">
        <v>286</v>
      </c>
      <c r="B19" s="184" t="s">
        <v>333</v>
      </c>
      <c r="C19" s="159">
        <v>4770</v>
      </c>
      <c r="D19" s="184"/>
      <c r="E19" s="183">
        <v>4770</v>
      </c>
      <c r="F19" s="158" t="s">
        <v>334</v>
      </c>
      <c r="G19" s="159"/>
      <c r="H19" s="158"/>
      <c r="I19" s="159"/>
      <c r="J19" s="311"/>
    </row>
    <row r="20" spans="1:10" ht="12.75" customHeight="1">
      <c r="A20" s="153" t="s">
        <v>289</v>
      </c>
      <c r="B20" s="184" t="s">
        <v>335</v>
      </c>
      <c r="C20" s="159"/>
      <c r="D20" s="184"/>
      <c r="E20" s="159"/>
      <c r="F20" s="158" t="s">
        <v>294</v>
      </c>
      <c r="G20" s="159"/>
      <c r="H20" s="158"/>
      <c r="I20" s="159"/>
      <c r="J20" s="311"/>
    </row>
    <row r="21" spans="1:10" ht="12.75" customHeight="1">
      <c r="A21" s="157" t="s">
        <v>292</v>
      </c>
      <c r="B21" s="184" t="s">
        <v>336</v>
      </c>
      <c r="C21" s="159"/>
      <c r="D21" s="184"/>
      <c r="E21" s="159"/>
      <c r="F21" s="158" t="s">
        <v>297</v>
      </c>
      <c r="G21" s="159"/>
      <c r="H21" s="158"/>
      <c r="I21" s="159"/>
      <c r="J21" s="311"/>
    </row>
    <row r="22" spans="1:10" ht="12.75" customHeight="1">
      <c r="A22" s="153" t="s">
        <v>295</v>
      </c>
      <c r="B22" s="184" t="s">
        <v>337</v>
      </c>
      <c r="C22" s="159"/>
      <c r="D22" s="184"/>
      <c r="E22" s="159"/>
      <c r="F22" s="171" t="s">
        <v>300</v>
      </c>
      <c r="G22" s="159"/>
      <c r="H22" s="171"/>
      <c r="I22" s="159"/>
      <c r="J22" s="311"/>
    </row>
    <row r="23" spans="1:10" ht="12.75" customHeight="1">
      <c r="A23" s="157" t="s">
        <v>298</v>
      </c>
      <c r="B23" s="184" t="s">
        <v>338</v>
      </c>
      <c r="C23" s="159"/>
      <c r="D23" s="184"/>
      <c r="E23" s="159"/>
      <c r="F23" s="158" t="s">
        <v>339</v>
      </c>
      <c r="G23" s="159"/>
      <c r="H23" s="158"/>
      <c r="I23" s="159"/>
      <c r="J23" s="311"/>
    </row>
    <row r="24" spans="1:12" ht="12.75" customHeight="1">
      <c r="A24" s="153" t="s">
        <v>301</v>
      </c>
      <c r="B24" s="185" t="s">
        <v>340</v>
      </c>
      <c r="C24" s="174">
        <f>+C25+C26+C27+C28+C29</f>
        <v>0</v>
      </c>
      <c r="D24" s="185"/>
      <c r="E24" s="159"/>
      <c r="F24" s="154" t="s">
        <v>306</v>
      </c>
      <c r="G24" s="159"/>
      <c r="H24" s="154"/>
      <c r="I24" s="159"/>
      <c r="J24" s="311"/>
      <c r="L24" s="245"/>
    </row>
    <row r="25" spans="1:10" ht="12.75" customHeight="1">
      <c r="A25" s="157" t="s">
        <v>304</v>
      </c>
      <c r="B25" s="184" t="s">
        <v>341</v>
      </c>
      <c r="C25" s="159"/>
      <c r="D25" s="184"/>
      <c r="E25" s="174"/>
      <c r="F25" s="154" t="s">
        <v>342</v>
      </c>
      <c r="G25" s="159"/>
      <c r="H25" s="154"/>
      <c r="I25" s="159"/>
      <c r="J25" s="311"/>
    </row>
    <row r="26" spans="1:10" ht="12.75" customHeight="1">
      <c r="A26" s="153" t="s">
        <v>307</v>
      </c>
      <c r="B26" s="184" t="s">
        <v>343</v>
      </c>
      <c r="C26" s="159"/>
      <c r="D26" s="184"/>
      <c r="E26" s="159"/>
      <c r="F26" s="186"/>
      <c r="G26" s="159"/>
      <c r="H26" s="186"/>
      <c r="I26" s="159"/>
      <c r="J26" s="311"/>
    </row>
    <row r="27" spans="1:10" ht="12.75" customHeight="1">
      <c r="A27" s="157" t="s">
        <v>309</v>
      </c>
      <c r="B27" s="184" t="s">
        <v>344</v>
      </c>
      <c r="C27" s="159"/>
      <c r="D27" s="184"/>
      <c r="E27" s="159"/>
      <c r="F27" s="186"/>
      <c r="G27" s="159"/>
      <c r="H27" s="186"/>
      <c r="I27" s="159"/>
      <c r="J27" s="311"/>
    </row>
    <row r="28" spans="1:10" ht="12.75" customHeight="1">
      <c r="A28" s="153" t="s">
        <v>312</v>
      </c>
      <c r="B28" s="187" t="s">
        <v>345</v>
      </c>
      <c r="C28" s="159"/>
      <c r="D28" s="187"/>
      <c r="E28" s="159"/>
      <c r="F28" s="163"/>
      <c r="G28" s="159"/>
      <c r="H28" s="163"/>
      <c r="I28" s="159"/>
      <c r="J28" s="311"/>
    </row>
    <row r="29" spans="1:10" ht="12.75" customHeight="1">
      <c r="A29" s="157" t="s">
        <v>315</v>
      </c>
      <c r="B29" s="188" t="s">
        <v>346</v>
      </c>
      <c r="C29" s="159"/>
      <c r="D29" s="188"/>
      <c r="E29" s="159"/>
      <c r="F29" s="186"/>
      <c r="G29" s="159"/>
      <c r="H29" s="186"/>
      <c r="I29" s="159"/>
      <c r="J29" s="311"/>
    </row>
    <row r="30" spans="1:10" ht="21.75" customHeight="1">
      <c r="A30" s="167" t="s">
        <v>318</v>
      </c>
      <c r="B30" s="168" t="s">
        <v>347</v>
      </c>
      <c r="C30" s="169">
        <f>+C18+C24</f>
        <v>4770</v>
      </c>
      <c r="D30" s="168"/>
      <c r="E30" s="169">
        <f>+E19+E25</f>
        <v>4770</v>
      </c>
      <c r="F30" s="168" t="s">
        <v>348</v>
      </c>
      <c r="G30" s="169">
        <f>SUM(G18:G29)</f>
        <v>0</v>
      </c>
      <c r="H30" s="168"/>
      <c r="I30" s="169">
        <f>SUM(I18:I29)</f>
        <v>0</v>
      </c>
      <c r="J30" s="311"/>
    </row>
    <row r="31" spans="1:10" ht="12.75">
      <c r="A31" s="167" t="s">
        <v>349</v>
      </c>
      <c r="B31" s="167" t="s">
        <v>350</v>
      </c>
      <c r="C31" s="175">
        <f>+C17+C30</f>
        <v>12336</v>
      </c>
      <c r="D31" s="167"/>
      <c r="E31" s="176">
        <f>+E17+E30</f>
        <v>12336</v>
      </c>
      <c r="F31" s="167" t="s">
        <v>351</v>
      </c>
      <c r="G31" s="175">
        <f>+G17+G30</f>
        <v>12336</v>
      </c>
      <c r="H31" s="167"/>
      <c r="I31" s="175">
        <f>+I17+I30</f>
        <v>12336</v>
      </c>
      <c r="J31" s="311"/>
    </row>
    <row r="32" spans="1:10" ht="12.75">
      <c r="A32" s="167" t="s">
        <v>352</v>
      </c>
      <c r="B32" s="167" t="s">
        <v>316</v>
      </c>
      <c r="C32" s="175">
        <f>IF(C17-G17&lt;0,G17-C17,"-")</f>
        <v>4770</v>
      </c>
      <c r="D32" s="167"/>
      <c r="E32" s="179"/>
      <c r="F32" s="167" t="s">
        <v>317</v>
      </c>
      <c r="G32" s="175" t="str">
        <f>IF(C17-G17&gt;0,C17-G17,"-")</f>
        <v>-</v>
      </c>
      <c r="H32" s="167"/>
      <c r="I32" s="175" t="str">
        <f>IF(E17-I17&gt;0,E17-I17,"-")</f>
        <v>-</v>
      </c>
      <c r="J32" s="311"/>
    </row>
    <row r="33" spans="1:10" ht="12.75">
      <c r="A33" s="167" t="s">
        <v>353</v>
      </c>
      <c r="B33" s="167" t="s">
        <v>319</v>
      </c>
      <c r="C33" s="167"/>
      <c r="D33" s="167"/>
      <c r="E33" s="176" t="str">
        <f>IF(E17-I18&lt;0,I18-E17,"-")</f>
        <v>-</v>
      </c>
      <c r="F33" s="167" t="s">
        <v>320</v>
      </c>
      <c r="G33" s="175" t="str">
        <f>IF(C17+C18-G31&gt;0,C17+C18-G31,"-")</f>
        <v>-</v>
      </c>
      <c r="H33" s="167"/>
      <c r="I33" s="175">
        <f>IF(E17+E17-I31&gt;0,E17+E17-I31,"-")</f>
        <v>2796</v>
      </c>
      <c r="J33" s="311"/>
    </row>
    <row r="34" ht="12.75">
      <c r="E34" s="189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5118055555555555" bottom="0.7875" header="0.5118055555555555" footer="0.5118055555555555"/>
  <pageSetup horizontalDpi="300" verticalDpi="300" orientation="landscape" paperSize="9" scale="93" r:id="rId1"/>
  <headerFooter alignWithMargins="0">
    <oddHeader>&amp;R&amp;A a 2/2015.(III.19.)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5"/>
  <sheetViews>
    <sheetView zoomScale="120" zoomScaleNormal="120" zoomScaleSheetLayoutView="100" zoomScalePageLayoutView="0" workbookViewId="0" topLeftCell="A1">
      <selection activeCell="A30" sqref="A30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90" t="s">
        <v>0</v>
      </c>
      <c r="E1" s="191" t="s">
        <v>354</v>
      </c>
    </row>
    <row r="3" spans="1:5" ht="12.75">
      <c r="A3" s="2"/>
      <c r="B3" s="192"/>
      <c r="C3" s="2"/>
      <c r="D3" s="193"/>
      <c r="E3" s="192"/>
    </row>
    <row r="4" spans="1:5" ht="15.75">
      <c r="A4" s="3" t="s">
        <v>1</v>
      </c>
      <c r="B4" s="194"/>
      <c r="C4" s="4"/>
      <c r="D4" s="193"/>
      <c r="E4" s="192"/>
    </row>
    <row r="5" spans="1:5" ht="12.75">
      <c r="A5" s="2"/>
      <c r="B5" s="192"/>
      <c r="C5" s="2"/>
      <c r="D5" s="193"/>
      <c r="E5" s="192"/>
    </row>
    <row r="6" spans="1:5" ht="12.75">
      <c r="A6" s="2" t="s">
        <v>2</v>
      </c>
      <c r="B6" s="192">
        <f>+'1.1.melléklet'!E60</f>
        <v>33551</v>
      </c>
      <c r="C6" s="2" t="s">
        <v>3</v>
      </c>
      <c r="D6" s="193">
        <f>+'2.1.melléklet  '!E18+'2.2. melléklet '!E17</f>
        <v>33551</v>
      </c>
      <c r="E6" s="192">
        <f>+B6-D6</f>
        <v>0</v>
      </c>
    </row>
    <row r="7" spans="1:5" ht="12.75">
      <c r="A7" s="2" t="s">
        <v>4</v>
      </c>
      <c r="B7" s="192">
        <f>+'1.1.melléklet'!E83</f>
        <v>6583</v>
      </c>
      <c r="C7" s="2" t="s">
        <v>5</v>
      </c>
      <c r="D7" s="193">
        <f>+'2.1.melléklet  '!E27+'2.2. melléklet '!E30</f>
        <v>6583</v>
      </c>
      <c r="E7" s="192">
        <f>+B7-D7</f>
        <v>0</v>
      </c>
    </row>
    <row r="8" spans="1:5" ht="12.75">
      <c r="A8" s="2" t="s">
        <v>6</v>
      </c>
      <c r="B8" s="192">
        <f>+'1.1.melléklet'!E84</f>
        <v>40134</v>
      </c>
      <c r="C8" s="2" t="s">
        <v>7</v>
      </c>
      <c r="D8" s="193">
        <f>+'2.1.melléklet  '!E28+'2.2. melléklet '!E30</f>
        <v>32568</v>
      </c>
      <c r="E8" s="192">
        <f>+B8-D8</f>
        <v>7566</v>
      </c>
    </row>
    <row r="9" spans="1:5" ht="12.75">
      <c r="A9" s="2"/>
      <c r="B9" s="192"/>
      <c r="C9" s="2"/>
      <c r="D9" s="193"/>
      <c r="E9" s="192"/>
    </row>
    <row r="10" spans="1:5" ht="12.75">
      <c r="A10" s="2"/>
      <c r="B10" s="192"/>
      <c r="C10" s="2"/>
      <c r="D10" s="193"/>
      <c r="E10" s="192"/>
    </row>
    <row r="11" spans="1:5" ht="15.75">
      <c r="A11" s="3" t="s">
        <v>8</v>
      </c>
      <c r="B11" s="194"/>
      <c r="C11" s="4"/>
      <c r="D11" s="193"/>
      <c r="E11" s="192"/>
    </row>
    <row r="12" spans="1:5" ht="12.75">
      <c r="A12" s="2"/>
      <c r="B12" s="192"/>
      <c r="C12" s="2"/>
      <c r="D12" s="193"/>
      <c r="E12" s="192"/>
    </row>
    <row r="13" spans="1:5" ht="12.75">
      <c r="A13" s="2" t="s">
        <v>9</v>
      </c>
      <c r="B13" s="192">
        <f>+'1.1.melléklet'!E122</f>
        <v>4770</v>
      </c>
      <c r="C13" s="2" t="s">
        <v>10</v>
      </c>
      <c r="D13" s="193">
        <f>+'2.1.melléklet  '!I18+'2.2. melléklet '!I17</f>
        <v>40134</v>
      </c>
      <c r="E13" s="192">
        <f>+B13-D13</f>
        <v>-35364</v>
      </c>
    </row>
    <row r="14" spans="1:5" ht="12.75">
      <c r="A14" s="2" t="s">
        <v>11</v>
      </c>
      <c r="B14" s="192">
        <f>+'1.1.melléklet'!E142</f>
        <v>0</v>
      </c>
      <c r="C14" s="2" t="s">
        <v>12</v>
      </c>
      <c r="D14" s="193">
        <f>+'2.1.melléklet  '!I27+'2.2. melléklet '!I30</f>
        <v>0</v>
      </c>
      <c r="E14" s="192">
        <f>+B14-D14</f>
        <v>0</v>
      </c>
    </row>
    <row r="15" spans="1:5" ht="12.75">
      <c r="A15" s="2" t="s">
        <v>13</v>
      </c>
      <c r="B15" s="192">
        <f>+'1.1.melléklet'!E143</f>
        <v>0</v>
      </c>
      <c r="C15" s="2" t="s">
        <v>14</v>
      </c>
      <c r="D15" s="193">
        <f>+'2.1.melléklet  '!I28+'2.2. melléklet '!I31</f>
        <v>40134</v>
      </c>
      <c r="E15" s="192">
        <f>+B15-D15</f>
        <v>-40134</v>
      </c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G24"/>
  <sheetViews>
    <sheetView zoomScale="120" zoomScaleNormal="120" zoomScaleSheetLayoutView="100" zoomScalePageLayoutView="0" workbookViewId="0" topLeftCell="A1">
      <selection activeCell="E15" sqref="E15"/>
    </sheetView>
  </sheetViews>
  <sheetFormatPr defaultColWidth="9.00390625" defaultRowHeight="18" customHeight="1"/>
  <cols>
    <col min="1" max="1" width="52.00390625" style="195" customWidth="1"/>
    <col min="2" max="2" width="10.375" style="196" customWidth="1"/>
    <col min="3" max="3" width="12.375" style="196" customWidth="1"/>
    <col min="4" max="4" width="13.125" style="196" customWidth="1"/>
    <col min="5" max="6" width="11.875" style="196" customWidth="1"/>
    <col min="7" max="7" width="18.875" style="196" customWidth="1"/>
    <col min="8" max="9" width="12.875" style="196" customWidth="1"/>
    <col min="10" max="10" width="13.875" style="196" customWidth="1"/>
    <col min="11" max="16384" width="9.375" style="196" customWidth="1"/>
  </cols>
  <sheetData>
    <row r="1" spans="1:7" ht="24.75" customHeight="1">
      <c r="A1" s="313" t="s">
        <v>359</v>
      </c>
      <c r="B1" s="313"/>
      <c r="C1" s="313"/>
      <c r="D1" s="313"/>
      <c r="E1" s="313"/>
      <c r="F1" s="313"/>
      <c r="G1" s="313"/>
    </row>
    <row r="2" spans="1:7" ht="23.25" customHeight="1">
      <c r="A2" s="147"/>
      <c r="B2" s="146"/>
      <c r="C2" s="146"/>
      <c r="D2" s="146"/>
      <c r="E2" s="146"/>
      <c r="F2" s="146"/>
      <c r="G2" s="197" t="s">
        <v>268</v>
      </c>
    </row>
    <row r="3" spans="1:7" s="198" customFormat="1" ht="48.75" customHeight="1">
      <c r="A3" s="149" t="s">
        <v>360</v>
      </c>
      <c r="B3" s="149" t="s">
        <v>355</v>
      </c>
      <c r="C3" s="149" t="s">
        <v>356</v>
      </c>
      <c r="D3" s="149" t="s">
        <v>357</v>
      </c>
      <c r="E3" s="149" t="s">
        <v>20</v>
      </c>
      <c r="F3" s="9" t="s">
        <v>21</v>
      </c>
      <c r="G3" s="9" t="s">
        <v>22</v>
      </c>
    </row>
    <row r="4" spans="1:7" s="146" customFormat="1" ht="15" customHeight="1">
      <c r="A4" s="199">
        <v>1</v>
      </c>
      <c r="B4" s="199">
        <v>2</v>
      </c>
      <c r="C4" s="199">
        <v>3</v>
      </c>
      <c r="D4" s="199">
        <v>4</v>
      </c>
      <c r="E4" s="199"/>
      <c r="F4" s="199">
        <v>5</v>
      </c>
      <c r="G4" s="199">
        <v>6</v>
      </c>
    </row>
    <row r="5" spans="1:7" ht="15.75" customHeight="1">
      <c r="A5" s="203" t="s">
        <v>361</v>
      </c>
      <c r="B5" s="200">
        <v>1066</v>
      </c>
      <c r="C5" s="204" t="s">
        <v>362</v>
      </c>
      <c r="D5" s="205"/>
      <c r="E5" s="205"/>
      <c r="F5" s="205"/>
      <c r="G5" s="206">
        <v>1066</v>
      </c>
    </row>
    <row r="6" spans="1:7" ht="15.75" customHeight="1">
      <c r="A6" s="203" t="s">
        <v>363</v>
      </c>
      <c r="B6" s="200">
        <v>6500</v>
      </c>
      <c r="C6" s="204" t="s">
        <v>362</v>
      </c>
      <c r="D6" s="205"/>
      <c r="E6" s="205"/>
      <c r="F6" s="205"/>
      <c r="G6" s="206">
        <v>6500</v>
      </c>
    </row>
    <row r="7" spans="1:7" ht="15.75" customHeight="1">
      <c r="A7" s="207"/>
      <c r="B7" s="205"/>
      <c r="C7" s="208"/>
      <c r="D7" s="205"/>
      <c r="E7" s="205"/>
      <c r="F7" s="205"/>
      <c r="G7" s="206">
        <f aca="true" t="shared" si="0" ref="G7:G23">B7-D7-F7</f>
        <v>0</v>
      </c>
    </row>
    <row r="8" spans="1:7" ht="15.75" customHeight="1">
      <c r="A8" s="207"/>
      <c r="B8" s="205"/>
      <c r="C8" s="208"/>
      <c r="D8" s="205"/>
      <c r="E8" s="205"/>
      <c r="F8" s="205"/>
      <c r="G8" s="206">
        <f t="shared" si="0"/>
        <v>0</v>
      </c>
    </row>
    <row r="9" spans="1:7" ht="15.75" customHeight="1">
      <c r="A9" s="207"/>
      <c r="B9" s="205"/>
      <c r="C9" s="208"/>
      <c r="D9" s="205"/>
      <c r="E9" s="205"/>
      <c r="F9" s="205"/>
      <c r="G9" s="206">
        <f t="shared" si="0"/>
        <v>0</v>
      </c>
    </row>
    <row r="10" spans="1:7" ht="15.75" customHeight="1">
      <c r="A10" s="207"/>
      <c r="B10" s="205"/>
      <c r="C10" s="208"/>
      <c r="D10" s="205"/>
      <c r="E10" s="205"/>
      <c r="F10" s="205"/>
      <c r="G10" s="206">
        <f t="shared" si="0"/>
        <v>0</v>
      </c>
    </row>
    <row r="11" spans="1:7" ht="15.75" customHeight="1">
      <c r="A11" s="207"/>
      <c r="B11" s="205"/>
      <c r="C11" s="208"/>
      <c r="D11" s="205"/>
      <c r="E11" s="205"/>
      <c r="F11" s="205"/>
      <c r="G11" s="206">
        <f t="shared" si="0"/>
        <v>0</v>
      </c>
    </row>
    <row r="12" spans="1:7" ht="15.75" customHeight="1">
      <c r="A12" s="207"/>
      <c r="B12" s="205"/>
      <c r="C12" s="208"/>
      <c r="D12" s="205"/>
      <c r="E12" s="205"/>
      <c r="F12" s="205"/>
      <c r="G12" s="206">
        <f t="shared" si="0"/>
        <v>0</v>
      </c>
    </row>
    <row r="13" spans="1:7" ht="15.75" customHeight="1">
      <c r="A13" s="207"/>
      <c r="B13" s="205"/>
      <c r="C13" s="208"/>
      <c r="D13" s="205"/>
      <c r="E13" s="205"/>
      <c r="F13" s="205"/>
      <c r="G13" s="206">
        <f t="shared" si="0"/>
        <v>0</v>
      </c>
    </row>
    <row r="14" spans="1:7" ht="15.75" customHeight="1">
      <c r="A14" s="207"/>
      <c r="B14" s="205"/>
      <c r="C14" s="208"/>
      <c r="D14" s="205"/>
      <c r="E14" s="205"/>
      <c r="F14" s="205"/>
      <c r="G14" s="206">
        <f t="shared" si="0"/>
        <v>0</v>
      </c>
    </row>
    <row r="15" spans="1:7" ht="15.75" customHeight="1">
      <c r="A15" s="207"/>
      <c r="B15" s="205"/>
      <c r="C15" s="208"/>
      <c r="D15" s="205"/>
      <c r="E15" s="205"/>
      <c r="F15" s="205"/>
      <c r="G15" s="206">
        <f t="shared" si="0"/>
        <v>0</v>
      </c>
    </row>
    <row r="16" spans="1:7" ht="15.75" customHeight="1">
      <c r="A16" s="207"/>
      <c r="B16" s="205"/>
      <c r="C16" s="208"/>
      <c r="D16" s="205"/>
      <c r="E16" s="205"/>
      <c r="F16" s="205"/>
      <c r="G16" s="206">
        <f t="shared" si="0"/>
        <v>0</v>
      </c>
    </row>
    <row r="17" spans="1:7" ht="15.75" customHeight="1">
      <c r="A17" s="207"/>
      <c r="B17" s="205"/>
      <c r="C17" s="208"/>
      <c r="D17" s="205"/>
      <c r="E17" s="205"/>
      <c r="F17" s="205"/>
      <c r="G17" s="206">
        <f t="shared" si="0"/>
        <v>0</v>
      </c>
    </row>
    <row r="18" spans="1:7" ht="15.75" customHeight="1">
      <c r="A18" s="207"/>
      <c r="B18" s="205"/>
      <c r="C18" s="208"/>
      <c r="D18" s="205"/>
      <c r="E18" s="205"/>
      <c r="F18" s="205"/>
      <c r="G18" s="206">
        <f t="shared" si="0"/>
        <v>0</v>
      </c>
    </row>
    <row r="19" spans="1:7" ht="15.75" customHeight="1">
      <c r="A19" s="207"/>
      <c r="B19" s="205"/>
      <c r="C19" s="208"/>
      <c r="D19" s="205"/>
      <c r="E19" s="205"/>
      <c r="F19" s="205"/>
      <c r="G19" s="206">
        <f t="shared" si="0"/>
        <v>0</v>
      </c>
    </row>
    <row r="20" spans="1:7" ht="15.75" customHeight="1">
      <c r="A20" s="207"/>
      <c r="B20" s="205"/>
      <c r="C20" s="208"/>
      <c r="D20" s="205"/>
      <c r="E20" s="205"/>
      <c r="F20" s="205"/>
      <c r="G20" s="206">
        <f t="shared" si="0"/>
        <v>0</v>
      </c>
    </row>
    <row r="21" spans="1:7" ht="15.75" customHeight="1">
      <c r="A21" s="207"/>
      <c r="B21" s="205"/>
      <c r="C21" s="208"/>
      <c r="D21" s="205"/>
      <c r="E21" s="205"/>
      <c r="F21" s="205"/>
      <c r="G21" s="206">
        <f t="shared" si="0"/>
        <v>0</v>
      </c>
    </row>
    <row r="22" spans="1:7" ht="15.75" customHeight="1">
      <c r="A22" s="207"/>
      <c r="B22" s="205"/>
      <c r="C22" s="208"/>
      <c r="D22" s="205"/>
      <c r="E22" s="205"/>
      <c r="F22" s="205"/>
      <c r="G22" s="206">
        <f t="shared" si="0"/>
        <v>0</v>
      </c>
    </row>
    <row r="23" spans="1:7" ht="15.75" customHeight="1">
      <c r="A23" s="209"/>
      <c r="B23" s="210"/>
      <c r="C23" s="211"/>
      <c r="D23" s="210"/>
      <c r="E23" s="210"/>
      <c r="F23" s="210"/>
      <c r="G23" s="212">
        <f t="shared" si="0"/>
        <v>0</v>
      </c>
    </row>
    <row r="24" spans="1:7" s="202" customFormat="1" ht="18" customHeight="1">
      <c r="A24" s="201" t="s">
        <v>358</v>
      </c>
      <c r="B24" s="213">
        <f>SUM(B5:B23)</f>
        <v>7566</v>
      </c>
      <c r="C24" s="214"/>
      <c r="D24" s="213">
        <f>SUM(D5:D23)</f>
        <v>0</v>
      </c>
      <c r="E24" s="213"/>
      <c r="F24" s="213">
        <f>SUM(F5:F23)</f>
        <v>0</v>
      </c>
      <c r="G24" s="213">
        <f>SUM(G5:G23)</f>
        <v>7566</v>
      </c>
    </row>
  </sheetData>
  <sheetProtection selectLockedCells="1" selectUnlockedCells="1"/>
  <mergeCells count="1">
    <mergeCell ref="A1:G1"/>
  </mergeCells>
  <printOptions horizontalCentered="1"/>
  <pageMargins left="0.7875" right="0.7875" top="1.2597222222222222" bottom="0.9840277777777777" header="0.7875" footer="0.5118055555555555"/>
  <pageSetup horizontalDpi="300" verticalDpi="300" orientation="landscape" paperSize="9" scale="95" r:id="rId1"/>
  <headerFooter alignWithMargins="0">
    <oddHeader xml:space="preserve">&amp;R&amp;"Times New Roman CE,Félkövér dőlt"&amp;12 &amp;11 &amp;A a 2/2015.(III.19.) önkormányzati rendelethez
&amp;"Times New Roman CE,Normál"&amp;10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Kerper Erika</cp:lastModifiedBy>
  <cp:lastPrinted>2015-03-02T11:29:54Z</cp:lastPrinted>
  <dcterms:modified xsi:type="dcterms:W3CDTF">2015-04-08T05:07:58Z</dcterms:modified>
  <cp:category/>
  <cp:version/>
  <cp:contentType/>
  <cp:contentStatus/>
</cp:coreProperties>
</file>