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 activeTab="2"/>
  </bookViews>
  <sheets>
    <sheet name="bevételek" sheetId="1" r:id="rId1"/>
    <sheet name="kiadások" sheetId="2" r:id="rId2"/>
    <sheet name="Óvoda" sheetId="3" r:id="rId3"/>
    <sheet name="maradvány kimutatás" sheetId="6" r:id="rId4"/>
    <sheet name="mérleg" sheetId="7" r:id="rId5"/>
    <sheet name="Eredménykimutatás" sheetId="8" r:id="rId6"/>
    <sheet name="Kormányzati funkciók" sheetId="9" r:id="rId7"/>
    <sheet name="létszám " sheetId="10" r:id="rId8"/>
  </sheets>
  <calcPr calcId="125725"/>
</workbook>
</file>

<file path=xl/calcChain.xml><?xml version="1.0" encoding="utf-8"?>
<calcChain xmlns="http://schemas.openxmlformats.org/spreadsheetml/2006/main">
  <c r="I31" i="9"/>
  <c r="H31"/>
  <c r="G27" i="7"/>
  <c r="G32" s="1"/>
  <c r="E32"/>
  <c r="E27"/>
  <c r="E11"/>
  <c r="D27"/>
  <c r="D32" s="1"/>
  <c r="B27"/>
  <c r="B32" s="1"/>
  <c r="D11"/>
  <c r="D17" s="1"/>
  <c r="B11"/>
  <c r="B17" s="1"/>
  <c r="F13" i="1"/>
  <c r="E13"/>
  <c r="G12"/>
  <c r="F60" i="2"/>
  <c r="F9" i="3"/>
  <c r="F10"/>
  <c r="F11"/>
  <c r="F12"/>
  <c r="F13"/>
  <c r="F14"/>
  <c r="F16"/>
  <c r="F17"/>
  <c r="F28"/>
  <c r="F29"/>
  <c r="F30"/>
  <c r="F8"/>
  <c r="C26"/>
  <c r="C24"/>
  <c r="E18"/>
  <c r="E24" s="1"/>
  <c r="E26" s="1"/>
  <c r="C18"/>
  <c r="D61" i="2"/>
  <c r="E61"/>
  <c r="E63" s="1"/>
  <c r="C61"/>
  <c r="C63" s="1"/>
  <c r="F47"/>
  <c r="F48"/>
  <c r="F50"/>
  <c r="F30"/>
  <c r="F31"/>
  <c r="F34"/>
  <c r="F35"/>
  <c r="F37"/>
  <c r="F38"/>
  <c r="F39"/>
  <c r="F40"/>
  <c r="F42"/>
  <c r="F43"/>
  <c r="F10"/>
  <c r="F12"/>
  <c r="F15"/>
  <c r="F16"/>
  <c r="F19"/>
  <c r="F21"/>
  <c r="F23"/>
  <c r="F25"/>
  <c r="F26"/>
  <c r="F27"/>
  <c r="F29"/>
  <c r="F8"/>
  <c r="D52"/>
  <c r="E52"/>
  <c r="F52" s="1"/>
  <c r="C52"/>
  <c r="D49"/>
  <c r="E49"/>
  <c r="F49" s="1"/>
  <c r="C49"/>
  <c r="D45"/>
  <c r="E45"/>
  <c r="F45" s="1"/>
  <c r="C45"/>
  <c r="E41"/>
  <c r="F41" s="1"/>
  <c r="C41"/>
  <c r="E32"/>
  <c r="E36" s="1"/>
  <c r="D32"/>
  <c r="F32" s="1"/>
  <c r="C32"/>
  <c r="C36" s="1"/>
  <c r="D17"/>
  <c r="E17"/>
  <c r="F17" s="1"/>
  <c r="C17"/>
  <c r="D14"/>
  <c r="E14"/>
  <c r="E18" s="1"/>
  <c r="C14"/>
  <c r="C18" s="1"/>
  <c r="C56" s="1"/>
  <c r="C65" s="1"/>
  <c r="G8" i="1"/>
  <c r="G9"/>
  <c r="G10"/>
  <c r="G11"/>
  <c r="G14"/>
  <c r="G18"/>
  <c r="G19"/>
  <c r="G20"/>
  <c r="G21"/>
  <c r="G23"/>
  <c r="G24"/>
  <c r="G25"/>
  <c r="G27"/>
  <c r="G30"/>
  <c r="G31"/>
  <c r="G37"/>
  <c r="G38"/>
  <c r="G42"/>
  <c r="G7"/>
  <c r="F42"/>
  <c r="E42"/>
  <c r="F28"/>
  <c r="G28" s="1"/>
  <c r="E28"/>
  <c r="F22"/>
  <c r="G22" s="1"/>
  <c r="E22"/>
  <c r="F15"/>
  <c r="E15"/>
  <c r="G15" s="1"/>
  <c r="G13"/>
  <c r="C38"/>
  <c r="C42" s="1"/>
  <c r="C31"/>
  <c r="C28"/>
  <c r="C22"/>
  <c r="C15"/>
  <c r="C13"/>
  <c r="C33" s="1"/>
  <c r="C44" s="1"/>
  <c r="F18" i="3" l="1"/>
  <c r="D24"/>
  <c r="F24"/>
  <c r="D26"/>
  <c r="F26" s="1"/>
  <c r="E33" i="1"/>
  <c r="E44" s="1"/>
  <c r="F33"/>
  <c r="E56" i="2"/>
  <c r="D36"/>
  <c r="F36"/>
  <c r="F14"/>
  <c r="E65"/>
  <c r="D18"/>
  <c r="F61"/>
  <c r="D63"/>
  <c r="G33" i="1" l="1"/>
  <c r="F44"/>
  <c r="G44" s="1"/>
  <c r="F18" i="2"/>
  <c r="D56"/>
  <c r="F56" s="1"/>
  <c r="F63"/>
  <c r="D65"/>
  <c r="F65" s="1"/>
</calcChain>
</file>

<file path=xl/sharedStrings.xml><?xml version="1.0" encoding="utf-8"?>
<sst xmlns="http://schemas.openxmlformats.org/spreadsheetml/2006/main" count="335" uniqueCount="265">
  <si>
    <t>%-a</t>
  </si>
  <si>
    <t>Működési bevételek</t>
  </si>
  <si>
    <t>Személyi juttatások</t>
  </si>
  <si>
    <t>MEZŐHÉK KÖZSÉG ÖNKORMÁNYZATA</t>
  </si>
  <si>
    <t>Szolgáltatások ellenértéke</t>
  </si>
  <si>
    <t>Ellátási díjak</t>
  </si>
  <si>
    <t>Egyéb működési bevételek</t>
  </si>
  <si>
    <t>ezer Ft.</t>
  </si>
  <si>
    <t>Megnevezés</t>
  </si>
  <si>
    <t>Helyi önkormányzatok működésének általános támogatása</t>
  </si>
  <si>
    <t>Települési önkomrányzatok egyes köznevelési feladatainak támogatása</t>
  </si>
  <si>
    <t>Tel. Önkorm. Szociális gyermekjóléti és gyermekétkeztetési fel. Támog.</t>
  </si>
  <si>
    <t>Települési önkormányzatok kulturális feladatainak támogatása</t>
  </si>
  <si>
    <t>Működési célú központosított előirányzatok</t>
  </si>
  <si>
    <t>Önkormányzatok működési támogatása</t>
  </si>
  <si>
    <t>Egyéb működési célú támogatások bevételei államházt. Belülről</t>
  </si>
  <si>
    <t>Működési célú támogatások államháztartáson belülről</t>
  </si>
  <si>
    <t>Felhalmozási célú támogatások államháztartáson belülről</t>
  </si>
  <si>
    <t>Jövedelemadók</t>
  </si>
  <si>
    <t>Vagyoni tipusú adók</t>
  </si>
  <si>
    <t>Értékesítési és forgalmi adók</t>
  </si>
  <si>
    <t>Gépjárműadók</t>
  </si>
  <si>
    <t>Egyéb áruhasználati és szolgáltatási adók</t>
  </si>
  <si>
    <t>Termékek és szolgáltatások adói</t>
  </si>
  <si>
    <t>Kamatbevételek</t>
  </si>
  <si>
    <t>Felhalmozási bevételek</t>
  </si>
  <si>
    <t>Egyéb működési célú átvett pénzeszközök</t>
  </si>
  <si>
    <t>Működési célú átvett pénzeszközök</t>
  </si>
  <si>
    <t>Felhalmozási célú átvett pénzeszközök</t>
  </si>
  <si>
    <t>Költségvetési bevételek</t>
  </si>
  <si>
    <t>Hitel-, kölcsönfelvétel államháztartáson kívülről</t>
  </si>
  <si>
    <t>Belföldi értékpapírok bevételei</t>
  </si>
  <si>
    <t>Előző évi költségvetési maradványának igénybevéte</t>
  </si>
  <si>
    <t>Maradvány igénybevétel</t>
  </si>
  <si>
    <t>Belföldi finanszírozás bevételei</t>
  </si>
  <si>
    <t>Külföldi finanszírozás bevételei</t>
  </si>
  <si>
    <t>Adóssághoz nem kapcsolódó származékos ügyletek bevételei</t>
  </si>
  <si>
    <t>Finanszírozási bevételek</t>
  </si>
  <si>
    <t>Összes bevétel</t>
  </si>
  <si>
    <t xml:space="preserve">eredeti </t>
  </si>
  <si>
    <t>teljesítés</t>
  </si>
  <si>
    <t>változás</t>
  </si>
  <si>
    <t>mód.</t>
  </si>
  <si>
    <t>ei.</t>
  </si>
  <si>
    <t>ei.ei.</t>
  </si>
  <si>
    <t>Egyéb közhatalmi bevételek</t>
  </si>
  <si>
    <t>Törvény szerinti illetmények, munkabérek</t>
  </si>
  <si>
    <t>Jubileumi jutalmak</t>
  </si>
  <si>
    <t>Béren kívüli juttatás</t>
  </si>
  <si>
    <t>Ruházati költségtérítés</t>
  </si>
  <si>
    <t>Közlekedési költségtérítés</t>
  </si>
  <si>
    <t>Egyéb költségtérítések</t>
  </si>
  <si>
    <t>Foglalkoztatottak személyi juttatásai</t>
  </si>
  <si>
    <t>Választott tisztségviselők juttatásai</t>
  </si>
  <si>
    <t>Egyéb külső személyi juttatások</t>
  </si>
  <si>
    <t>Külső személyi juttatások</t>
  </si>
  <si>
    <t>Munkaadókat terhelő járulékok és szociális hozzájárulási adó</t>
  </si>
  <si>
    <t xml:space="preserve">Szakmai anyagok beszerzése </t>
  </si>
  <si>
    <t>Üzemeltetési anyagok beszerzése</t>
  </si>
  <si>
    <t>Árubeszerzés</t>
  </si>
  <si>
    <t>Készletbeszerzés</t>
  </si>
  <si>
    <t>Informatikai szolgáltatások igénybevétele</t>
  </si>
  <si>
    <t>Egyéb kommunikációs szolgáltatások</t>
  </si>
  <si>
    <t>Kommunikációs szolgáltatások</t>
  </si>
  <si>
    <t>Közüzemi díjak</t>
  </si>
  <si>
    <t>Bérleti és lizing díjak</t>
  </si>
  <si>
    <t>Karbantartási, kisjavítási szolgáltatások</t>
  </si>
  <si>
    <t>Szakmai szolgáltatások</t>
  </si>
  <si>
    <t>Egyéb szolgáltatások</t>
  </si>
  <si>
    <t>Szolgáltatási kiadások</t>
  </si>
  <si>
    <t>Kiküldetés, reklám- és propagandakiadások</t>
  </si>
  <si>
    <t>Egyéb dologi kiadások</t>
  </si>
  <si>
    <t>Különféle befizetések és egyéb dologi kiadások</t>
  </si>
  <si>
    <t>Dologi kiadások</t>
  </si>
  <si>
    <t>Családi támogatások</t>
  </si>
  <si>
    <t>Betegséggel kapcsolatos ( nem társadalmbiztosítási) ellátások</t>
  </si>
  <si>
    <t>Foglalkoztatással, munkanélküliséggel kapcsolatos ellátások</t>
  </si>
  <si>
    <t>Lakhatással kapcsolatos ellátások</t>
  </si>
  <si>
    <t>Ellátottak pénzbeli juttatásai</t>
  </si>
  <si>
    <t>Egyéb működési célú támogatások államháztartáson belülre</t>
  </si>
  <si>
    <t>Egyéb működési célú kiadások</t>
  </si>
  <si>
    <t>Ingatlanok beszerzése, létesítése</t>
  </si>
  <si>
    <t>Informatikai eszközök beszerzése, létesítése</t>
  </si>
  <si>
    <t>Egyéb tárgyi eszközök beszerzése, létesítése</t>
  </si>
  <si>
    <t>Beruházások</t>
  </si>
  <si>
    <t>Ingatlanok felújítása</t>
  </si>
  <si>
    <t>Egyéb tárgyi eszközök felújítása</t>
  </si>
  <si>
    <t>Felújítások</t>
  </si>
  <si>
    <t>Egyéb felhalmozási támogatások nyújtása államh. Belülre</t>
  </si>
  <si>
    <t>Egyéb felhalmozási támogatások nyújtása államh. Kívülre</t>
  </si>
  <si>
    <t>Egyéb felhalmozási célú kiadások</t>
  </si>
  <si>
    <t>Költségvetési kiadások</t>
  </si>
  <si>
    <t>Hitel-, kölcsöntörlesztés államháztartáson kívülre</t>
  </si>
  <si>
    <t>Belföldi értékpapírok kiadásai</t>
  </si>
  <si>
    <t>Központi, irányitó szervi támogatások folyósítása</t>
  </si>
  <si>
    <t>Belföldi finanszírozás kiadásai</t>
  </si>
  <si>
    <t>Külföldi finanszírozás kiadásai</t>
  </si>
  <si>
    <t>Finanszírozási kiadások</t>
  </si>
  <si>
    <t>Összesen kiadás</t>
  </si>
  <si>
    <t>eredeti</t>
  </si>
  <si>
    <t>Működési célú visszatér. támog., kölcösnök nyújt. Államh. Kívülre</t>
  </si>
  <si>
    <t>3. sz. melléklet</t>
  </si>
  <si>
    <t xml:space="preserve">Mezőhéki Óvoda </t>
  </si>
  <si>
    <t>Személyi juttatás</t>
  </si>
  <si>
    <t>Munkaadót t.jár.</t>
  </si>
  <si>
    <t>Üzemelt. Ag.( irodaszer)</t>
  </si>
  <si>
    <t>Készlet. Besz.</t>
  </si>
  <si>
    <t>Kommun. Szolg.</t>
  </si>
  <si>
    <t>Szolgáltatási kiad.</t>
  </si>
  <si>
    <t>Kiküldetés., r. p.</t>
  </si>
  <si>
    <t>Egyéb dologi kiad.</t>
  </si>
  <si>
    <t>Különféle befiz. Dologi k.</t>
  </si>
  <si>
    <t>Ellátottak pénzb.j</t>
  </si>
  <si>
    <t>Egyéb műk.c.k.</t>
  </si>
  <si>
    <t>Egyéb felhalm.c.k.</t>
  </si>
  <si>
    <t>Összes kiadás</t>
  </si>
  <si>
    <t>Állami támogatás</t>
  </si>
  <si>
    <t>Önkormányzati támogatás ( Ért. És forg. Adók )</t>
  </si>
  <si>
    <t>Fő</t>
  </si>
  <si>
    <t>Köztisztviselő</t>
  </si>
  <si>
    <t>Közalkalmazott</t>
  </si>
  <si>
    <t>Megbízási jogviszony ( védőnő )</t>
  </si>
  <si>
    <t>Egyéb munkaviszony ( közfoglalkoztatás )</t>
  </si>
  <si>
    <t>Önkormányzat</t>
  </si>
  <si>
    <t>Mezőhéki Óvoda</t>
  </si>
  <si>
    <t>4. sz. melléklet</t>
  </si>
  <si>
    <t>2. sz. melléklet</t>
  </si>
  <si>
    <t>1.sz. melléklet</t>
  </si>
  <si>
    <t>2014. év kiadások</t>
  </si>
  <si>
    <t>Működési célú visszatér. . Államh. Bel.</t>
  </si>
  <si>
    <t>2014. év bevételek</t>
  </si>
  <si>
    <t>éves</t>
  </si>
  <si>
    <t>Helyi önkormányzatok kiegészítő támogatása</t>
  </si>
  <si>
    <t>2014. év Maradványkimutatás</t>
  </si>
  <si>
    <t>Alaptevékenység költségvetési bevételei</t>
  </si>
  <si>
    <t>Alaptevékenység költségvetési kiadásai</t>
  </si>
  <si>
    <t>Alaptevékenység költségvetési egyenlege</t>
  </si>
  <si>
    <t>Alaptevékenység finanszírozási kiadásai</t>
  </si>
  <si>
    <t>Alaptevékenység finanszírozási egyenlege</t>
  </si>
  <si>
    <t>Alaptevékenység maradványa</t>
  </si>
  <si>
    <t>Összes maradvány</t>
  </si>
  <si>
    <t>Összeg</t>
  </si>
  <si>
    <t>Előző évi</t>
  </si>
  <si>
    <t xml:space="preserve">Auditálási </t>
  </si>
  <si>
    <t>Előző év auditált</t>
  </si>
  <si>
    <t xml:space="preserve">Tárgyévi </t>
  </si>
  <si>
    <t>Auditási</t>
  </si>
  <si>
    <t>Tárgyév auditált</t>
  </si>
  <si>
    <t>ESZKÖZÖK</t>
  </si>
  <si>
    <t>költségvetési</t>
  </si>
  <si>
    <t>eltérések</t>
  </si>
  <si>
    <t>egyszerűsített</t>
  </si>
  <si>
    <t>beszámoló záró</t>
  </si>
  <si>
    <t>( + - )</t>
  </si>
  <si>
    <t>( + -)</t>
  </si>
  <si>
    <t>adatai</t>
  </si>
  <si>
    <t>I. Immateriális javak</t>
  </si>
  <si>
    <t>II. Tárgyi eszközök</t>
  </si>
  <si>
    <t>III. Befektett pénzügyi eszközök</t>
  </si>
  <si>
    <t>ESZKÖZÖK ÖSSZESEN</t>
  </si>
  <si>
    <t>FORRÁSOK</t>
  </si>
  <si>
    <t>FORRÁSOK ÖSSZESEN</t>
  </si>
  <si>
    <t>Ezer Ft.</t>
  </si>
  <si>
    <t>B). Nemzeti vagyonba tart. Forgó eszköz</t>
  </si>
  <si>
    <t>A) Nemzeti vagyonba tart. Befekt. Eszköz</t>
  </si>
  <si>
    <t>C). Pénzeszközök</t>
  </si>
  <si>
    <t>D). Követelések</t>
  </si>
  <si>
    <t>E). Egyéb sajátos eszközold. Elsz.</t>
  </si>
  <si>
    <t>F). Aktív idbeli elhatárolások</t>
  </si>
  <si>
    <t>1. Nemzeti vagyon induláskori értéke</t>
  </si>
  <si>
    <t>2. Egyéb eszk. Induláskori értéke és vált.</t>
  </si>
  <si>
    <t>3. Felhalmozott eredmény</t>
  </si>
  <si>
    <t>4. Mérlegszerinti eredmény</t>
  </si>
  <si>
    <t>G) SAJÁT TŐKE ÖSSZESEN</t>
  </si>
  <si>
    <t>H). Kötelezettség</t>
  </si>
  <si>
    <t>I). Egyéb sajátos forrásoldali elsz.</t>
  </si>
  <si>
    <t>J). Kincstári számlavezetéssel kapcs. Elsz.</t>
  </si>
  <si>
    <t>K). Passzív időbeli elhatárolások</t>
  </si>
  <si>
    <t>2014. év Eredménykimutatás</t>
  </si>
  <si>
    <t>Közhatalmi eredményszemléletű bevételek</t>
  </si>
  <si>
    <t>Eszk. És szolg. ért. Nettó eredménysz. Bevételei</t>
  </si>
  <si>
    <t>Tevékenység nettó eredménysz. Bevételei</t>
  </si>
  <si>
    <t>Aktivált saját teljesítmények értéke</t>
  </si>
  <si>
    <t>Központi műk. C. támog. Eredm. Bevételei</t>
  </si>
  <si>
    <t>Egyéb műk. C. támogatások eredményszemléletű bevételei</t>
  </si>
  <si>
    <t>Különféle egyéb eredménysz. Bevételek</t>
  </si>
  <si>
    <t>Egyéb eredményszemléletű bevételek</t>
  </si>
  <si>
    <t>Igénybevett szolgáltatások értéke</t>
  </si>
  <si>
    <t>Anyagköltség</t>
  </si>
  <si>
    <t>Anyagjellegű ráfordítások</t>
  </si>
  <si>
    <t>Bérköltség</t>
  </si>
  <si>
    <t>Személyi jellegű egyéb kifizetések</t>
  </si>
  <si>
    <t>Bérjárulékok</t>
  </si>
  <si>
    <t>Személyi jellegű ráfordítások</t>
  </si>
  <si>
    <t>Értékcsökkenési leírás</t>
  </si>
  <si>
    <t>Egyéb ráfordítások</t>
  </si>
  <si>
    <t>A) Tevékenységek eredménye</t>
  </si>
  <si>
    <t>Pénzügyi műveletek eredménysz. Bevétele</t>
  </si>
  <si>
    <t>B) Pénzügyi műveletek eredménye</t>
  </si>
  <si>
    <t>C) Szokásos eredmény</t>
  </si>
  <si>
    <t>Felhalmozási célú támog. Eredmsz. Bevételei</t>
  </si>
  <si>
    <t>Rendkívüli eredménysz. Bevételek</t>
  </si>
  <si>
    <t>Rendkívüli ráfordítások</t>
  </si>
  <si>
    <t>D) Rendkívüli eredmény</t>
  </si>
  <si>
    <t>E) Mérlegszerinti eredmény</t>
  </si>
  <si>
    <t>Kormányzati funkció megnevezése</t>
  </si>
  <si>
    <t>kiadás</t>
  </si>
  <si>
    <t>bevétel</t>
  </si>
  <si>
    <t>2014. év kormányzati funkciók szerinti kiadás, bevétel</t>
  </si>
  <si>
    <t>Kormf. Sz.</t>
  </si>
  <si>
    <t>011130</t>
  </si>
  <si>
    <t>Önkormányzatok jogalkotó ált. ig. tev.</t>
  </si>
  <si>
    <t>018010</t>
  </si>
  <si>
    <t>Önkormányzatok elszámolásai</t>
  </si>
  <si>
    <t>018020</t>
  </si>
  <si>
    <t>Központi költségvetési befizetések</t>
  </si>
  <si>
    <t>018030</t>
  </si>
  <si>
    <t>Támogatási fin. C. műveletek</t>
  </si>
  <si>
    <t>041233</t>
  </si>
  <si>
    <t>Start Közfoglalkoztatás</t>
  </si>
  <si>
    <t>041232</t>
  </si>
  <si>
    <t>Hosszabb időtartamú közfoglalkoztatás</t>
  </si>
  <si>
    <t>041237</t>
  </si>
  <si>
    <t>Közfoglalkoztatási mintaprogram</t>
  </si>
  <si>
    <t>064010</t>
  </si>
  <si>
    <t>Közvilágítás</t>
  </si>
  <si>
    <t>066020</t>
  </si>
  <si>
    <t>Város és községgazdálkodás</t>
  </si>
  <si>
    <t>072111</t>
  </si>
  <si>
    <t>Háziorvosi alapellátás</t>
  </si>
  <si>
    <t>074031</t>
  </si>
  <si>
    <t>Család és nővédelmi eü. Gondozás</t>
  </si>
  <si>
    <t>082044</t>
  </si>
  <si>
    <t>Könyvtári szolgáltatások</t>
  </si>
  <si>
    <t>082092</t>
  </si>
  <si>
    <t>Közművelődés h. köz. Kult. Ért. Gondozás</t>
  </si>
  <si>
    <t>101150</t>
  </si>
  <si>
    <t>Betegséggel kapcs pénzb. Ellátások</t>
  </si>
  <si>
    <t>105010</t>
  </si>
  <si>
    <t>Munkanélküli aktív korúak ellátásai</t>
  </si>
  <si>
    <t>106020</t>
  </si>
  <si>
    <t>Lakásfenntartással összefüggő ellátások</t>
  </si>
  <si>
    <t>107055</t>
  </si>
  <si>
    <t>Falugondnoki szolgáltatás</t>
  </si>
  <si>
    <t>Egyéb szoc ellátások</t>
  </si>
  <si>
    <t>Szabadkapacitás terhére v.</t>
  </si>
  <si>
    <t>Összesen</t>
  </si>
  <si>
    <t>Ezer Ft</t>
  </si>
  <si>
    <t>011220</t>
  </si>
  <si>
    <t>Adó bevételek</t>
  </si>
  <si>
    <t>013320</t>
  </si>
  <si>
    <t>Köztemető fent. Működtetés</t>
  </si>
  <si>
    <t>013350</t>
  </si>
  <si>
    <t>Önkormányzati vagyonnal való gazd.</t>
  </si>
  <si>
    <t>096010</t>
  </si>
  <si>
    <t>096020</t>
  </si>
  <si>
    <t>Óvodai intézményi étkezés</t>
  </si>
  <si>
    <t>Iskolai intézményi étkezés</t>
  </si>
  <si>
    <t>2014. év Létszám</t>
  </si>
  <si>
    <t>2014. év bevételek és kiadások alakulása</t>
  </si>
  <si>
    <t>2014. év Mérleg</t>
  </si>
  <si>
    <r>
      <t xml:space="preserve">                                                                                     MEZŐHÉK KÖZSÉG ÖNKORMÁNYZATA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5. sz. melléklet</t>
    </r>
  </si>
  <si>
    <t>6. sz. melléklet</t>
  </si>
  <si>
    <t>7. sz. melléklet</t>
  </si>
  <si>
    <t>8. sz. melléklet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</si>
</sst>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name val="Arial CE"/>
      <family val="2"/>
      <charset val="238"/>
    </font>
    <font>
      <sz val="9"/>
      <color rgb="FF3F3F3F"/>
      <name val="Calibri"/>
      <family val="2"/>
      <charset val="238"/>
      <scheme val="minor"/>
    </font>
    <font>
      <b/>
      <sz val="9"/>
      <color rgb="FF3F3F3F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name val="Arial CE"/>
      <family val="2"/>
      <charset val="238"/>
    </font>
    <font>
      <sz val="9"/>
      <name val="Arial CE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indexed="64"/>
      </top>
      <bottom style="thin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8">
    <xf numFmtId="0" fontId="0" fillId="0" borderId="0" xfId="0"/>
    <xf numFmtId="0" fontId="5" fillId="0" borderId="0" xfId="0" applyFont="1"/>
    <xf numFmtId="0" fontId="0" fillId="0" borderId="5" xfId="0" applyBorder="1" applyAlignment="1"/>
    <xf numFmtId="0" fontId="0" fillId="0" borderId="0" xfId="0" applyBorder="1" applyAlignment="1"/>
    <xf numFmtId="0" fontId="1" fillId="3" borderId="13" xfId="1" applyFill="1" applyBorder="1" applyAlignment="1">
      <alignment horizontal="center"/>
    </xf>
    <xf numFmtId="0" fontId="1" fillId="3" borderId="15" xfId="1" applyFill="1" applyBorder="1" applyAlignment="1">
      <alignment horizontal="center"/>
    </xf>
    <xf numFmtId="0" fontId="1" fillId="3" borderId="16" xfId="1" applyFill="1" applyBorder="1" applyAlignment="1">
      <alignment horizontal="center"/>
    </xf>
    <xf numFmtId="0" fontId="1" fillId="3" borderId="3" xfId="1" applyFill="1" applyBorder="1" applyAlignment="1">
      <alignment horizontal="center"/>
    </xf>
    <xf numFmtId="3" fontId="5" fillId="0" borderId="2" xfId="0" applyNumberFormat="1" applyFont="1" applyBorder="1"/>
    <xf numFmtId="10" fontId="5" fillId="0" borderId="2" xfId="0" applyNumberFormat="1" applyFont="1" applyBorder="1"/>
    <xf numFmtId="3" fontId="4" fillId="3" borderId="17" xfId="1" applyNumberFormat="1" applyFont="1" applyFill="1" applyBorder="1" applyAlignment="1"/>
    <xf numFmtId="10" fontId="6" fillId="0" borderId="2" xfId="0" applyNumberFormat="1" applyFont="1" applyBorder="1"/>
    <xf numFmtId="3" fontId="4" fillId="3" borderId="6" xfId="1" applyNumberFormat="1" applyFont="1" applyFill="1" applyBorder="1" applyAlignment="1"/>
    <xf numFmtId="3" fontId="4" fillId="3" borderId="7" xfId="1" applyNumberFormat="1" applyFont="1" applyFill="1" applyBorder="1" applyAlignment="1"/>
    <xf numFmtId="3" fontId="6" fillId="0" borderId="2" xfId="0" applyNumberFormat="1" applyFont="1" applyBorder="1"/>
    <xf numFmtId="3" fontId="4" fillId="3" borderId="18" xfId="1" applyNumberFormat="1" applyFont="1" applyFill="1" applyBorder="1" applyAlignment="1"/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5" fillId="3" borderId="0" xfId="0" applyNumberFormat="1" applyFont="1" applyFill="1" applyAlignment="1">
      <alignment horizontal="right"/>
    </xf>
    <xf numFmtId="3" fontId="4" fillId="4" borderId="6" xfId="1" applyNumberFormat="1" applyFont="1" applyFill="1" applyBorder="1" applyAlignment="1"/>
    <xf numFmtId="3" fontId="4" fillId="4" borderId="7" xfId="1" applyNumberFormat="1" applyFont="1" applyFill="1" applyBorder="1" applyAlignment="1"/>
    <xf numFmtId="10" fontId="6" fillId="4" borderId="2" xfId="0" applyNumberFormat="1" applyFont="1" applyFill="1" applyBorder="1"/>
    <xf numFmtId="49" fontId="2" fillId="0" borderId="0" xfId="0" applyNumberFormat="1" applyFont="1" applyAlignment="1"/>
    <xf numFmtId="3" fontId="5" fillId="0" borderId="3" xfId="0" applyNumberFormat="1" applyFont="1" applyBorder="1" applyAlignment="1">
      <alignment horizontal="center"/>
    </xf>
    <xf numFmtId="9" fontId="5" fillId="0" borderId="3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9" fontId="5" fillId="0" borderId="16" xfId="0" applyNumberFormat="1" applyFont="1" applyBorder="1" applyAlignment="1">
      <alignment horizontal="center"/>
    </xf>
    <xf numFmtId="0" fontId="5" fillId="0" borderId="2" xfId="0" applyFont="1" applyBorder="1"/>
    <xf numFmtId="0" fontId="7" fillId="0" borderId="2" xfId="0" applyFont="1" applyBorder="1"/>
    <xf numFmtId="3" fontId="7" fillId="0" borderId="2" xfId="0" applyNumberFormat="1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0" fontId="5" fillId="0" borderId="21" xfId="0" applyFont="1" applyBorder="1"/>
    <xf numFmtId="0" fontId="5" fillId="0" borderId="22" xfId="0" applyFont="1" applyBorder="1"/>
    <xf numFmtId="3" fontId="5" fillId="0" borderId="22" xfId="0" applyNumberFormat="1" applyFont="1" applyBorder="1"/>
    <xf numFmtId="0" fontId="5" fillId="0" borderId="16" xfId="0" applyFont="1" applyBorder="1"/>
    <xf numFmtId="3" fontId="5" fillId="0" borderId="16" xfId="0" applyNumberFormat="1" applyFont="1" applyBorder="1"/>
    <xf numFmtId="0" fontId="6" fillId="4" borderId="16" xfId="0" applyFont="1" applyFill="1" applyBorder="1"/>
    <xf numFmtId="3" fontId="6" fillId="4" borderId="16" xfId="0" applyNumberFormat="1" applyFont="1" applyFill="1" applyBorder="1"/>
    <xf numFmtId="0" fontId="8" fillId="0" borderId="0" xfId="0" applyFont="1" applyAlignment="1"/>
    <xf numFmtId="0" fontId="0" fillId="0" borderId="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" xfId="0" applyBorder="1"/>
    <xf numFmtId="3" fontId="0" fillId="0" borderId="2" xfId="0" applyNumberFormat="1" applyBorder="1"/>
    <xf numFmtId="0" fontId="0" fillId="0" borderId="16" xfId="0" applyBorder="1"/>
    <xf numFmtId="3" fontId="0" fillId="0" borderId="16" xfId="0" applyNumberFormat="1" applyBorder="1"/>
    <xf numFmtId="0" fontId="0" fillId="0" borderId="21" xfId="0" applyBorder="1"/>
    <xf numFmtId="0" fontId="0" fillId="0" borderId="22" xfId="0" applyBorder="1"/>
    <xf numFmtId="3" fontId="0" fillId="0" borderId="22" xfId="0" applyNumberFormat="1" applyBorder="1"/>
    <xf numFmtId="0" fontId="8" fillId="0" borderId="2" xfId="0" applyFont="1" applyBorder="1"/>
    <xf numFmtId="3" fontId="8" fillId="0" borderId="2" xfId="0" applyNumberFormat="1" applyFont="1" applyBorder="1"/>
    <xf numFmtId="0" fontId="9" fillId="0" borderId="2" xfId="0" applyFont="1" applyBorder="1"/>
    <xf numFmtId="3" fontId="9" fillId="0" borderId="2" xfId="0" applyNumberFormat="1" applyFont="1" applyBorder="1"/>
    <xf numFmtId="0" fontId="0" fillId="0" borderId="2" xfId="0" applyFont="1" applyBorder="1"/>
    <xf numFmtId="3" fontId="0" fillId="0" borderId="2" xfId="0" applyNumberFormat="1" applyFont="1" applyBorder="1"/>
    <xf numFmtId="10" fontId="8" fillId="0" borderId="2" xfId="0" applyNumberFormat="1" applyFont="1" applyBorder="1"/>
    <xf numFmtId="10" fontId="8" fillId="0" borderId="16" xfId="0" applyNumberFormat="1" applyFont="1" applyBorder="1"/>
    <xf numFmtId="10" fontId="8" fillId="0" borderId="23" xfId="0" applyNumberFormat="1" applyFont="1" applyBorder="1"/>
    <xf numFmtId="3" fontId="8" fillId="4" borderId="3" xfId="0" applyNumberFormat="1" applyFont="1" applyFill="1" applyBorder="1"/>
    <xf numFmtId="10" fontId="8" fillId="4" borderId="3" xfId="0" applyNumberFormat="1" applyFont="1" applyFill="1" applyBorder="1"/>
    <xf numFmtId="3" fontId="8" fillId="4" borderId="2" xfId="0" applyNumberFormat="1" applyFont="1" applyFill="1" applyBorder="1"/>
    <xf numFmtId="10" fontId="8" fillId="4" borderId="2" xfId="0" applyNumberFormat="1" applyFont="1" applyFill="1" applyBorder="1"/>
    <xf numFmtId="0" fontId="0" fillId="0" borderId="0" xfId="0" applyAlignment="1"/>
    <xf numFmtId="10" fontId="6" fillId="0" borderId="3" xfId="0" applyNumberFormat="1" applyFont="1" applyBorder="1"/>
    <xf numFmtId="10" fontId="6" fillId="4" borderId="16" xfId="0" applyNumberFormat="1" applyFont="1" applyFill="1" applyBorder="1"/>
    <xf numFmtId="10" fontId="5" fillId="0" borderId="23" xfId="0" applyNumberFormat="1" applyFont="1" applyBorder="1"/>
    <xf numFmtId="3" fontId="3" fillId="3" borderId="6" xfId="1" applyNumberFormat="1" applyFont="1" applyFill="1" applyBorder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0" fillId="0" borderId="2" xfId="0" applyBorder="1" applyAlignment="1">
      <alignment horizontal="left"/>
    </xf>
    <xf numFmtId="9" fontId="5" fillId="0" borderId="16" xfId="0" applyNumberFormat="1" applyFont="1" applyBorder="1" applyAlignment="1">
      <alignment vertical="center"/>
    </xf>
    <xf numFmtId="4" fontId="0" fillId="0" borderId="2" xfId="0" applyNumberFormat="1" applyBorder="1"/>
    <xf numFmtId="4" fontId="12" fillId="0" borderId="2" xfId="0" applyNumberFormat="1" applyFont="1" applyBorder="1"/>
    <xf numFmtId="4" fontId="8" fillId="0" borderId="2" xfId="0" applyNumberFormat="1" applyFont="1" applyBorder="1"/>
    <xf numFmtId="3" fontId="0" fillId="0" borderId="0" xfId="0" applyNumberFormat="1"/>
    <xf numFmtId="0" fontId="0" fillId="0" borderId="3" xfId="0" applyBorder="1"/>
    <xf numFmtId="0" fontId="0" fillId="0" borderId="25" xfId="0" applyBorder="1"/>
    <xf numFmtId="0" fontId="0" fillId="0" borderId="4" xfId="0" applyBorder="1"/>
    <xf numFmtId="0" fontId="0" fillId="0" borderId="24" xfId="0" applyBorder="1"/>
    <xf numFmtId="0" fontId="0" fillId="0" borderId="13" xfId="0" applyBorder="1"/>
    <xf numFmtId="49" fontId="0" fillId="0" borderId="2" xfId="0" applyNumberFormat="1" applyBorder="1"/>
    <xf numFmtId="0" fontId="4" fillId="3" borderId="6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center"/>
    </xf>
    <xf numFmtId="0" fontId="5" fillId="3" borderId="0" xfId="0" applyFont="1" applyFill="1" applyAlignment="1">
      <alignment horizontal="left"/>
    </xf>
    <xf numFmtId="0" fontId="4" fillId="4" borderId="1" xfId="1" applyFont="1" applyFill="1" applyAlignment="1">
      <alignment horizontal="center"/>
    </xf>
    <xf numFmtId="0" fontId="4" fillId="3" borderId="1" xfId="1" applyFont="1" applyFill="1" applyAlignment="1">
      <alignment horizontal="left"/>
    </xf>
    <xf numFmtId="3" fontId="4" fillId="3" borderId="6" xfId="1" applyNumberFormat="1" applyFont="1" applyFill="1" applyBorder="1" applyAlignment="1">
      <alignment horizontal="right"/>
    </xf>
    <xf numFmtId="3" fontId="4" fillId="3" borderId="12" xfId="1" applyNumberFormat="1" applyFont="1" applyFill="1" applyBorder="1" applyAlignment="1">
      <alignment horizontal="right"/>
    </xf>
    <xf numFmtId="0" fontId="3" fillId="3" borderId="1" xfId="1" applyFont="1" applyFill="1" applyAlignment="1">
      <alignment horizontal="left"/>
    </xf>
    <xf numFmtId="3" fontId="3" fillId="3" borderId="6" xfId="1" applyNumberFormat="1" applyFont="1" applyFill="1" applyBorder="1" applyAlignment="1">
      <alignment horizontal="right"/>
    </xf>
    <xf numFmtId="3" fontId="3" fillId="3" borderId="12" xfId="1" applyNumberFormat="1" applyFont="1" applyFill="1" applyBorder="1" applyAlignment="1">
      <alignment horizontal="right"/>
    </xf>
    <xf numFmtId="0" fontId="4" fillId="3" borderId="6" xfId="1" applyFont="1" applyFill="1" applyBorder="1" applyAlignment="1">
      <alignment horizontal="left"/>
    </xf>
    <xf numFmtId="0" fontId="4" fillId="3" borderId="7" xfId="1" applyFont="1" applyFill="1" applyBorder="1" applyAlignment="1">
      <alignment horizontal="left"/>
    </xf>
    <xf numFmtId="3" fontId="4" fillId="3" borderId="1" xfId="1" applyNumberFormat="1" applyFont="1" applyFill="1" applyAlignment="1">
      <alignment horizontal="right"/>
    </xf>
    <xf numFmtId="3" fontId="3" fillId="3" borderId="1" xfId="1" applyNumberFormat="1" applyFont="1" applyFill="1" applyAlignment="1">
      <alignment horizontal="right"/>
    </xf>
    <xf numFmtId="0" fontId="3" fillId="3" borderId="6" xfId="1" applyFont="1" applyFill="1" applyBorder="1" applyAlignment="1">
      <alignment horizontal="left"/>
    </xf>
    <xf numFmtId="0" fontId="3" fillId="3" borderId="7" xfId="1" applyFont="1" applyFill="1" applyBorder="1" applyAlignment="1">
      <alignment horizontal="left"/>
    </xf>
    <xf numFmtId="49" fontId="11" fillId="0" borderId="0" xfId="0" applyNumberFormat="1" applyFont="1" applyAlignment="1">
      <alignment horizontal="right"/>
    </xf>
    <xf numFmtId="0" fontId="1" fillId="3" borderId="8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0" fontId="1" fillId="3" borderId="4" xfId="1" applyFill="1" applyBorder="1" applyAlignment="1">
      <alignment horizontal="center"/>
    </xf>
    <xf numFmtId="0" fontId="1" fillId="3" borderId="14" xfId="1" applyFill="1" applyBorder="1" applyAlignment="1">
      <alignment horizontal="center"/>
    </xf>
    <xf numFmtId="3" fontId="3" fillId="3" borderId="10" xfId="1" applyNumberFormat="1" applyFont="1" applyFill="1" applyBorder="1" applyAlignment="1">
      <alignment horizontal="right"/>
    </xf>
    <xf numFmtId="3" fontId="3" fillId="3" borderId="9" xfId="1" applyNumberFormat="1" applyFont="1" applyFill="1" applyBorder="1" applyAlignment="1">
      <alignment horizontal="right"/>
    </xf>
    <xf numFmtId="0" fontId="6" fillId="0" borderId="21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49" fontId="10" fillId="0" borderId="0" xfId="0" applyNumberFormat="1" applyFont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21" xfId="0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1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0" fillId="0" borderId="2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4"/>
  <sheetViews>
    <sheetView workbookViewId="0">
      <selection activeCell="F33" sqref="F33"/>
    </sheetView>
  </sheetViews>
  <sheetFormatPr defaultRowHeight="14.4"/>
  <cols>
    <col min="1" max="1" width="6.109375" customWidth="1"/>
    <col min="2" max="2" width="43.88671875" customWidth="1"/>
    <col min="3" max="3" width="8.88671875" customWidth="1"/>
    <col min="4" max="4" width="0.109375" customWidth="1"/>
    <col min="7" max="7" width="8.5546875" customWidth="1"/>
  </cols>
  <sheetData>
    <row r="1" spans="1:7">
      <c r="A1" s="22"/>
      <c r="B1" s="22"/>
      <c r="C1" s="22"/>
      <c r="D1" s="22"/>
      <c r="E1" s="22"/>
      <c r="F1" s="97" t="s">
        <v>127</v>
      </c>
      <c r="G1" s="97"/>
    </row>
    <row r="2" spans="1:7">
      <c r="A2" s="102" t="s">
        <v>3</v>
      </c>
      <c r="B2" s="102"/>
      <c r="C2" s="102"/>
      <c r="D2" s="102"/>
      <c r="E2" s="102"/>
      <c r="F2" s="102"/>
      <c r="G2" s="102"/>
    </row>
    <row r="3" spans="1:7">
      <c r="A3" s="102" t="s">
        <v>130</v>
      </c>
      <c r="B3" s="102"/>
      <c r="C3" s="102"/>
      <c r="D3" s="102"/>
      <c r="E3" s="102"/>
      <c r="F3" s="102"/>
      <c r="G3" s="102"/>
    </row>
    <row r="4" spans="1:7">
      <c r="B4" s="2"/>
      <c r="C4" s="3"/>
      <c r="D4" s="3"/>
      <c r="G4" s="3" t="s">
        <v>7</v>
      </c>
    </row>
    <row r="5" spans="1:7">
      <c r="A5" s="98" t="s">
        <v>8</v>
      </c>
      <c r="B5" s="99"/>
      <c r="C5" s="103" t="s">
        <v>39</v>
      </c>
      <c r="D5" s="104"/>
      <c r="E5" s="7" t="s">
        <v>42</v>
      </c>
      <c r="F5" s="7" t="s">
        <v>131</v>
      </c>
      <c r="G5" s="7" t="s">
        <v>41</v>
      </c>
    </row>
    <row r="6" spans="1:7">
      <c r="A6" s="100"/>
      <c r="B6" s="101"/>
      <c r="C6" s="4" t="s">
        <v>43</v>
      </c>
      <c r="D6" s="5" t="s">
        <v>44</v>
      </c>
      <c r="E6" s="6" t="s">
        <v>43</v>
      </c>
      <c r="F6" s="6" t="s">
        <v>40</v>
      </c>
      <c r="G6" s="6" t="s">
        <v>0</v>
      </c>
    </row>
    <row r="7" spans="1:7">
      <c r="A7" s="88" t="s">
        <v>9</v>
      </c>
      <c r="B7" s="88"/>
      <c r="C7" s="105">
        <v>2127</v>
      </c>
      <c r="D7" s="106"/>
      <c r="E7" s="8">
        <v>2127</v>
      </c>
      <c r="F7" s="8">
        <v>2127</v>
      </c>
      <c r="G7" s="9">
        <f>F7/E7</f>
        <v>1</v>
      </c>
    </row>
    <row r="8" spans="1:7">
      <c r="A8" s="88" t="s">
        <v>10</v>
      </c>
      <c r="B8" s="88"/>
      <c r="C8" s="94">
        <v>8025</v>
      </c>
      <c r="D8" s="89"/>
      <c r="E8" s="8">
        <v>8025</v>
      </c>
      <c r="F8" s="8">
        <v>8025</v>
      </c>
      <c r="G8" s="9">
        <f t="shared" ref="G8:G44" si="0">F8/E8</f>
        <v>1</v>
      </c>
    </row>
    <row r="9" spans="1:7">
      <c r="A9" s="88" t="s">
        <v>11</v>
      </c>
      <c r="B9" s="88"/>
      <c r="C9" s="94">
        <v>7091</v>
      </c>
      <c r="D9" s="89"/>
      <c r="E9" s="8">
        <v>7091</v>
      </c>
      <c r="F9" s="8">
        <v>6797</v>
      </c>
      <c r="G9" s="9">
        <f t="shared" si="0"/>
        <v>0.95853899308983215</v>
      </c>
    </row>
    <row r="10" spans="1:7">
      <c r="A10" s="88" t="s">
        <v>12</v>
      </c>
      <c r="B10" s="88"/>
      <c r="C10" s="94">
        <v>396</v>
      </c>
      <c r="D10" s="89"/>
      <c r="E10" s="8">
        <v>396</v>
      </c>
      <c r="F10" s="8">
        <v>396</v>
      </c>
      <c r="G10" s="9">
        <f t="shared" si="0"/>
        <v>1</v>
      </c>
    </row>
    <row r="11" spans="1:7">
      <c r="A11" s="88" t="s">
        <v>13</v>
      </c>
      <c r="B11" s="88"/>
      <c r="C11" s="94">
        <v>203</v>
      </c>
      <c r="D11" s="89"/>
      <c r="E11" s="8">
        <v>203</v>
      </c>
      <c r="F11" s="8">
        <v>894</v>
      </c>
      <c r="G11" s="9">
        <f t="shared" si="0"/>
        <v>4.4039408866995071</v>
      </c>
    </row>
    <row r="12" spans="1:7">
      <c r="A12" s="95" t="s">
        <v>132</v>
      </c>
      <c r="B12" s="96"/>
      <c r="C12" s="68">
        <v>0</v>
      </c>
      <c r="D12" s="67">
        <v>2235</v>
      </c>
      <c r="E12" s="35">
        <v>2235</v>
      </c>
      <c r="F12" s="35">
        <v>2235</v>
      </c>
      <c r="G12" s="9">
        <f t="shared" si="0"/>
        <v>1</v>
      </c>
    </row>
    <row r="13" spans="1:7">
      <c r="A13" s="91" t="s">
        <v>14</v>
      </c>
      <c r="B13" s="92"/>
      <c r="C13" s="93">
        <f>C7+C8+C9+C10+C11</f>
        <v>17842</v>
      </c>
      <c r="D13" s="86"/>
      <c r="E13" s="10">
        <f>E7+E8+E9+E10+E11+E12</f>
        <v>20077</v>
      </c>
      <c r="F13" s="10">
        <f>F7+F8+F9+F10+F11+F12</f>
        <v>20474</v>
      </c>
      <c r="G13" s="11">
        <f t="shared" si="0"/>
        <v>1.0197738705981969</v>
      </c>
    </row>
    <row r="14" spans="1:7">
      <c r="A14" s="88" t="s">
        <v>15</v>
      </c>
      <c r="B14" s="88"/>
      <c r="C14" s="94">
        <v>13495</v>
      </c>
      <c r="D14" s="89"/>
      <c r="E14" s="8">
        <v>32969</v>
      </c>
      <c r="F14" s="8">
        <v>31850</v>
      </c>
      <c r="G14" s="9">
        <f t="shared" si="0"/>
        <v>0.96605902514483299</v>
      </c>
    </row>
    <row r="15" spans="1:7">
      <c r="A15" s="85" t="s">
        <v>16</v>
      </c>
      <c r="B15" s="85"/>
      <c r="C15" s="12">
        <f>C14</f>
        <v>13495</v>
      </c>
      <c r="D15" s="13"/>
      <c r="E15" s="10">
        <f>E14</f>
        <v>32969</v>
      </c>
      <c r="F15" s="10">
        <f>F14</f>
        <v>31850</v>
      </c>
      <c r="G15" s="11">
        <f t="shared" si="0"/>
        <v>0.96605902514483299</v>
      </c>
    </row>
    <row r="16" spans="1:7">
      <c r="A16" s="85" t="s">
        <v>17</v>
      </c>
      <c r="B16" s="85"/>
      <c r="C16" s="93">
        <v>0</v>
      </c>
      <c r="D16" s="86"/>
      <c r="E16" s="14">
        <v>0</v>
      </c>
      <c r="F16" s="14">
        <v>6500</v>
      </c>
      <c r="G16" s="11">
        <v>0</v>
      </c>
    </row>
    <row r="17" spans="1:7">
      <c r="A17" s="85" t="s">
        <v>18</v>
      </c>
      <c r="B17" s="85"/>
      <c r="C17" s="93">
        <v>0</v>
      </c>
      <c r="D17" s="86"/>
      <c r="E17" s="8">
        <v>0</v>
      </c>
      <c r="F17" s="8">
        <v>0</v>
      </c>
      <c r="G17" s="9">
        <v>0</v>
      </c>
    </row>
    <row r="18" spans="1:7">
      <c r="A18" s="88" t="s">
        <v>19</v>
      </c>
      <c r="B18" s="88"/>
      <c r="C18" s="94">
        <v>7971</v>
      </c>
      <c r="D18" s="89"/>
      <c r="E18" s="8">
        <v>7971</v>
      </c>
      <c r="F18" s="8">
        <v>7853</v>
      </c>
      <c r="G18" s="9">
        <f t="shared" si="0"/>
        <v>0.98519633672061224</v>
      </c>
    </row>
    <row r="19" spans="1:7">
      <c r="A19" s="88" t="s">
        <v>20</v>
      </c>
      <c r="B19" s="88"/>
      <c r="C19" s="94">
        <v>30082</v>
      </c>
      <c r="D19" s="89"/>
      <c r="E19" s="8">
        <v>30082</v>
      </c>
      <c r="F19" s="8">
        <v>23951</v>
      </c>
      <c r="G19" s="9">
        <f t="shared" si="0"/>
        <v>0.79619041287148462</v>
      </c>
    </row>
    <row r="20" spans="1:7">
      <c r="A20" s="88" t="s">
        <v>21</v>
      </c>
      <c r="B20" s="88"/>
      <c r="C20" s="94">
        <v>1241</v>
      </c>
      <c r="D20" s="89"/>
      <c r="E20" s="8">
        <v>1241</v>
      </c>
      <c r="F20" s="8">
        <v>1148</v>
      </c>
      <c r="G20" s="9">
        <f t="shared" si="0"/>
        <v>0.92506043513295733</v>
      </c>
    </row>
    <row r="21" spans="1:7">
      <c r="A21" s="88" t="s">
        <v>22</v>
      </c>
      <c r="B21" s="88"/>
      <c r="C21" s="94">
        <v>14</v>
      </c>
      <c r="D21" s="89"/>
      <c r="E21" s="8">
        <v>14</v>
      </c>
      <c r="F21" s="8">
        <v>0</v>
      </c>
      <c r="G21" s="9">
        <f t="shared" si="0"/>
        <v>0</v>
      </c>
    </row>
    <row r="22" spans="1:7">
      <c r="A22" s="85" t="s">
        <v>23</v>
      </c>
      <c r="B22" s="85"/>
      <c r="C22" s="93">
        <f>C18+C19+C20+C21</f>
        <v>39308</v>
      </c>
      <c r="D22" s="86"/>
      <c r="E22" s="14">
        <f>E18+E19+E20+E21</f>
        <v>39308</v>
      </c>
      <c r="F22" s="14">
        <f>F18+F19+F20+F21</f>
        <v>32952</v>
      </c>
      <c r="G22" s="11">
        <f t="shared" si="0"/>
        <v>0.83830263559580742</v>
      </c>
    </row>
    <row r="23" spans="1:7">
      <c r="A23" s="91" t="s">
        <v>45</v>
      </c>
      <c r="B23" s="92"/>
      <c r="C23" s="86">
        <v>100</v>
      </c>
      <c r="D23" s="87"/>
      <c r="E23" s="14">
        <v>100</v>
      </c>
      <c r="F23" s="14">
        <v>596</v>
      </c>
      <c r="G23" s="11">
        <f t="shared" si="0"/>
        <v>5.96</v>
      </c>
    </row>
    <row r="24" spans="1:7">
      <c r="A24" s="88" t="s">
        <v>4</v>
      </c>
      <c r="B24" s="88"/>
      <c r="C24" s="94">
        <v>936</v>
      </c>
      <c r="D24" s="89"/>
      <c r="E24" s="8">
        <v>936</v>
      </c>
      <c r="F24" s="8">
        <v>1364</v>
      </c>
      <c r="G24" s="9">
        <f t="shared" si="0"/>
        <v>1.4572649572649572</v>
      </c>
    </row>
    <row r="25" spans="1:7">
      <c r="A25" s="88" t="s">
        <v>5</v>
      </c>
      <c r="B25" s="88"/>
      <c r="C25" s="94">
        <v>298</v>
      </c>
      <c r="D25" s="89"/>
      <c r="E25" s="8">
        <v>298</v>
      </c>
      <c r="F25" s="8">
        <v>195</v>
      </c>
      <c r="G25" s="9">
        <f t="shared" si="0"/>
        <v>0.65436241610738255</v>
      </c>
    </row>
    <row r="26" spans="1:7">
      <c r="A26" s="88" t="s">
        <v>24</v>
      </c>
      <c r="B26" s="88"/>
      <c r="C26" s="94">
        <v>0</v>
      </c>
      <c r="D26" s="89"/>
      <c r="E26" s="8">
        <v>0</v>
      </c>
      <c r="F26" s="8">
        <v>5</v>
      </c>
      <c r="G26" s="9">
        <v>0</v>
      </c>
    </row>
    <row r="27" spans="1:7">
      <c r="A27" s="88" t="s">
        <v>6</v>
      </c>
      <c r="B27" s="88"/>
      <c r="C27" s="94">
        <v>7556</v>
      </c>
      <c r="D27" s="89"/>
      <c r="E27" s="8">
        <v>7556</v>
      </c>
      <c r="F27" s="8">
        <v>7963</v>
      </c>
      <c r="G27" s="9">
        <f t="shared" si="0"/>
        <v>1.0538644785600848</v>
      </c>
    </row>
    <row r="28" spans="1:7">
      <c r="A28" s="85" t="s">
        <v>1</v>
      </c>
      <c r="B28" s="85"/>
      <c r="C28" s="93">
        <f>C24+C25+C26+C27</f>
        <v>8790</v>
      </c>
      <c r="D28" s="86"/>
      <c r="E28" s="14">
        <f>E24+E25+E26+E27</f>
        <v>8790</v>
      </c>
      <c r="F28" s="14">
        <f>F24+F25+F26+F27</f>
        <v>9527</v>
      </c>
      <c r="G28" s="11">
        <f t="shared" si="0"/>
        <v>1.0838452787258248</v>
      </c>
    </row>
    <row r="29" spans="1:7">
      <c r="A29" s="85" t="s">
        <v>25</v>
      </c>
      <c r="B29" s="85"/>
      <c r="C29" s="93">
        <v>0</v>
      </c>
      <c r="D29" s="86"/>
      <c r="E29" s="14">
        <v>0</v>
      </c>
      <c r="F29" s="14">
        <v>1</v>
      </c>
      <c r="G29" s="9">
        <v>0</v>
      </c>
    </row>
    <row r="30" spans="1:7">
      <c r="A30" s="88" t="s">
        <v>26</v>
      </c>
      <c r="B30" s="88"/>
      <c r="C30" s="94">
        <v>1000</v>
      </c>
      <c r="D30" s="89"/>
      <c r="E30" s="8">
        <v>1000</v>
      </c>
      <c r="F30" s="8">
        <v>2757</v>
      </c>
      <c r="G30" s="9">
        <f t="shared" si="0"/>
        <v>2.7570000000000001</v>
      </c>
    </row>
    <row r="31" spans="1:7">
      <c r="A31" s="91" t="s">
        <v>27</v>
      </c>
      <c r="B31" s="92"/>
      <c r="C31" s="93">
        <f>C30</f>
        <v>1000</v>
      </c>
      <c r="D31" s="86"/>
      <c r="E31" s="14">
        <v>1000</v>
      </c>
      <c r="F31" s="14">
        <v>2757</v>
      </c>
      <c r="G31" s="11">
        <f t="shared" si="0"/>
        <v>2.7570000000000001</v>
      </c>
    </row>
    <row r="32" spans="1:7">
      <c r="A32" s="91" t="s">
        <v>28</v>
      </c>
      <c r="B32" s="92"/>
      <c r="C32" s="93">
        <v>0</v>
      </c>
      <c r="D32" s="86"/>
      <c r="E32" s="14">
        <v>0</v>
      </c>
      <c r="F32" s="14">
        <v>1</v>
      </c>
      <c r="G32" s="11">
        <v>0</v>
      </c>
    </row>
    <row r="33" spans="1:7">
      <c r="A33" s="81" t="s">
        <v>29</v>
      </c>
      <c r="B33" s="82"/>
      <c r="C33" s="12">
        <f>C13+C15+C16+C17+C22+C23+C28+C29+C31+C32</f>
        <v>80535</v>
      </c>
      <c r="D33" s="13"/>
      <c r="E33" s="15">
        <f>E13+E15+E16+E17+E22+E23+E28+E29+E31+E32</f>
        <v>102244</v>
      </c>
      <c r="F33" s="15">
        <f>F13+F15+F16+F17+F22+F23+F28+F29+F31+F32</f>
        <v>104658</v>
      </c>
      <c r="G33" s="11">
        <f t="shared" si="0"/>
        <v>1.0236101873948593</v>
      </c>
    </row>
    <row r="34" spans="1:7">
      <c r="A34" s="1"/>
      <c r="B34" s="1"/>
      <c r="C34" s="16"/>
      <c r="D34" s="16"/>
      <c r="E34" s="17"/>
      <c r="F34" s="17"/>
      <c r="G34" s="9"/>
    </row>
    <row r="35" spans="1:7">
      <c r="A35" s="85" t="s">
        <v>30</v>
      </c>
      <c r="B35" s="85"/>
      <c r="C35" s="86">
        <v>0</v>
      </c>
      <c r="D35" s="87"/>
      <c r="E35" s="8">
        <v>0</v>
      </c>
      <c r="F35" s="8">
        <v>0</v>
      </c>
      <c r="G35" s="9">
        <v>0</v>
      </c>
    </row>
    <row r="36" spans="1:7">
      <c r="A36" s="85" t="s">
        <v>31</v>
      </c>
      <c r="B36" s="85"/>
      <c r="C36" s="86">
        <v>0</v>
      </c>
      <c r="D36" s="87"/>
      <c r="E36" s="8">
        <v>0</v>
      </c>
      <c r="F36" s="8">
        <v>0</v>
      </c>
      <c r="G36" s="9">
        <v>0</v>
      </c>
    </row>
    <row r="37" spans="1:7">
      <c r="A37" s="88" t="s">
        <v>32</v>
      </c>
      <c r="B37" s="88"/>
      <c r="C37" s="89">
        <v>38065</v>
      </c>
      <c r="D37" s="90"/>
      <c r="E37" s="8">
        <v>38065</v>
      </c>
      <c r="F37" s="8">
        <v>0</v>
      </c>
      <c r="G37" s="9">
        <f t="shared" si="0"/>
        <v>0</v>
      </c>
    </row>
    <row r="38" spans="1:7">
      <c r="A38" s="85" t="s">
        <v>33</v>
      </c>
      <c r="B38" s="85"/>
      <c r="C38" s="86">
        <f>C37</f>
        <v>38065</v>
      </c>
      <c r="D38" s="87"/>
      <c r="E38" s="14">
        <v>38065</v>
      </c>
      <c r="F38" s="14">
        <v>0</v>
      </c>
      <c r="G38" s="11">
        <f t="shared" si="0"/>
        <v>0</v>
      </c>
    </row>
    <row r="39" spans="1:7">
      <c r="A39" s="85" t="s">
        <v>34</v>
      </c>
      <c r="B39" s="85"/>
      <c r="C39" s="86">
        <v>0</v>
      </c>
      <c r="D39" s="87"/>
      <c r="E39" s="8">
        <v>0</v>
      </c>
      <c r="F39" s="8">
        <v>0</v>
      </c>
      <c r="G39" s="9">
        <v>0</v>
      </c>
    </row>
    <row r="40" spans="1:7">
      <c r="A40" s="85" t="s">
        <v>35</v>
      </c>
      <c r="B40" s="85"/>
      <c r="C40" s="86">
        <v>0</v>
      </c>
      <c r="D40" s="87"/>
      <c r="E40" s="8">
        <v>0</v>
      </c>
      <c r="F40" s="8">
        <v>0</v>
      </c>
      <c r="G40" s="9">
        <v>0</v>
      </c>
    </row>
    <row r="41" spans="1:7">
      <c r="A41" s="85" t="s">
        <v>36</v>
      </c>
      <c r="B41" s="85"/>
      <c r="C41" s="86">
        <v>0</v>
      </c>
      <c r="D41" s="87"/>
      <c r="E41" s="8">
        <v>0</v>
      </c>
      <c r="F41" s="8">
        <v>0</v>
      </c>
      <c r="G41" s="9">
        <v>0</v>
      </c>
    </row>
    <row r="42" spans="1:7">
      <c r="A42" s="81" t="s">
        <v>37</v>
      </c>
      <c r="B42" s="82"/>
      <c r="C42" s="12">
        <f>C35+C36+C38+C39+C40+C41</f>
        <v>38065</v>
      </c>
      <c r="D42" s="13"/>
      <c r="E42" s="15">
        <f>E35+E36+E38+E39+E40+E41</f>
        <v>38065</v>
      </c>
      <c r="F42" s="15">
        <f>F35+F36+F38+F39+F40+F41</f>
        <v>0</v>
      </c>
      <c r="G42" s="11">
        <f t="shared" si="0"/>
        <v>0</v>
      </c>
    </row>
    <row r="43" spans="1:7">
      <c r="A43" s="83"/>
      <c r="B43" s="83"/>
      <c r="C43" s="18"/>
      <c r="D43" s="18"/>
      <c r="E43" s="17"/>
      <c r="F43" s="17"/>
      <c r="G43" s="9"/>
    </row>
    <row r="44" spans="1:7">
      <c r="A44" s="84" t="s">
        <v>38</v>
      </c>
      <c r="B44" s="84"/>
      <c r="C44" s="19">
        <f>C33+C42</f>
        <v>118600</v>
      </c>
      <c r="D44" s="20"/>
      <c r="E44" s="19">
        <f>E33+E42</f>
        <v>140309</v>
      </c>
      <c r="F44" s="19">
        <f>F33+F42</f>
        <v>104658</v>
      </c>
      <c r="G44" s="21">
        <f t="shared" si="0"/>
        <v>0.7459108111382734</v>
      </c>
    </row>
  </sheetData>
  <mergeCells count="73">
    <mergeCell ref="F1:G1"/>
    <mergeCell ref="A8:B8"/>
    <mergeCell ref="C8:D8"/>
    <mergeCell ref="A5:B6"/>
    <mergeCell ref="A9:B9"/>
    <mergeCell ref="C9:D9"/>
    <mergeCell ref="A3:G3"/>
    <mergeCell ref="C5:D5"/>
    <mergeCell ref="A7:B7"/>
    <mergeCell ref="C7:D7"/>
    <mergeCell ref="A2:G2"/>
    <mergeCell ref="A10:B10"/>
    <mergeCell ref="C10:D10"/>
    <mergeCell ref="A11:B11"/>
    <mergeCell ref="C11:D11"/>
    <mergeCell ref="A13:B13"/>
    <mergeCell ref="C13:D13"/>
    <mergeCell ref="A12:B12"/>
    <mergeCell ref="A14:B14"/>
    <mergeCell ref="C14:D14"/>
    <mergeCell ref="A15:B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A35:B35"/>
    <mergeCell ref="C35:D35"/>
    <mergeCell ref="A36:B36"/>
    <mergeCell ref="C36:D36"/>
    <mergeCell ref="A37:B37"/>
    <mergeCell ref="C37:D37"/>
    <mergeCell ref="A38:B38"/>
    <mergeCell ref="C38:D38"/>
    <mergeCell ref="A42:B42"/>
    <mergeCell ref="A43:B43"/>
    <mergeCell ref="A44:B44"/>
    <mergeCell ref="A39:B39"/>
    <mergeCell ref="C39:D39"/>
    <mergeCell ref="A40:B40"/>
    <mergeCell ref="C40:D40"/>
    <mergeCell ref="A41:B41"/>
    <mergeCell ref="C41:D41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5"/>
  <sheetViews>
    <sheetView topLeftCell="A49" workbookViewId="0">
      <selection activeCell="D36" sqref="D36"/>
    </sheetView>
  </sheetViews>
  <sheetFormatPr defaultRowHeight="14.4"/>
  <cols>
    <col min="2" max="2" width="41.88671875" customWidth="1"/>
    <col min="6" max="6" width="9" customWidth="1"/>
  </cols>
  <sheetData>
    <row r="1" spans="1:7" ht="12" customHeight="1">
      <c r="A1" s="22"/>
      <c r="B1" s="22"/>
      <c r="C1" s="22"/>
      <c r="D1" s="22"/>
      <c r="E1" s="97" t="s">
        <v>126</v>
      </c>
      <c r="F1" s="97"/>
      <c r="G1" s="22"/>
    </row>
    <row r="2" spans="1:7" ht="12" customHeight="1">
      <c r="A2" s="115" t="s">
        <v>3</v>
      </c>
      <c r="B2" s="115"/>
      <c r="C2" s="115"/>
      <c r="D2" s="115"/>
      <c r="E2" s="115"/>
      <c r="F2" s="115"/>
    </row>
    <row r="3" spans="1:7" ht="12" customHeight="1">
      <c r="A3" s="115" t="s">
        <v>128</v>
      </c>
      <c r="B3" s="115"/>
      <c r="C3" s="115"/>
      <c r="D3" s="115"/>
      <c r="E3" s="115"/>
      <c r="F3" s="115"/>
      <c r="G3" s="22"/>
    </row>
    <row r="4" spans="1:7" ht="10.95" customHeight="1">
      <c r="A4" s="1"/>
      <c r="B4" s="1"/>
      <c r="C4" s="1"/>
      <c r="D4" s="1"/>
      <c r="E4" s="1"/>
      <c r="F4" s="1"/>
    </row>
    <row r="5" spans="1:7" ht="10.95" customHeight="1">
      <c r="A5" s="1"/>
      <c r="B5" s="1"/>
      <c r="C5" s="1"/>
      <c r="D5" s="1"/>
      <c r="E5" s="1"/>
      <c r="F5" s="1" t="s">
        <v>7</v>
      </c>
    </row>
    <row r="6" spans="1:7" ht="10.95" customHeight="1">
      <c r="A6" s="109" t="s">
        <v>8</v>
      </c>
      <c r="B6" s="110"/>
      <c r="C6" s="23" t="s">
        <v>99</v>
      </c>
      <c r="D6" s="23" t="s">
        <v>42</v>
      </c>
      <c r="E6" s="23" t="s">
        <v>131</v>
      </c>
      <c r="F6" s="24" t="s">
        <v>41</v>
      </c>
    </row>
    <row r="7" spans="1:7" ht="10.95" customHeight="1">
      <c r="A7" s="111"/>
      <c r="B7" s="112"/>
      <c r="C7" s="25" t="s">
        <v>43</v>
      </c>
      <c r="D7" s="25" t="s">
        <v>43</v>
      </c>
      <c r="E7" s="25" t="s">
        <v>40</v>
      </c>
      <c r="F7" s="26" t="s">
        <v>0</v>
      </c>
    </row>
    <row r="8" spans="1:7" ht="10.95" customHeight="1">
      <c r="A8" s="27" t="s">
        <v>46</v>
      </c>
      <c r="B8" s="27"/>
      <c r="C8" s="8">
        <v>12521</v>
      </c>
      <c r="D8" s="8">
        <v>26208</v>
      </c>
      <c r="E8" s="8">
        <v>25287</v>
      </c>
      <c r="F8" s="9">
        <f>E8/D8</f>
        <v>0.96485805860805862</v>
      </c>
    </row>
    <row r="9" spans="1:7" ht="10.95" customHeight="1">
      <c r="A9" s="27" t="s">
        <v>47</v>
      </c>
      <c r="B9" s="27"/>
      <c r="C9" s="8">
        <v>0</v>
      </c>
      <c r="D9" s="8">
        <v>0</v>
      </c>
      <c r="E9" s="8">
        <v>0</v>
      </c>
      <c r="F9" s="9">
        <v>0</v>
      </c>
    </row>
    <row r="10" spans="1:7" ht="10.95" customHeight="1">
      <c r="A10" s="27" t="s">
        <v>48</v>
      </c>
      <c r="B10" s="27"/>
      <c r="C10" s="8">
        <v>432</v>
      </c>
      <c r="D10" s="8">
        <v>432</v>
      </c>
      <c r="E10" s="8">
        <v>302</v>
      </c>
      <c r="F10" s="9">
        <f t="shared" ref="F10:F65" si="0">E10/D10</f>
        <v>0.69907407407407407</v>
      </c>
    </row>
    <row r="11" spans="1:7" ht="10.95" customHeight="1">
      <c r="A11" s="27" t="s">
        <v>49</v>
      </c>
      <c r="B11" s="27"/>
      <c r="C11" s="27">
        <v>0</v>
      </c>
      <c r="D11" s="8">
        <v>0</v>
      </c>
      <c r="E11" s="8">
        <v>0</v>
      </c>
      <c r="F11" s="9">
        <v>0</v>
      </c>
    </row>
    <row r="12" spans="1:7" ht="10.95" customHeight="1">
      <c r="A12" s="27" t="s">
        <v>50</v>
      </c>
      <c r="B12" s="27"/>
      <c r="C12" s="27">
        <v>50</v>
      </c>
      <c r="D12" s="8">
        <v>50</v>
      </c>
      <c r="E12" s="8">
        <v>50</v>
      </c>
      <c r="F12" s="9">
        <f t="shared" si="0"/>
        <v>1</v>
      </c>
    </row>
    <row r="13" spans="1:7" ht="10.95" customHeight="1">
      <c r="A13" s="27" t="s">
        <v>51</v>
      </c>
      <c r="B13" s="27"/>
      <c r="C13" s="27">
        <v>0</v>
      </c>
      <c r="D13" s="8">
        <v>0</v>
      </c>
      <c r="E13" s="8">
        <v>0</v>
      </c>
      <c r="F13" s="9">
        <v>0</v>
      </c>
    </row>
    <row r="14" spans="1:7" ht="10.95" customHeight="1">
      <c r="A14" s="28" t="s">
        <v>52</v>
      </c>
      <c r="B14" s="28"/>
      <c r="C14" s="29">
        <f>C8+C9+C10+C11+C12+C13</f>
        <v>13003</v>
      </c>
      <c r="D14" s="29">
        <f t="shared" ref="D14:E14" si="1">D8+D9+D10+D11+D12+D13</f>
        <v>26690</v>
      </c>
      <c r="E14" s="29">
        <f t="shared" si="1"/>
        <v>25639</v>
      </c>
      <c r="F14" s="9">
        <f t="shared" si="0"/>
        <v>0.96062195578868492</v>
      </c>
    </row>
    <row r="15" spans="1:7" ht="10.95" customHeight="1">
      <c r="A15" s="27" t="s">
        <v>53</v>
      </c>
      <c r="B15" s="27"/>
      <c r="C15" s="27">
        <v>5003</v>
      </c>
      <c r="D15" s="8">
        <v>5003</v>
      </c>
      <c r="E15" s="8">
        <v>4558</v>
      </c>
      <c r="F15" s="9">
        <f t="shared" si="0"/>
        <v>0.91105336797921244</v>
      </c>
    </row>
    <row r="16" spans="1:7" ht="10.95" customHeight="1">
      <c r="A16" s="27" t="s">
        <v>54</v>
      </c>
      <c r="B16" s="27"/>
      <c r="C16" s="8">
        <v>480</v>
      </c>
      <c r="D16" s="8">
        <v>480</v>
      </c>
      <c r="E16" s="8">
        <v>280</v>
      </c>
      <c r="F16" s="9">
        <f t="shared" si="0"/>
        <v>0.58333333333333337</v>
      </c>
    </row>
    <row r="17" spans="1:6" ht="10.95" customHeight="1">
      <c r="A17" s="28" t="s">
        <v>55</v>
      </c>
      <c r="B17" s="28"/>
      <c r="C17" s="29">
        <f>C15+C16</f>
        <v>5483</v>
      </c>
      <c r="D17" s="29">
        <f t="shared" ref="D17:E17" si="2">D15+D16</f>
        <v>5483</v>
      </c>
      <c r="E17" s="29">
        <f t="shared" si="2"/>
        <v>4838</v>
      </c>
      <c r="F17" s="9">
        <f t="shared" si="0"/>
        <v>0.88236366952398326</v>
      </c>
    </row>
    <row r="18" spans="1:6" ht="10.95" customHeight="1">
      <c r="A18" s="30" t="s">
        <v>2</v>
      </c>
      <c r="B18" s="30"/>
      <c r="C18" s="14">
        <f>C14+C17</f>
        <v>18486</v>
      </c>
      <c r="D18" s="14">
        <f t="shared" ref="D18:E18" si="3">D14+D17</f>
        <v>32173</v>
      </c>
      <c r="E18" s="14">
        <f t="shared" si="3"/>
        <v>30477</v>
      </c>
      <c r="F18" s="9">
        <f t="shared" si="0"/>
        <v>0.94728499052000126</v>
      </c>
    </row>
    <row r="19" spans="1:6" ht="10.95" customHeight="1">
      <c r="A19" s="30" t="s">
        <v>56</v>
      </c>
      <c r="B19" s="30"/>
      <c r="C19" s="14">
        <v>4195</v>
      </c>
      <c r="D19" s="14">
        <v>6043</v>
      </c>
      <c r="E19" s="14">
        <v>5989</v>
      </c>
      <c r="F19" s="9">
        <f t="shared" si="0"/>
        <v>0.99106404103921897</v>
      </c>
    </row>
    <row r="20" spans="1:6" ht="10.95" customHeight="1">
      <c r="A20" s="27" t="s">
        <v>57</v>
      </c>
      <c r="B20" s="27"/>
      <c r="C20" s="27">
        <v>0</v>
      </c>
      <c r="D20" s="8">
        <v>0</v>
      </c>
      <c r="E20" s="8">
        <v>0</v>
      </c>
      <c r="F20" s="9">
        <v>0</v>
      </c>
    </row>
    <row r="21" spans="1:6" ht="10.95" customHeight="1">
      <c r="A21" s="27" t="s">
        <v>58</v>
      </c>
      <c r="B21" s="27"/>
      <c r="C21" s="8">
        <v>4917</v>
      </c>
      <c r="D21" s="8">
        <v>7773</v>
      </c>
      <c r="E21" s="8">
        <v>7773</v>
      </c>
      <c r="F21" s="9">
        <f t="shared" si="0"/>
        <v>1</v>
      </c>
    </row>
    <row r="22" spans="1:6" ht="10.95" customHeight="1">
      <c r="A22" s="27" t="s">
        <v>59</v>
      </c>
      <c r="B22" s="27"/>
      <c r="C22" s="27">
        <v>0</v>
      </c>
      <c r="D22" s="8">
        <v>0</v>
      </c>
      <c r="E22" s="8">
        <v>0</v>
      </c>
      <c r="F22" s="9">
        <v>0</v>
      </c>
    </row>
    <row r="23" spans="1:6" ht="10.95" customHeight="1">
      <c r="A23" s="28" t="s">
        <v>60</v>
      </c>
      <c r="B23" s="28"/>
      <c r="C23" s="29">
        <v>4917</v>
      </c>
      <c r="D23" s="29">
        <v>7773</v>
      </c>
      <c r="E23" s="29">
        <v>7773</v>
      </c>
      <c r="F23" s="9">
        <f t="shared" si="0"/>
        <v>1</v>
      </c>
    </row>
    <row r="24" spans="1:6" ht="10.95" customHeight="1">
      <c r="A24" s="27" t="s">
        <v>61</v>
      </c>
      <c r="B24" s="27"/>
      <c r="C24" s="27">
        <v>0</v>
      </c>
      <c r="D24" s="8">
        <v>0</v>
      </c>
      <c r="E24" s="8">
        <v>0</v>
      </c>
      <c r="F24" s="9">
        <v>0</v>
      </c>
    </row>
    <row r="25" spans="1:6" ht="10.95" customHeight="1">
      <c r="A25" s="27" t="s">
        <v>62</v>
      </c>
      <c r="B25" s="27"/>
      <c r="C25" s="27">
        <v>430</v>
      </c>
      <c r="D25" s="8">
        <v>430</v>
      </c>
      <c r="E25" s="8">
        <v>323</v>
      </c>
      <c r="F25" s="9">
        <f t="shared" si="0"/>
        <v>0.75116279069767444</v>
      </c>
    </row>
    <row r="26" spans="1:6" ht="10.95" customHeight="1">
      <c r="A26" s="28" t="s">
        <v>63</v>
      </c>
      <c r="B26" s="28"/>
      <c r="C26" s="28">
        <v>430</v>
      </c>
      <c r="D26" s="29">
        <v>430</v>
      </c>
      <c r="E26" s="29">
        <v>323</v>
      </c>
      <c r="F26" s="9">
        <f t="shared" si="0"/>
        <v>0.75116279069767444</v>
      </c>
    </row>
    <row r="27" spans="1:6" ht="10.95" customHeight="1">
      <c r="A27" s="27" t="s">
        <v>64</v>
      </c>
      <c r="B27" s="27"/>
      <c r="C27" s="8">
        <v>2495</v>
      </c>
      <c r="D27" s="8">
        <v>3225</v>
      </c>
      <c r="E27" s="8">
        <v>3225</v>
      </c>
      <c r="F27" s="9">
        <f t="shared" si="0"/>
        <v>1</v>
      </c>
    </row>
    <row r="28" spans="1:6" ht="10.95" customHeight="1">
      <c r="A28" s="27" t="s">
        <v>65</v>
      </c>
      <c r="B28" s="27"/>
      <c r="C28" s="27">
        <v>0</v>
      </c>
      <c r="D28" s="8">
        <v>0</v>
      </c>
      <c r="E28" s="8">
        <v>0</v>
      </c>
      <c r="F28" s="9">
        <v>0</v>
      </c>
    </row>
    <row r="29" spans="1:6" ht="10.95" customHeight="1">
      <c r="A29" s="27" t="s">
        <v>66</v>
      </c>
      <c r="B29" s="27"/>
      <c r="C29" s="8">
        <v>3688</v>
      </c>
      <c r="D29" s="8">
        <v>3688</v>
      </c>
      <c r="E29" s="8">
        <v>2439</v>
      </c>
      <c r="F29" s="9">
        <f t="shared" si="0"/>
        <v>0.66133405639913234</v>
      </c>
    </row>
    <row r="30" spans="1:6" ht="10.95" customHeight="1">
      <c r="A30" s="27" t="s">
        <v>67</v>
      </c>
      <c r="B30" s="27"/>
      <c r="C30" s="8">
        <v>3952</v>
      </c>
      <c r="D30" s="8">
        <v>4143</v>
      </c>
      <c r="E30" s="8">
        <v>4143</v>
      </c>
      <c r="F30" s="9">
        <f>E30/D30</f>
        <v>1</v>
      </c>
    </row>
    <row r="31" spans="1:6" ht="10.95" customHeight="1">
      <c r="A31" s="27" t="s">
        <v>68</v>
      </c>
      <c r="B31" s="27"/>
      <c r="C31" s="8">
        <v>3186</v>
      </c>
      <c r="D31" s="8">
        <v>3186</v>
      </c>
      <c r="E31" s="8">
        <v>2007</v>
      </c>
      <c r="F31" s="9">
        <f t="shared" si="0"/>
        <v>0.62994350282485878</v>
      </c>
    </row>
    <row r="32" spans="1:6" ht="10.95" customHeight="1">
      <c r="A32" s="28" t="s">
        <v>69</v>
      </c>
      <c r="B32" s="28"/>
      <c r="C32" s="29">
        <f>C27+C28+C29+C30+C31</f>
        <v>13321</v>
      </c>
      <c r="D32" s="29">
        <f>D27+D28+D29+D30+D31</f>
        <v>14242</v>
      </c>
      <c r="E32" s="29">
        <f>E27+E28+E29+E30+E31</f>
        <v>11814</v>
      </c>
      <c r="F32" s="9">
        <f t="shared" si="0"/>
        <v>0.82951832607779807</v>
      </c>
    </row>
    <row r="33" spans="1:6" ht="10.95" customHeight="1">
      <c r="A33" s="27" t="s">
        <v>70</v>
      </c>
      <c r="B33" s="27"/>
      <c r="C33" s="27">
        <v>0</v>
      </c>
      <c r="D33" s="8"/>
      <c r="E33" s="8"/>
      <c r="F33" s="9">
        <v>0</v>
      </c>
    </row>
    <row r="34" spans="1:6" ht="10.95" customHeight="1">
      <c r="A34" s="27" t="s">
        <v>71</v>
      </c>
      <c r="B34" s="27"/>
      <c r="C34" s="8">
        <v>19210</v>
      </c>
      <c r="D34" s="8">
        <v>19991</v>
      </c>
      <c r="E34" s="8">
        <v>14224</v>
      </c>
      <c r="F34" s="9">
        <f t="shared" si="0"/>
        <v>0.71152018408283724</v>
      </c>
    </row>
    <row r="35" spans="1:6" ht="10.95" customHeight="1">
      <c r="A35" s="28" t="s">
        <v>72</v>
      </c>
      <c r="B35" s="28"/>
      <c r="C35" s="29">
        <v>19210</v>
      </c>
      <c r="D35" s="29">
        <v>19991</v>
      </c>
      <c r="E35" s="29">
        <v>14224</v>
      </c>
      <c r="F35" s="9">
        <f t="shared" si="0"/>
        <v>0.71152018408283724</v>
      </c>
    </row>
    <row r="36" spans="1:6" ht="10.95" customHeight="1">
      <c r="A36" s="30" t="s">
        <v>73</v>
      </c>
      <c r="B36" s="30"/>
      <c r="C36" s="14">
        <f>C23+C26+C32+C35</f>
        <v>37878</v>
      </c>
      <c r="D36" s="14">
        <f t="shared" ref="D36:E36" si="4">D23+D26+D32+D35</f>
        <v>42436</v>
      </c>
      <c r="E36" s="14">
        <f t="shared" si="4"/>
        <v>34134</v>
      </c>
      <c r="F36" s="9">
        <f t="shared" si="0"/>
        <v>0.80436421905928923</v>
      </c>
    </row>
    <row r="37" spans="1:6" ht="10.95" customHeight="1">
      <c r="A37" s="27" t="s">
        <v>74</v>
      </c>
      <c r="B37" s="27"/>
      <c r="C37" s="27">
        <v>250</v>
      </c>
      <c r="D37" s="8">
        <v>250</v>
      </c>
      <c r="E37" s="8">
        <v>0</v>
      </c>
      <c r="F37" s="9">
        <f t="shared" si="0"/>
        <v>0</v>
      </c>
    </row>
    <row r="38" spans="1:6" ht="10.95" customHeight="1">
      <c r="A38" s="27" t="s">
        <v>75</v>
      </c>
      <c r="B38" s="27"/>
      <c r="C38" s="27">
        <v>60</v>
      </c>
      <c r="D38" s="8">
        <v>60</v>
      </c>
      <c r="E38" s="8">
        <v>26</v>
      </c>
      <c r="F38" s="9">
        <f t="shared" si="0"/>
        <v>0.43333333333333335</v>
      </c>
    </row>
    <row r="39" spans="1:6" ht="10.95" customHeight="1">
      <c r="A39" s="27" t="s">
        <v>76</v>
      </c>
      <c r="B39" s="27"/>
      <c r="C39" s="27">
        <v>631</v>
      </c>
      <c r="D39" s="8">
        <v>1896</v>
      </c>
      <c r="E39" s="8">
        <v>1324</v>
      </c>
      <c r="F39" s="9">
        <f t="shared" si="0"/>
        <v>0.69831223628691985</v>
      </c>
    </row>
    <row r="40" spans="1:6" ht="10.95" customHeight="1">
      <c r="A40" s="27" t="s">
        <v>77</v>
      </c>
      <c r="B40" s="27"/>
      <c r="C40" s="8">
        <v>2850</v>
      </c>
      <c r="D40" s="8">
        <v>2850</v>
      </c>
      <c r="E40" s="8">
        <v>2381</v>
      </c>
      <c r="F40" s="9">
        <f t="shared" si="0"/>
        <v>0.83543859649122809</v>
      </c>
    </row>
    <row r="41" spans="1:6" ht="10.95" customHeight="1">
      <c r="A41" s="30" t="s">
        <v>78</v>
      </c>
      <c r="B41" s="30"/>
      <c r="C41" s="14">
        <f>C37+C38+C39+C40</f>
        <v>3791</v>
      </c>
      <c r="D41" s="14">
        <v>5056</v>
      </c>
      <c r="E41" s="14">
        <f>E37+E38+E39+E40</f>
        <v>3731</v>
      </c>
      <c r="F41" s="9">
        <f t="shared" si="0"/>
        <v>0.73793512658227844</v>
      </c>
    </row>
    <row r="42" spans="1:6" ht="10.95" customHeight="1">
      <c r="A42" s="27" t="s">
        <v>79</v>
      </c>
      <c r="B42" s="27"/>
      <c r="C42" s="8">
        <v>5735</v>
      </c>
      <c r="D42" s="8">
        <v>5988</v>
      </c>
      <c r="E42" s="8">
        <v>5988</v>
      </c>
      <c r="F42" s="9">
        <f t="shared" si="0"/>
        <v>1</v>
      </c>
    </row>
    <row r="43" spans="1:6" ht="10.95" customHeight="1">
      <c r="A43" s="113" t="s">
        <v>100</v>
      </c>
      <c r="B43" s="114"/>
      <c r="C43" s="8">
        <v>1100</v>
      </c>
      <c r="D43" s="8">
        <v>1112</v>
      </c>
      <c r="E43" s="8">
        <v>1112</v>
      </c>
      <c r="F43" s="9">
        <f t="shared" si="0"/>
        <v>1</v>
      </c>
    </row>
    <row r="44" spans="1:6" ht="10.95" customHeight="1">
      <c r="A44" s="113" t="s">
        <v>129</v>
      </c>
      <c r="B44" s="114"/>
      <c r="C44" s="8">
        <v>0</v>
      </c>
      <c r="D44" s="8">
        <v>25</v>
      </c>
      <c r="E44" s="8">
        <v>25</v>
      </c>
      <c r="F44" s="9">
        <v>0</v>
      </c>
    </row>
    <row r="45" spans="1:6" ht="10.95" customHeight="1">
      <c r="A45" s="30" t="s">
        <v>80</v>
      </c>
      <c r="B45" s="30"/>
      <c r="C45" s="14">
        <f>C42+C43+C44</f>
        <v>6835</v>
      </c>
      <c r="D45" s="14">
        <f t="shared" ref="D45:E45" si="5">D42+D43+D44</f>
        <v>7125</v>
      </c>
      <c r="E45" s="14">
        <f t="shared" si="5"/>
        <v>7125</v>
      </c>
      <c r="F45" s="9">
        <f t="shared" si="0"/>
        <v>1</v>
      </c>
    </row>
    <row r="46" spans="1:6" ht="10.95" customHeight="1">
      <c r="A46" s="27" t="s">
        <v>81</v>
      </c>
      <c r="B46" s="27"/>
      <c r="C46" s="27">
        <v>0</v>
      </c>
      <c r="D46" s="8">
        <v>0</v>
      </c>
      <c r="E46" s="8">
        <v>0</v>
      </c>
      <c r="F46" s="9">
        <v>0</v>
      </c>
    </row>
    <row r="47" spans="1:6" ht="10.95" customHeight="1">
      <c r="A47" s="27" t="s">
        <v>82</v>
      </c>
      <c r="B47" s="27"/>
      <c r="C47" s="27">
        <v>787</v>
      </c>
      <c r="D47" s="8">
        <v>787</v>
      </c>
      <c r="E47" s="8">
        <v>111</v>
      </c>
      <c r="F47" s="9">
        <f t="shared" si="0"/>
        <v>0.14104193138500634</v>
      </c>
    </row>
    <row r="48" spans="1:6" ht="10.95" customHeight="1">
      <c r="A48" s="27" t="s">
        <v>83</v>
      </c>
      <c r="B48" s="27"/>
      <c r="C48" s="8">
        <v>5512</v>
      </c>
      <c r="D48" s="8">
        <v>5512</v>
      </c>
      <c r="E48" s="8">
        <v>2454</v>
      </c>
      <c r="F48" s="9">
        <f t="shared" si="0"/>
        <v>0.44521044992743108</v>
      </c>
    </row>
    <row r="49" spans="1:6" ht="10.95" customHeight="1">
      <c r="A49" s="30" t="s">
        <v>84</v>
      </c>
      <c r="B49" s="30"/>
      <c r="C49" s="14">
        <f>C46+C47+C48</f>
        <v>6299</v>
      </c>
      <c r="D49" s="14">
        <f t="shared" ref="D49:E49" si="6">D46+D47+D48</f>
        <v>6299</v>
      </c>
      <c r="E49" s="14">
        <f t="shared" si="6"/>
        <v>2565</v>
      </c>
      <c r="F49" s="9">
        <f t="shared" si="0"/>
        <v>0.40720749325289729</v>
      </c>
    </row>
    <row r="50" spans="1:6" ht="10.95" customHeight="1">
      <c r="A50" s="27" t="s">
        <v>85</v>
      </c>
      <c r="B50" s="27"/>
      <c r="C50" s="8">
        <v>29760</v>
      </c>
      <c r="D50" s="8">
        <v>29760</v>
      </c>
      <c r="E50" s="8">
        <v>11117</v>
      </c>
      <c r="F50" s="9">
        <f t="shared" si="0"/>
        <v>0.3735551075268817</v>
      </c>
    </row>
    <row r="51" spans="1:6" ht="10.95" customHeight="1">
      <c r="A51" s="27" t="s">
        <v>86</v>
      </c>
      <c r="B51" s="27"/>
      <c r="C51" s="27">
        <v>0</v>
      </c>
      <c r="D51" s="8">
        <v>0</v>
      </c>
      <c r="E51" s="8">
        <v>0</v>
      </c>
      <c r="F51" s="9">
        <v>0</v>
      </c>
    </row>
    <row r="52" spans="1:6" ht="10.95" customHeight="1">
      <c r="A52" s="107" t="s">
        <v>87</v>
      </c>
      <c r="B52" s="108"/>
      <c r="C52" s="14">
        <f>C50+C51</f>
        <v>29760</v>
      </c>
      <c r="D52" s="14">
        <f t="shared" ref="D52:E52" si="7">D50+D51</f>
        <v>29760</v>
      </c>
      <c r="E52" s="14">
        <f t="shared" si="7"/>
        <v>11117</v>
      </c>
      <c r="F52" s="9">
        <f t="shared" si="0"/>
        <v>0.3735551075268817</v>
      </c>
    </row>
    <row r="53" spans="1:6" ht="10.95" customHeight="1">
      <c r="A53" s="27" t="s">
        <v>88</v>
      </c>
      <c r="B53" s="27"/>
      <c r="C53" s="27">
        <v>0</v>
      </c>
      <c r="D53" s="8">
        <v>0</v>
      </c>
      <c r="E53" s="8">
        <v>0</v>
      </c>
      <c r="F53" s="9">
        <v>0</v>
      </c>
    </row>
    <row r="54" spans="1:6" ht="10.95" customHeight="1">
      <c r="A54" s="27" t="s">
        <v>89</v>
      </c>
      <c r="B54" s="27"/>
      <c r="C54" s="27">
        <v>0</v>
      </c>
      <c r="D54" s="8">
        <v>0</v>
      </c>
      <c r="E54" s="8">
        <v>0</v>
      </c>
      <c r="F54" s="9">
        <v>0</v>
      </c>
    </row>
    <row r="55" spans="1:6" ht="10.95" customHeight="1">
      <c r="A55" s="27" t="s">
        <v>90</v>
      </c>
      <c r="B55" s="27"/>
      <c r="C55" s="27">
        <v>0</v>
      </c>
      <c r="D55" s="8">
        <v>50</v>
      </c>
      <c r="E55" s="8">
        <v>50</v>
      </c>
      <c r="F55" s="9">
        <v>0</v>
      </c>
    </row>
    <row r="56" spans="1:6" ht="10.95" customHeight="1">
      <c r="A56" s="31" t="s">
        <v>91</v>
      </c>
      <c r="B56" s="31"/>
      <c r="C56" s="32">
        <f>C18+CC4136+C45+C49+C52+C55+C19+C41+C36</f>
        <v>107244</v>
      </c>
      <c r="D56" s="32">
        <f>D18+CD4136+D45+D49+D52+D55+D19+D41+D36</f>
        <v>128942</v>
      </c>
      <c r="E56" s="32">
        <f>E18+CE4136+E45+E49+E52+E55+E19+E41+E36</f>
        <v>95188</v>
      </c>
      <c r="F56" s="9">
        <f t="shared" si="0"/>
        <v>0.73822338725938796</v>
      </c>
    </row>
    <row r="57" spans="1:6" ht="10.95" customHeight="1">
      <c r="A57" s="33"/>
      <c r="B57" s="34"/>
      <c r="C57" s="34"/>
      <c r="D57" s="35"/>
      <c r="E57" s="35"/>
      <c r="F57" s="9"/>
    </row>
    <row r="58" spans="1:6" ht="10.95" customHeight="1">
      <c r="A58" s="36" t="s">
        <v>92</v>
      </c>
      <c r="B58" s="36"/>
      <c r="C58" s="36">
        <v>0</v>
      </c>
      <c r="D58" s="37">
        <v>0</v>
      </c>
      <c r="E58" s="37">
        <v>0</v>
      </c>
      <c r="F58" s="9">
        <v>0</v>
      </c>
    </row>
    <row r="59" spans="1:6" ht="10.95" customHeight="1">
      <c r="A59" s="27" t="s">
        <v>93</v>
      </c>
      <c r="B59" s="27"/>
      <c r="C59" s="27">
        <v>0</v>
      </c>
      <c r="D59" s="8">
        <v>0</v>
      </c>
      <c r="E59" s="8">
        <v>0</v>
      </c>
      <c r="F59" s="9">
        <v>0</v>
      </c>
    </row>
    <row r="60" spans="1:6" ht="10.95" customHeight="1">
      <c r="A60" s="27" t="s">
        <v>94</v>
      </c>
      <c r="B60" s="27"/>
      <c r="C60" s="8">
        <v>11356</v>
      </c>
      <c r="D60" s="8">
        <v>11367</v>
      </c>
      <c r="E60" s="8">
        <v>11367</v>
      </c>
      <c r="F60" s="9">
        <f t="shared" si="0"/>
        <v>1</v>
      </c>
    </row>
    <row r="61" spans="1:6" ht="10.95" customHeight="1">
      <c r="A61" s="30" t="s">
        <v>95</v>
      </c>
      <c r="B61" s="30"/>
      <c r="C61" s="14">
        <f>C58+C59+C60</f>
        <v>11356</v>
      </c>
      <c r="D61" s="14">
        <f t="shared" ref="D61:E61" si="8">D58+D59+D60</f>
        <v>11367</v>
      </c>
      <c r="E61" s="14">
        <f t="shared" si="8"/>
        <v>11367</v>
      </c>
      <c r="F61" s="11">
        <f t="shared" si="0"/>
        <v>1</v>
      </c>
    </row>
    <row r="62" spans="1:6" ht="10.95" customHeight="1">
      <c r="A62" s="27" t="s">
        <v>96</v>
      </c>
      <c r="B62" s="27"/>
      <c r="C62" s="27"/>
      <c r="D62" s="8"/>
      <c r="E62" s="8"/>
      <c r="F62" s="9">
        <v>0</v>
      </c>
    </row>
    <row r="63" spans="1:6" ht="10.95" customHeight="1">
      <c r="A63" s="31" t="s">
        <v>97</v>
      </c>
      <c r="B63" s="31"/>
      <c r="C63" s="32">
        <f>C61+C62</f>
        <v>11356</v>
      </c>
      <c r="D63" s="32">
        <f t="shared" ref="D63:E63" si="9">D61+D62</f>
        <v>11367</v>
      </c>
      <c r="E63" s="32">
        <f t="shared" si="9"/>
        <v>11367</v>
      </c>
      <c r="F63" s="64">
        <f t="shared" si="0"/>
        <v>1</v>
      </c>
    </row>
    <row r="64" spans="1:6" ht="10.95" customHeight="1">
      <c r="A64" s="33"/>
      <c r="B64" s="34"/>
      <c r="C64" s="34"/>
      <c r="D64" s="35"/>
      <c r="E64" s="35"/>
      <c r="F64" s="66"/>
    </row>
    <row r="65" spans="1:6" ht="10.95" customHeight="1">
      <c r="A65" s="38" t="s">
        <v>98</v>
      </c>
      <c r="B65" s="38"/>
      <c r="C65" s="39">
        <f>C56+C63</f>
        <v>118600</v>
      </c>
      <c r="D65" s="39">
        <f t="shared" ref="D65:E65" si="10">D56+D63</f>
        <v>140309</v>
      </c>
      <c r="E65" s="39">
        <f t="shared" si="10"/>
        <v>106555</v>
      </c>
      <c r="F65" s="65">
        <f t="shared" si="0"/>
        <v>0.75943097021573813</v>
      </c>
    </row>
  </sheetData>
  <mergeCells count="7">
    <mergeCell ref="E1:F1"/>
    <mergeCell ref="A52:B52"/>
    <mergeCell ref="A6:B7"/>
    <mergeCell ref="A44:B44"/>
    <mergeCell ref="A43:B43"/>
    <mergeCell ref="A3:F3"/>
    <mergeCell ref="A2:F2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0"/>
  <sheetViews>
    <sheetView tabSelected="1" topLeftCell="A5" workbookViewId="0">
      <selection activeCell="E31" sqref="E31"/>
    </sheetView>
  </sheetViews>
  <sheetFormatPr defaultRowHeight="14.4"/>
  <cols>
    <col min="2" max="2" width="35.44140625" customWidth="1"/>
    <col min="6" max="6" width="12.77734375" bestFit="1" customWidth="1"/>
  </cols>
  <sheetData>
    <row r="1" spans="1:9">
      <c r="B1" s="63"/>
      <c r="C1" s="63"/>
      <c r="D1" s="63"/>
      <c r="E1" s="63"/>
      <c r="F1" s="63" t="s">
        <v>101</v>
      </c>
      <c r="G1" s="63"/>
      <c r="H1" s="63"/>
      <c r="I1" s="63"/>
    </row>
    <row r="3" spans="1:9">
      <c r="A3" s="122" t="s">
        <v>102</v>
      </c>
      <c r="B3" s="122"/>
      <c r="C3" s="122"/>
      <c r="D3" s="122"/>
      <c r="E3" s="122"/>
      <c r="F3" s="122"/>
      <c r="G3" s="40"/>
      <c r="H3" s="40"/>
      <c r="I3" s="40"/>
    </row>
    <row r="4" spans="1:9">
      <c r="A4" s="122" t="s">
        <v>259</v>
      </c>
      <c r="B4" s="122"/>
      <c r="C4" s="122"/>
      <c r="D4" s="122"/>
      <c r="E4" s="122"/>
      <c r="F4" s="122"/>
      <c r="G4" s="40"/>
      <c r="H4" s="40"/>
      <c r="I4" s="40"/>
    </row>
    <row r="6" spans="1:9">
      <c r="A6" s="123" t="s">
        <v>8</v>
      </c>
      <c r="B6" s="124"/>
      <c r="C6" s="41" t="s">
        <v>99</v>
      </c>
      <c r="D6" s="41" t="s">
        <v>42</v>
      </c>
      <c r="E6" s="41" t="s">
        <v>131</v>
      </c>
      <c r="F6" s="41" t="s">
        <v>41</v>
      </c>
    </row>
    <row r="7" spans="1:9">
      <c r="A7" s="125"/>
      <c r="B7" s="126"/>
      <c r="C7" s="42" t="s">
        <v>43</v>
      </c>
      <c r="D7" s="42" t="s">
        <v>43</v>
      </c>
      <c r="E7" s="42" t="s">
        <v>40</v>
      </c>
      <c r="F7" s="42" t="s">
        <v>0</v>
      </c>
    </row>
    <row r="8" spans="1:9">
      <c r="A8" s="50" t="s">
        <v>103</v>
      </c>
      <c r="B8" s="50"/>
      <c r="C8" s="51">
        <v>8233</v>
      </c>
      <c r="D8" s="51">
        <v>8131</v>
      </c>
      <c r="E8" s="51">
        <v>8131</v>
      </c>
      <c r="F8" s="56">
        <f>E8/D8</f>
        <v>1</v>
      </c>
    </row>
    <row r="9" spans="1:9">
      <c r="A9" s="50" t="s">
        <v>104</v>
      </c>
      <c r="B9" s="50"/>
      <c r="C9" s="51">
        <v>2180</v>
      </c>
      <c r="D9" s="51">
        <v>2175</v>
      </c>
      <c r="E9" s="51">
        <v>2174</v>
      </c>
      <c r="F9" s="56">
        <f t="shared" ref="F9:F30" si="0">E9/D9</f>
        <v>0.99954022988505742</v>
      </c>
    </row>
    <row r="10" spans="1:9">
      <c r="A10" s="43" t="s">
        <v>105</v>
      </c>
      <c r="B10" s="43"/>
      <c r="C10" s="43">
        <v>15</v>
      </c>
      <c r="D10" s="44">
        <v>15</v>
      </c>
      <c r="E10" s="44">
        <v>0</v>
      </c>
      <c r="F10" s="56">
        <f t="shared" si="0"/>
        <v>0</v>
      </c>
    </row>
    <row r="11" spans="1:9">
      <c r="A11" s="52" t="s">
        <v>106</v>
      </c>
      <c r="B11" s="52"/>
      <c r="C11" s="52">
        <v>15</v>
      </c>
      <c r="D11" s="53">
        <v>15</v>
      </c>
      <c r="E11" s="53">
        <v>0</v>
      </c>
      <c r="F11" s="56">
        <f t="shared" si="0"/>
        <v>0</v>
      </c>
    </row>
    <row r="12" spans="1:9">
      <c r="A12" s="52" t="s">
        <v>107</v>
      </c>
      <c r="B12" s="52"/>
      <c r="C12" s="52">
        <v>49</v>
      </c>
      <c r="D12" s="53">
        <v>40</v>
      </c>
      <c r="E12" s="53">
        <v>37</v>
      </c>
      <c r="F12" s="56">
        <f t="shared" si="0"/>
        <v>0.92500000000000004</v>
      </c>
    </row>
    <row r="13" spans="1:9">
      <c r="A13" s="54" t="s">
        <v>64</v>
      </c>
      <c r="B13" s="54"/>
      <c r="C13" s="54">
        <v>676</v>
      </c>
      <c r="D13" s="55">
        <v>768</v>
      </c>
      <c r="E13" s="55">
        <v>768</v>
      </c>
      <c r="F13" s="56">
        <f t="shared" si="0"/>
        <v>1</v>
      </c>
    </row>
    <row r="14" spans="1:9">
      <c r="A14" s="52" t="s">
        <v>108</v>
      </c>
      <c r="B14" s="52"/>
      <c r="C14" s="52">
        <v>676</v>
      </c>
      <c r="D14" s="53">
        <v>768</v>
      </c>
      <c r="E14" s="53">
        <v>768</v>
      </c>
      <c r="F14" s="56">
        <f t="shared" si="0"/>
        <v>1</v>
      </c>
    </row>
    <row r="15" spans="1:9">
      <c r="A15" s="54" t="s">
        <v>109</v>
      </c>
      <c r="B15" s="54"/>
      <c r="C15" s="54">
        <v>0</v>
      </c>
      <c r="D15" s="55">
        <v>0</v>
      </c>
      <c r="E15" s="55">
        <v>0</v>
      </c>
      <c r="F15" s="56">
        <v>0</v>
      </c>
    </row>
    <row r="16" spans="1:9">
      <c r="A16" s="54" t="s">
        <v>110</v>
      </c>
      <c r="B16" s="54"/>
      <c r="C16" s="54">
        <v>203</v>
      </c>
      <c r="D16" s="55">
        <v>253</v>
      </c>
      <c r="E16" s="55">
        <v>242</v>
      </c>
      <c r="F16" s="56">
        <f t="shared" si="0"/>
        <v>0.95652173913043481</v>
      </c>
    </row>
    <row r="17" spans="1:6">
      <c r="A17" s="52" t="s">
        <v>111</v>
      </c>
      <c r="B17" s="52"/>
      <c r="C17" s="52">
        <v>203</v>
      </c>
      <c r="D17" s="53">
        <v>253</v>
      </c>
      <c r="E17" s="53">
        <v>242</v>
      </c>
      <c r="F17" s="56">
        <f t="shared" si="0"/>
        <v>0.95652173913043481</v>
      </c>
    </row>
    <row r="18" spans="1:6">
      <c r="A18" s="50" t="s">
        <v>73</v>
      </c>
      <c r="B18" s="50"/>
      <c r="C18" s="50">
        <f>C11+C12+C14+C17</f>
        <v>943</v>
      </c>
      <c r="D18" s="50">
        <v>1061</v>
      </c>
      <c r="E18" s="50">
        <f t="shared" ref="E18" si="1">E11+E12+E14+E17</f>
        <v>1047</v>
      </c>
      <c r="F18" s="56">
        <f t="shared" si="0"/>
        <v>0.98680490103675778</v>
      </c>
    </row>
    <row r="19" spans="1:6">
      <c r="A19" s="43" t="s">
        <v>112</v>
      </c>
      <c r="B19" s="43"/>
      <c r="C19" s="43">
        <v>0</v>
      </c>
      <c r="D19" s="44">
        <v>0</v>
      </c>
      <c r="E19" s="44">
        <v>0</v>
      </c>
      <c r="F19" s="56">
        <v>0</v>
      </c>
    </row>
    <row r="20" spans="1:6">
      <c r="A20" s="43" t="s">
        <v>113</v>
      </c>
      <c r="B20" s="43"/>
      <c r="C20" s="43">
        <v>0</v>
      </c>
      <c r="D20" s="44">
        <v>0</v>
      </c>
      <c r="E20" s="44">
        <v>0</v>
      </c>
      <c r="F20" s="56">
        <v>0</v>
      </c>
    </row>
    <row r="21" spans="1:6">
      <c r="A21" s="43" t="s">
        <v>84</v>
      </c>
      <c r="B21" s="43"/>
      <c r="C21" s="43">
        <v>0</v>
      </c>
      <c r="D21" s="44">
        <v>0</v>
      </c>
      <c r="E21" s="44">
        <v>0</v>
      </c>
      <c r="F21" s="56">
        <v>0</v>
      </c>
    </row>
    <row r="22" spans="1:6">
      <c r="A22" s="43" t="s">
        <v>87</v>
      </c>
      <c r="B22" s="43"/>
      <c r="C22" s="43">
        <v>0</v>
      </c>
      <c r="D22" s="44">
        <v>0</v>
      </c>
      <c r="E22" s="44">
        <v>0</v>
      </c>
      <c r="F22" s="56">
        <v>0</v>
      </c>
    </row>
    <row r="23" spans="1:6">
      <c r="A23" s="43" t="s">
        <v>114</v>
      </c>
      <c r="B23" s="43"/>
      <c r="C23" s="43">
        <v>0</v>
      </c>
      <c r="D23" s="44">
        <v>0</v>
      </c>
      <c r="E23" s="44">
        <v>0</v>
      </c>
      <c r="F23" s="56">
        <v>0</v>
      </c>
    </row>
    <row r="24" spans="1:6">
      <c r="A24" s="120" t="s">
        <v>91</v>
      </c>
      <c r="B24" s="121"/>
      <c r="C24" s="51">
        <f>C8+C9+C18</f>
        <v>11356</v>
      </c>
      <c r="D24" s="51">
        <f t="shared" ref="D24:E24" si="2">D8+D9+D18</f>
        <v>11367</v>
      </c>
      <c r="E24" s="51">
        <f t="shared" si="2"/>
        <v>11352</v>
      </c>
      <c r="F24" s="56">
        <f t="shared" si="0"/>
        <v>0.99868039060438107</v>
      </c>
    </row>
    <row r="25" spans="1:6">
      <c r="A25" s="120" t="s">
        <v>97</v>
      </c>
      <c r="B25" s="121"/>
      <c r="C25" s="43">
        <v>0</v>
      </c>
      <c r="D25" s="44"/>
      <c r="E25" s="44"/>
      <c r="F25" s="56">
        <v>0</v>
      </c>
    </row>
    <row r="26" spans="1:6">
      <c r="A26" s="116" t="s">
        <v>115</v>
      </c>
      <c r="B26" s="117"/>
      <c r="C26" s="59">
        <f>C24+C25</f>
        <v>11356</v>
      </c>
      <c r="D26" s="59">
        <f t="shared" ref="D26:E26" si="3">D24+D25</f>
        <v>11367</v>
      </c>
      <c r="E26" s="59">
        <f t="shared" si="3"/>
        <v>11352</v>
      </c>
      <c r="F26" s="60">
        <f t="shared" si="0"/>
        <v>0.99868039060438107</v>
      </c>
    </row>
    <row r="27" spans="1:6">
      <c r="A27" s="47"/>
      <c r="B27" s="48"/>
      <c r="C27" s="48"/>
      <c r="D27" s="49"/>
      <c r="E27" s="49"/>
      <c r="F27" s="58"/>
    </row>
    <row r="28" spans="1:6">
      <c r="A28" s="45" t="s">
        <v>116</v>
      </c>
      <c r="B28" s="45"/>
      <c r="C28" s="46">
        <v>8025</v>
      </c>
      <c r="D28" s="46">
        <v>8025</v>
      </c>
      <c r="E28" s="46">
        <v>8025</v>
      </c>
      <c r="F28" s="57">
        <f t="shared" si="0"/>
        <v>1</v>
      </c>
    </row>
    <row r="29" spans="1:6">
      <c r="A29" s="43" t="s">
        <v>117</v>
      </c>
      <c r="B29" s="43"/>
      <c r="C29" s="44">
        <v>3331</v>
      </c>
      <c r="D29" s="44">
        <v>3342</v>
      </c>
      <c r="E29" s="44">
        <v>3342</v>
      </c>
      <c r="F29" s="56">
        <f t="shared" si="0"/>
        <v>1</v>
      </c>
    </row>
    <row r="30" spans="1:6">
      <c r="A30" s="118" t="s">
        <v>38</v>
      </c>
      <c r="B30" s="119"/>
      <c r="C30" s="61">
        <v>11356</v>
      </c>
      <c r="D30" s="61">
        <v>11367</v>
      </c>
      <c r="E30" s="61">
        <v>11367</v>
      </c>
      <c r="F30" s="62">
        <f t="shared" si="0"/>
        <v>1</v>
      </c>
    </row>
  </sheetData>
  <mergeCells count="7">
    <mergeCell ref="A26:B26"/>
    <mergeCell ref="A30:B30"/>
    <mergeCell ref="A25:B25"/>
    <mergeCell ref="A3:F3"/>
    <mergeCell ref="A4:F4"/>
    <mergeCell ref="A6:B7"/>
    <mergeCell ref="A24:B24"/>
  </mergeCells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8"/>
  <sheetViews>
    <sheetView workbookViewId="0">
      <selection activeCell="H1" sqref="H1:I1"/>
    </sheetView>
  </sheetViews>
  <sheetFormatPr defaultRowHeight="14.4"/>
  <cols>
    <col min="9" max="9" width="10.21875" bestFit="1" customWidth="1"/>
  </cols>
  <sheetData>
    <row r="1" spans="1:9">
      <c r="H1" s="127" t="s">
        <v>125</v>
      </c>
      <c r="I1" s="127"/>
    </row>
    <row r="2" spans="1:9">
      <c r="A2" s="122" t="s">
        <v>3</v>
      </c>
      <c r="B2" s="122"/>
      <c r="C2" s="122"/>
      <c r="D2" s="122"/>
      <c r="E2" s="122"/>
      <c r="F2" s="122"/>
      <c r="G2" s="122"/>
      <c r="H2" s="122"/>
      <c r="I2" s="122"/>
    </row>
    <row r="3" spans="1:9">
      <c r="A3" s="122" t="s">
        <v>133</v>
      </c>
      <c r="B3" s="122"/>
      <c r="C3" s="122"/>
      <c r="D3" s="122"/>
      <c r="E3" s="122"/>
      <c r="F3" s="122"/>
      <c r="G3" s="122"/>
      <c r="H3" s="122"/>
      <c r="I3" s="122"/>
    </row>
    <row r="5" spans="1:9">
      <c r="A5" s="132" t="s">
        <v>7</v>
      </c>
      <c r="B5" s="132"/>
      <c r="C5" s="132"/>
      <c r="D5" s="132"/>
      <c r="E5" s="132"/>
      <c r="F5" s="132"/>
      <c r="G5" s="132"/>
      <c r="H5" s="132"/>
      <c r="I5" s="132"/>
    </row>
    <row r="6" spans="1:9">
      <c r="A6" s="128" t="s">
        <v>8</v>
      </c>
      <c r="B6" s="128"/>
      <c r="C6" s="128"/>
      <c r="D6" s="128"/>
      <c r="E6" s="128"/>
      <c r="F6" s="128"/>
      <c r="G6" s="128"/>
      <c r="H6" s="128"/>
      <c r="I6" s="24" t="s">
        <v>141</v>
      </c>
    </row>
    <row r="7" spans="1:9">
      <c r="A7" s="128"/>
      <c r="B7" s="128"/>
      <c r="C7" s="128"/>
      <c r="D7" s="128"/>
      <c r="E7" s="128"/>
      <c r="F7" s="128"/>
      <c r="G7" s="128"/>
      <c r="H7" s="128"/>
      <c r="I7" s="70"/>
    </row>
    <row r="8" spans="1:9">
      <c r="A8" s="129" t="s">
        <v>134</v>
      </c>
      <c r="B8" s="129"/>
      <c r="C8" s="129"/>
      <c r="D8" s="129"/>
      <c r="E8" s="129"/>
      <c r="F8" s="129"/>
      <c r="G8" s="129"/>
      <c r="H8" s="129"/>
      <c r="I8" s="71">
        <v>104658</v>
      </c>
    </row>
    <row r="9" spans="1:9">
      <c r="A9" s="129" t="s">
        <v>135</v>
      </c>
      <c r="B9" s="129"/>
      <c r="C9" s="129"/>
      <c r="D9" s="129"/>
      <c r="E9" s="129"/>
      <c r="F9" s="129"/>
      <c r="G9" s="129"/>
      <c r="H9" s="129"/>
      <c r="I9" s="71">
        <v>95188</v>
      </c>
    </row>
    <row r="10" spans="1:9">
      <c r="A10" s="130" t="s">
        <v>136</v>
      </c>
      <c r="B10" s="130"/>
      <c r="C10" s="130"/>
      <c r="D10" s="130"/>
      <c r="E10" s="130"/>
      <c r="F10" s="130"/>
      <c r="G10" s="130"/>
      <c r="H10" s="130"/>
      <c r="I10" s="72">
        <v>9470</v>
      </c>
    </row>
    <row r="11" spans="1:9">
      <c r="A11" s="129" t="s">
        <v>137</v>
      </c>
      <c r="B11" s="129"/>
      <c r="C11" s="129"/>
      <c r="D11" s="129"/>
      <c r="E11" s="129"/>
      <c r="F11" s="129"/>
      <c r="G11" s="129"/>
      <c r="H11" s="129"/>
      <c r="I11" s="71">
        <v>11367</v>
      </c>
    </row>
    <row r="12" spans="1:9">
      <c r="A12" s="130" t="s">
        <v>138</v>
      </c>
      <c r="B12" s="130"/>
      <c r="C12" s="130"/>
      <c r="D12" s="130"/>
      <c r="E12" s="130"/>
      <c r="F12" s="130"/>
      <c r="G12" s="130"/>
      <c r="H12" s="130"/>
      <c r="I12" s="72">
        <v>-11367</v>
      </c>
    </row>
    <row r="13" spans="1:9">
      <c r="A13" s="131" t="s">
        <v>139</v>
      </c>
      <c r="B13" s="131"/>
      <c r="C13" s="131"/>
      <c r="D13" s="131"/>
      <c r="E13" s="131"/>
      <c r="F13" s="131"/>
      <c r="G13" s="131"/>
      <c r="H13" s="131"/>
      <c r="I13" s="73">
        <v>-1897</v>
      </c>
    </row>
    <row r="14" spans="1:9">
      <c r="A14" s="131" t="s">
        <v>140</v>
      </c>
      <c r="B14" s="131"/>
      <c r="C14" s="131"/>
      <c r="D14" s="131"/>
      <c r="E14" s="131"/>
      <c r="F14" s="131"/>
      <c r="G14" s="131"/>
      <c r="H14" s="131"/>
      <c r="I14" s="73">
        <v>-1897</v>
      </c>
    </row>
    <row r="15" spans="1:9">
      <c r="A15" s="127"/>
      <c r="B15" s="127"/>
      <c r="C15" s="127"/>
      <c r="D15" s="127"/>
      <c r="E15" s="127"/>
    </row>
    <row r="16" spans="1:9">
      <c r="A16" s="127"/>
      <c r="B16" s="127"/>
      <c r="C16" s="127"/>
      <c r="D16" s="127"/>
      <c r="E16" s="127"/>
    </row>
    <row r="17" spans="1:5">
      <c r="A17" s="127"/>
      <c r="B17" s="127"/>
      <c r="C17" s="127"/>
      <c r="D17" s="127"/>
      <c r="E17" s="127"/>
    </row>
    <row r="18" spans="1:5">
      <c r="A18" s="127"/>
      <c r="B18" s="127"/>
      <c r="C18" s="127"/>
      <c r="D18" s="127"/>
      <c r="E18" s="127"/>
    </row>
  </sheetData>
  <mergeCells count="16">
    <mergeCell ref="H1:I1"/>
    <mergeCell ref="A17:E17"/>
    <mergeCell ref="A18:E18"/>
    <mergeCell ref="A6:H7"/>
    <mergeCell ref="A8:H8"/>
    <mergeCell ref="A9:H9"/>
    <mergeCell ref="A10:H10"/>
    <mergeCell ref="A11:H11"/>
    <mergeCell ref="A12:H12"/>
    <mergeCell ref="A13:H13"/>
    <mergeCell ref="A14:H14"/>
    <mergeCell ref="A2:I2"/>
    <mergeCell ref="A3:I3"/>
    <mergeCell ref="A5:I5"/>
    <mergeCell ref="A15:E15"/>
    <mergeCell ref="A16:E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sqref="A1:G1"/>
    </sheetView>
  </sheetViews>
  <sheetFormatPr defaultRowHeight="14.4"/>
  <cols>
    <col min="1" max="1" width="34.109375" customWidth="1"/>
    <col min="2" max="2" width="18" customWidth="1"/>
    <col min="3" max="3" width="9.5546875" customWidth="1"/>
    <col min="4" max="4" width="17.109375" customWidth="1"/>
    <col min="5" max="5" width="17.5546875" customWidth="1"/>
    <col min="7" max="7" width="17.44140625" customWidth="1"/>
  </cols>
  <sheetData>
    <row r="1" spans="1:7" ht="12" customHeight="1">
      <c r="A1" s="122" t="s">
        <v>261</v>
      </c>
      <c r="B1" s="122"/>
      <c r="C1" s="122"/>
      <c r="D1" s="122"/>
      <c r="E1" s="122"/>
      <c r="F1" s="122"/>
      <c r="G1" s="122"/>
    </row>
    <row r="2" spans="1:7" ht="12" customHeight="1">
      <c r="A2" s="122" t="s">
        <v>260</v>
      </c>
      <c r="B2" s="122"/>
      <c r="C2" s="122"/>
      <c r="D2" s="122"/>
      <c r="E2" s="122"/>
      <c r="F2" s="122"/>
      <c r="G2" s="122"/>
    </row>
    <row r="3" spans="1:7" ht="12" customHeight="1">
      <c r="G3" t="s">
        <v>162</v>
      </c>
    </row>
    <row r="4" spans="1:7" ht="12" customHeight="1">
      <c r="A4" s="123" t="s">
        <v>148</v>
      </c>
      <c r="B4" s="77" t="s">
        <v>142</v>
      </c>
      <c r="C4" s="75" t="s">
        <v>143</v>
      </c>
      <c r="D4" s="75" t="s">
        <v>144</v>
      </c>
      <c r="E4" s="75" t="s">
        <v>145</v>
      </c>
      <c r="F4" s="75" t="s">
        <v>146</v>
      </c>
      <c r="G4" s="75" t="s">
        <v>147</v>
      </c>
    </row>
    <row r="5" spans="1:7" ht="12" customHeight="1">
      <c r="A5" s="133"/>
      <c r="B5" s="78" t="s">
        <v>149</v>
      </c>
      <c r="C5" s="76" t="s">
        <v>150</v>
      </c>
      <c r="D5" s="76" t="s">
        <v>151</v>
      </c>
      <c r="E5" s="76" t="s">
        <v>149</v>
      </c>
      <c r="F5" s="76" t="s">
        <v>150</v>
      </c>
      <c r="G5" s="76" t="s">
        <v>151</v>
      </c>
    </row>
    <row r="6" spans="1:7" ht="12" customHeight="1">
      <c r="A6" s="133"/>
      <c r="B6" s="78" t="s">
        <v>152</v>
      </c>
      <c r="C6" s="76" t="s">
        <v>153</v>
      </c>
      <c r="D6" s="76" t="s">
        <v>152</v>
      </c>
      <c r="E6" s="76" t="s">
        <v>152</v>
      </c>
      <c r="F6" s="76" t="s">
        <v>154</v>
      </c>
      <c r="G6" s="76" t="s">
        <v>152</v>
      </c>
    </row>
    <row r="7" spans="1:7" ht="12" customHeight="1">
      <c r="A7" s="125"/>
      <c r="B7" s="79" t="s">
        <v>155</v>
      </c>
      <c r="C7" s="45"/>
      <c r="D7" s="45" t="s">
        <v>155</v>
      </c>
      <c r="E7" s="45" t="s">
        <v>155</v>
      </c>
      <c r="F7" s="45"/>
      <c r="G7" s="45" t="s">
        <v>155</v>
      </c>
    </row>
    <row r="8" spans="1:7" ht="12" customHeight="1">
      <c r="A8" s="43" t="s">
        <v>156</v>
      </c>
      <c r="B8" s="45">
        <v>86</v>
      </c>
      <c r="C8" s="45"/>
      <c r="D8" s="45">
        <v>86</v>
      </c>
      <c r="E8" s="45">
        <v>50</v>
      </c>
      <c r="F8" s="45"/>
      <c r="G8" s="45">
        <v>86</v>
      </c>
    </row>
    <row r="9" spans="1:7" ht="12" customHeight="1">
      <c r="A9" s="43" t="s">
        <v>157</v>
      </c>
      <c r="B9" s="44">
        <v>325157</v>
      </c>
      <c r="C9" s="43"/>
      <c r="D9" s="44">
        <v>325157</v>
      </c>
      <c r="E9" s="44">
        <v>335388</v>
      </c>
      <c r="F9" s="43"/>
      <c r="G9" s="44">
        <v>241712</v>
      </c>
    </row>
    <row r="10" spans="1:7" ht="12" customHeight="1">
      <c r="A10" s="43" t="s">
        <v>158</v>
      </c>
      <c r="B10" s="44">
        <v>88</v>
      </c>
      <c r="C10" s="43"/>
      <c r="D10" s="44">
        <v>88</v>
      </c>
      <c r="E10" s="44">
        <v>38</v>
      </c>
      <c r="F10" s="43"/>
      <c r="G10" s="44">
        <v>1331</v>
      </c>
    </row>
    <row r="11" spans="1:7" ht="12" customHeight="1">
      <c r="A11" s="43" t="s">
        <v>164</v>
      </c>
      <c r="B11" s="44">
        <f>B8+B9+B10</f>
        <v>325331</v>
      </c>
      <c r="C11" s="43"/>
      <c r="D11" s="44">
        <f>D8+D9+D10</f>
        <v>325331</v>
      </c>
      <c r="E11" s="44">
        <f>E8+E9+E10</f>
        <v>335476</v>
      </c>
      <c r="F11" s="43"/>
      <c r="G11" s="44">
        <v>343129</v>
      </c>
    </row>
    <row r="12" spans="1:7" ht="12" customHeight="1">
      <c r="A12" s="43" t="s">
        <v>163</v>
      </c>
      <c r="B12" s="43">
        <v>261</v>
      </c>
      <c r="C12" s="43"/>
      <c r="D12" s="43">
        <v>261</v>
      </c>
      <c r="E12" s="43">
        <v>3426</v>
      </c>
      <c r="F12" s="43"/>
      <c r="G12" s="43">
        <v>261</v>
      </c>
    </row>
    <row r="13" spans="1:7" ht="12" customHeight="1">
      <c r="A13" s="43" t="s">
        <v>165</v>
      </c>
      <c r="B13" s="44">
        <v>37242</v>
      </c>
      <c r="C13" s="43"/>
      <c r="D13" s="44">
        <v>37242</v>
      </c>
      <c r="E13" s="44">
        <v>34931</v>
      </c>
      <c r="F13" s="43"/>
      <c r="G13" s="44">
        <v>6102</v>
      </c>
    </row>
    <row r="14" spans="1:7" ht="12" customHeight="1">
      <c r="A14" s="43" t="s">
        <v>166</v>
      </c>
      <c r="B14" s="43">
        <v>6771</v>
      </c>
      <c r="C14" s="43"/>
      <c r="D14" s="43">
        <v>6771</v>
      </c>
      <c r="E14" s="43">
        <v>2304</v>
      </c>
      <c r="F14" s="43"/>
      <c r="G14" s="43">
        <v>0</v>
      </c>
    </row>
    <row r="15" spans="1:7" ht="12" customHeight="1">
      <c r="A15" s="43" t="s">
        <v>167</v>
      </c>
      <c r="B15" s="43">
        <v>824</v>
      </c>
      <c r="C15" s="43"/>
      <c r="D15" s="43">
        <v>824</v>
      </c>
      <c r="E15" s="43">
        <v>1597</v>
      </c>
      <c r="F15" s="43"/>
      <c r="G15" s="43">
        <v>824</v>
      </c>
    </row>
    <row r="16" spans="1:7" ht="12" customHeight="1">
      <c r="A16" s="43" t="s">
        <v>168</v>
      </c>
      <c r="B16" s="43">
        <v>0</v>
      </c>
      <c r="C16" s="43"/>
      <c r="D16" s="43">
        <v>0</v>
      </c>
      <c r="E16" s="43"/>
      <c r="F16" s="43"/>
      <c r="G16" s="43"/>
    </row>
    <row r="17" spans="1:7" ht="12" customHeight="1">
      <c r="A17" s="43" t="s">
        <v>159</v>
      </c>
      <c r="B17" s="44">
        <f>B11+B12+B13+B14+B15+B16</f>
        <v>370429</v>
      </c>
      <c r="C17" s="43"/>
      <c r="D17" s="44">
        <f>D11+D12+D13+D14+D15+D16</f>
        <v>370429</v>
      </c>
      <c r="E17" s="44">
        <v>377734</v>
      </c>
      <c r="F17" s="43"/>
      <c r="G17" s="44">
        <v>387558</v>
      </c>
    </row>
    <row r="18" spans="1:7" ht="12" customHeight="1">
      <c r="B18" s="74"/>
      <c r="D18" s="74"/>
      <c r="E18" s="74"/>
      <c r="G18" s="74"/>
    </row>
    <row r="19" spans="1:7" ht="12" customHeight="1">
      <c r="A19" s="134" t="s">
        <v>160</v>
      </c>
      <c r="B19" s="75" t="s">
        <v>145</v>
      </c>
      <c r="C19" s="75" t="s">
        <v>146</v>
      </c>
      <c r="D19" s="75" t="s">
        <v>147</v>
      </c>
      <c r="E19" s="75" t="s">
        <v>145</v>
      </c>
      <c r="F19" s="75" t="s">
        <v>146</v>
      </c>
      <c r="G19" s="75" t="s">
        <v>147</v>
      </c>
    </row>
    <row r="20" spans="1:7" ht="12" customHeight="1">
      <c r="A20" s="135"/>
      <c r="B20" s="76" t="s">
        <v>149</v>
      </c>
      <c r="C20" s="76" t="s">
        <v>150</v>
      </c>
      <c r="D20" s="76" t="s">
        <v>151</v>
      </c>
      <c r="E20" s="76" t="s">
        <v>149</v>
      </c>
      <c r="F20" s="76" t="s">
        <v>150</v>
      </c>
      <c r="G20" s="76" t="s">
        <v>151</v>
      </c>
    </row>
    <row r="21" spans="1:7" ht="12" customHeight="1">
      <c r="A21" s="135"/>
      <c r="B21" s="76" t="s">
        <v>152</v>
      </c>
      <c r="C21" s="76" t="s">
        <v>153</v>
      </c>
      <c r="D21" s="76" t="s">
        <v>152</v>
      </c>
      <c r="E21" s="76" t="s">
        <v>152</v>
      </c>
      <c r="F21" s="76" t="s">
        <v>153</v>
      </c>
      <c r="G21" s="76" t="s">
        <v>152</v>
      </c>
    </row>
    <row r="22" spans="1:7" ht="12" customHeight="1">
      <c r="A22" s="136"/>
      <c r="B22" s="45" t="s">
        <v>155</v>
      </c>
      <c r="C22" s="45"/>
      <c r="D22" s="45" t="s">
        <v>155</v>
      </c>
      <c r="E22" s="45" t="s">
        <v>155</v>
      </c>
      <c r="F22" s="45"/>
      <c r="G22" s="45" t="s">
        <v>155</v>
      </c>
    </row>
    <row r="23" spans="1:7" ht="12" customHeight="1">
      <c r="A23" s="43" t="s">
        <v>169</v>
      </c>
      <c r="B23" s="44">
        <v>400540</v>
      </c>
      <c r="C23" s="43"/>
      <c r="D23" s="44">
        <v>400540</v>
      </c>
      <c r="E23" s="44">
        <v>400540</v>
      </c>
      <c r="F23" s="43"/>
      <c r="G23" s="44">
        <v>400540</v>
      </c>
    </row>
    <row r="24" spans="1:7" ht="12" customHeight="1">
      <c r="A24" s="43" t="s">
        <v>170</v>
      </c>
      <c r="B24" s="44">
        <v>37242</v>
      </c>
      <c r="C24" s="43"/>
      <c r="D24" s="44">
        <v>37242</v>
      </c>
      <c r="E24" s="44">
        <v>37242</v>
      </c>
      <c r="F24" s="43"/>
      <c r="G24" s="44">
        <v>37242</v>
      </c>
    </row>
    <row r="25" spans="1:7" ht="12" customHeight="1">
      <c r="A25" s="43" t="s">
        <v>171</v>
      </c>
      <c r="B25" s="44">
        <v>-70707</v>
      </c>
      <c r="C25" s="43"/>
      <c r="D25" s="44">
        <v>-70707</v>
      </c>
      <c r="E25" s="44">
        <v>-70707</v>
      </c>
      <c r="F25" s="43"/>
      <c r="G25" s="44">
        <v>-70707</v>
      </c>
    </row>
    <row r="26" spans="1:7" ht="12" customHeight="1">
      <c r="A26" s="43" t="s">
        <v>172</v>
      </c>
      <c r="B26" s="44">
        <v>0</v>
      </c>
      <c r="C26" s="43"/>
      <c r="D26" s="44">
        <v>0</v>
      </c>
      <c r="E26" s="44">
        <v>4814</v>
      </c>
      <c r="F26" s="43"/>
      <c r="G26" s="44">
        <v>4814</v>
      </c>
    </row>
    <row r="27" spans="1:7" ht="12" customHeight="1">
      <c r="A27" s="43" t="s">
        <v>173</v>
      </c>
      <c r="B27" s="44">
        <f>B23+B24+B25+B26</f>
        <v>367075</v>
      </c>
      <c r="C27" s="43"/>
      <c r="D27" s="44">
        <f>D23+D24+D25+D26</f>
        <v>367075</v>
      </c>
      <c r="E27" s="44">
        <f>E23+E24+E25+E26</f>
        <v>371889</v>
      </c>
      <c r="F27" s="43"/>
      <c r="G27" s="44">
        <f>G23+G24+G25+G26</f>
        <v>371889</v>
      </c>
    </row>
    <row r="28" spans="1:7" ht="12" customHeight="1">
      <c r="A28" s="43" t="s">
        <v>174</v>
      </c>
      <c r="B28" s="44">
        <v>3354</v>
      </c>
      <c r="C28" s="43"/>
      <c r="D28" s="44">
        <v>3354</v>
      </c>
      <c r="E28" s="44">
        <v>2381</v>
      </c>
      <c r="F28" s="43"/>
      <c r="G28" s="44">
        <v>2381</v>
      </c>
    </row>
    <row r="29" spans="1:7" ht="12" customHeight="1">
      <c r="A29" s="43" t="s">
        <v>175</v>
      </c>
      <c r="B29" s="44">
        <v>0</v>
      </c>
      <c r="C29" s="43"/>
      <c r="D29" s="44">
        <v>0</v>
      </c>
      <c r="E29" s="44">
        <v>33</v>
      </c>
      <c r="F29" s="43"/>
      <c r="G29" s="44">
        <v>33</v>
      </c>
    </row>
    <row r="30" spans="1:7" ht="12" customHeight="1">
      <c r="A30" s="43" t="s">
        <v>176</v>
      </c>
      <c r="B30" s="44">
        <v>0</v>
      </c>
      <c r="C30" s="43"/>
      <c r="D30" s="44">
        <v>0</v>
      </c>
      <c r="E30" s="44">
        <v>0</v>
      </c>
      <c r="F30" s="43"/>
      <c r="G30" s="44">
        <v>0</v>
      </c>
    </row>
    <row r="31" spans="1:7" ht="12" customHeight="1">
      <c r="A31" s="43" t="s">
        <v>177</v>
      </c>
      <c r="B31" s="44">
        <v>0</v>
      </c>
      <c r="C31" s="43"/>
      <c r="D31" s="44">
        <v>0</v>
      </c>
      <c r="E31" s="44">
        <v>3431</v>
      </c>
      <c r="F31" s="43"/>
      <c r="G31" s="44">
        <v>3431</v>
      </c>
    </row>
    <row r="32" spans="1:7" ht="12" customHeight="1">
      <c r="A32" s="43" t="s">
        <v>161</v>
      </c>
      <c r="B32" s="44">
        <f>B27+B28+B29+B30+B31</f>
        <v>370429</v>
      </c>
      <c r="C32" s="43"/>
      <c r="D32" s="44">
        <f>D27+D28+D29+D30+D31</f>
        <v>370429</v>
      </c>
      <c r="E32" s="44">
        <f>E27+E28+E29+E30+E31</f>
        <v>377734</v>
      </c>
      <c r="F32" s="43"/>
      <c r="G32" s="44">
        <f>G27+G28+G29+G30+G31</f>
        <v>377734</v>
      </c>
    </row>
  </sheetData>
  <mergeCells count="4">
    <mergeCell ref="A4:A7"/>
    <mergeCell ref="A19:A22"/>
    <mergeCell ref="A1:G1"/>
    <mergeCell ref="A2:G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H1" sqref="H1:I1"/>
    </sheetView>
  </sheetViews>
  <sheetFormatPr defaultRowHeight="14.4"/>
  <sheetData>
    <row r="1" spans="1:9">
      <c r="H1" s="127" t="s">
        <v>262</v>
      </c>
      <c r="I1" s="127"/>
    </row>
    <row r="2" spans="1:9">
      <c r="A2" s="127" t="s">
        <v>3</v>
      </c>
      <c r="B2" s="127"/>
      <c r="C2" s="127"/>
      <c r="D2" s="127"/>
      <c r="E2" s="127"/>
      <c r="F2" s="127"/>
      <c r="G2" s="127"/>
      <c r="H2" s="127"/>
      <c r="I2" s="127"/>
    </row>
    <row r="3" spans="1:9">
      <c r="A3" s="127" t="s">
        <v>178</v>
      </c>
      <c r="B3" s="127"/>
      <c r="C3" s="127"/>
      <c r="D3" s="127"/>
      <c r="E3" s="127"/>
      <c r="F3" s="127"/>
      <c r="G3" s="127"/>
      <c r="H3" s="127"/>
      <c r="I3" s="127"/>
    </row>
    <row r="4" spans="1:9">
      <c r="I4" t="s">
        <v>162</v>
      </c>
    </row>
    <row r="5" spans="1:9">
      <c r="A5" s="139" t="s">
        <v>8</v>
      </c>
      <c r="B5" s="139"/>
      <c r="C5" s="139"/>
      <c r="D5" s="139"/>
      <c r="E5" s="139"/>
      <c r="F5" s="139"/>
      <c r="G5" s="139"/>
      <c r="H5" s="139" t="s">
        <v>141</v>
      </c>
      <c r="I5" s="139"/>
    </row>
    <row r="6" spans="1:9">
      <c r="A6" s="129" t="s">
        <v>179</v>
      </c>
      <c r="B6" s="129"/>
      <c r="C6" s="129"/>
      <c r="D6" s="129"/>
      <c r="E6" s="129"/>
      <c r="F6" s="129"/>
      <c r="G6" s="129"/>
      <c r="H6" s="138">
        <v>34221</v>
      </c>
      <c r="I6" s="138"/>
    </row>
    <row r="7" spans="1:9">
      <c r="A7" s="129" t="s">
        <v>180</v>
      </c>
      <c r="B7" s="129"/>
      <c r="C7" s="129"/>
      <c r="D7" s="129"/>
      <c r="E7" s="129"/>
      <c r="F7" s="129"/>
      <c r="G7" s="129"/>
      <c r="H7" s="138">
        <v>1893</v>
      </c>
      <c r="I7" s="138"/>
    </row>
    <row r="8" spans="1:9">
      <c r="A8" s="129" t="s">
        <v>181</v>
      </c>
      <c r="B8" s="129"/>
      <c r="C8" s="129"/>
      <c r="D8" s="129"/>
      <c r="E8" s="129"/>
      <c r="F8" s="129"/>
      <c r="G8" s="129"/>
      <c r="H8" s="138">
        <v>803</v>
      </c>
      <c r="I8" s="138"/>
    </row>
    <row r="9" spans="1:9">
      <c r="A9" s="131" t="s">
        <v>181</v>
      </c>
      <c r="B9" s="131"/>
      <c r="C9" s="131"/>
      <c r="D9" s="131"/>
      <c r="E9" s="131"/>
      <c r="F9" s="131"/>
      <c r="G9" s="131"/>
      <c r="H9" s="137">
        <v>36917</v>
      </c>
      <c r="I9" s="137"/>
    </row>
    <row r="10" spans="1:9">
      <c r="A10" s="129" t="s">
        <v>182</v>
      </c>
      <c r="B10" s="129"/>
      <c r="C10" s="129"/>
      <c r="D10" s="129"/>
      <c r="E10" s="129"/>
      <c r="F10" s="129"/>
      <c r="G10" s="129"/>
      <c r="H10" s="138">
        <v>0</v>
      </c>
      <c r="I10" s="138"/>
    </row>
    <row r="11" spans="1:9">
      <c r="A11" s="129" t="s">
        <v>183</v>
      </c>
      <c r="B11" s="129"/>
      <c r="C11" s="129"/>
      <c r="D11" s="129"/>
      <c r="E11" s="129"/>
      <c r="F11" s="129"/>
      <c r="G11" s="129"/>
      <c r="H11" s="138">
        <v>17610</v>
      </c>
      <c r="I11" s="138"/>
    </row>
    <row r="12" spans="1:9">
      <c r="A12" s="129" t="s">
        <v>184</v>
      </c>
      <c r="B12" s="129"/>
      <c r="C12" s="129"/>
      <c r="D12" s="129"/>
      <c r="E12" s="129"/>
      <c r="F12" s="129"/>
      <c r="G12" s="129"/>
      <c r="H12" s="138">
        <v>30096</v>
      </c>
      <c r="I12" s="138"/>
    </row>
    <row r="13" spans="1:9">
      <c r="A13" s="129" t="s">
        <v>185</v>
      </c>
      <c r="B13" s="129"/>
      <c r="C13" s="129"/>
      <c r="D13" s="129"/>
      <c r="E13" s="129"/>
      <c r="F13" s="129"/>
      <c r="G13" s="129"/>
      <c r="H13" s="138">
        <v>14691</v>
      </c>
      <c r="I13" s="138"/>
    </row>
    <row r="14" spans="1:9">
      <c r="A14" s="131" t="s">
        <v>186</v>
      </c>
      <c r="B14" s="131"/>
      <c r="C14" s="131"/>
      <c r="D14" s="131"/>
      <c r="E14" s="131"/>
      <c r="F14" s="131"/>
      <c r="G14" s="131"/>
      <c r="H14" s="137">
        <v>62397</v>
      </c>
      <c r="I14" s="137"/>
    </row>
    <row r="15" spans="1:9">
      <c r="A15" s="129" t="s">
        <v>188</v>
      </c>
      <c r="B15" s="129"/>
      <c r="C15" s="129"/>
      <c r="D15" s="129"/>
      <c r="E15" s="129"/>
      <c r="F15" s="129"/>
      <c r="G15" s="129"/>
      <c r="H15" s="138">
        <v>7979</v>
      </c>
      <c r="I15" s="138"/>
    </row>
    <row r="16" spans="1:9">
      <c r="A16" s="129" t="s">
        <v>187</v>
      </c>
      <c r="B16" s="129"/>
      <c r="C16" s="129"/>
      <c r="D16" s="129"/>
      <c r="E16" s="129"/>
      <c r="F16" s="129"/>
      <c r="G16" s="129"/>
      <c r="H16" s="138">
        <v>26322</v>
      </c>
      <c r="I16" s="138"/>
    </row>
    <row r="17" spans="1:9">
      <c r="A17" s="131" t="s">
        <v>189</v>
      </c>
      <c r="B17" s="131"/>
      <c r="C17" s="131"/>
      <c r="D17" s="131"/>
      <c r="E17" s="131"/>
      <c r="F17" s="131"/>
      <c r="G17" s="131"/>
      <c r="H17" s="137">
        <v>34301</v>
      </c>
      <c r="I17" s="137"/>
    </row>
    <row r="18" spans="1:9">
      <c r="A18" s="129" t="s">
        <v>190</v>
      </c>
      <c r="B18" s="129"/>
      <c r="C18" s="129"/>
      <c r="D18" s="129"/>
      <c r="E18" s="129"/>
      <c r="F18" s="129"/>
      <c r="G18" s="129"/>
      <c r="H18" s="138">
        <v>31181</v>
      </c>
      <c r="I18" s="138"/>
    </row>
    <row r="19" spans="1:9">
      <c r="A19" s="129" t="s">
        <v>191</v>
      </c>
      <c r="B19" s="129"/>
      <c r="C19" s="129"/>
      <c r="D19" s="129"/>
      <c r="E19" s="129"/>
      <c r="F19" s="129"/>
      <c r="G19" s="129"/>
      <c r="H19" s="138">
        <v>2156</v>
      </c>
      <c r="I19" s="138"/>
    </row>
    <row r="20" spans="1:9">
      <c r="A20" s="129" t="s">
        <v>192</v>
      </c>
      <c r="B20" s="129"/>
      <c r="C20" s="129"/>
      <c r="D20" s="129"/>
      <c r="E20" s="129"/>
      <c r="F20" s="129"/>
      <c r="G20" s="129"/>
      <c r="H20" s="138">
        <v>6277</v>
      </c>
      <c r="I20" s="138"/>
    </row>
    <row r="21" spans="1:9">
      <c r="A21" s="131" t="s">
        <v>193</v>
      </c>
      <c r="B21" s="131"/>
      <c r="C21" s="131"/>
      <c r="D21" s="131"/>
      <c r="E21" s="131"/>
      <c r="F21" s="131"/>
      <c r="G21" s="131"/>
      <c r="H21" s="137">
        <v>39614</v>
      </c>
      <c r="I21" s="137"/>
    </row>
    <row r="22" spans="1:9">
      <c r="A22" s="131" t="s">
        <v>194</v>
      </c>
      <c r="B22" s="131"/>
      <c r="C22" s="131"/>
      <c r="D22" s="131"/>
      <c r="E22" s="131"/>
      <c r="F22" s="131"/>
      <c r="G22" s="131"/>
      <c r="H22" s="137">
        <v>3345</v>
      </c>
      <c r="I22" s="137"/>
    </row>
    <row r="23" spans="1:9">
      <c r="A23" s="131" t="s">
        <v>195</v>
      </c>
      <c r="B23" s="131"/>
      <c r="C23" s="131"/>
      <c r="D23" s="131"/>
      <c r="E23" s="131"/>
      <c r="F23" s="131"/>
      <c r="G23" s="131"/>
      <c r="H23" s="137">
        <v>23690</v>
      </c>
      <c r="I23" s="137"/>
    </row>
    <row r="24" spans="1:9">
      <c r="A24" s="131" t="s">
        <v>196</v>
      </c>
      <c r="B24" s="131"/>
      <c r="C24" s="131"/>
      <c r="D24" s="131"/>
      <c r="E24" s="131"/>
      <c r="F24" s="131"/>
      <c r="G24" s="131"/>
      <c r="H24" s="137">
        <v>-1636</v>
      </c>
      <c r="I24" s="137"/>
    </row>
    <row r="25" spans="1:9">
      <c r="A25" s="129" t="s">
        <v>197</v>
      </c>
      <c r="B25" s="129"/>
      <c r="C25" s="129"/>
      <c r="D25" s="129"/>
      <c r="E25" s="129"/>
      <c r="F25" s="129"/>
      <c r="G25" s="129"/>
      <c r="H25" s="138">
        <v>0</v>
      </c>
      <c r="I25" s="138"/>
    </row>
    <row r="26" spans="1:9">
      <c r="A26" s="131" t="s">
        <v>198</v>
      </c>
      <c r="B26" s="131"/>
      <c r="C26" s="131"/>
      <c r="D26" s="131"/>
      <c r="E26" s="131"/>
      <c r="F26" s="131"/>
      <c r="G26" s="131"/>
      <c r="H26" s="137">
        <v>0</v>
      </c>
      <c r="I26" s="137"/>
    </row>
    <row r="27" spans="1:9">
      <c r="A27" s="131" t="s">
        <v>199</v>
      </c>
      <c r="B27" s="131"/>
      <c r="C27" s="131"/>
      <c r="D27" s="131"/>
      <c r="E27" s="131"/>
      <c r="F27" s="131"/>
      <c r="G27" s="131"/>
      <c r="H27" s="137">
        <v>-1636</v>
      </c>
      <c r="I27" s="137"/>
    </row>
    <row r="28" spans="1:9">
      <c r="A28" s="129" t="s">
        <v>200</v>
      </c>
      <c r="B28" s="129"/>
      <c r="C28" s="129"/>
      <c r="D28" s="129"/>
      <c r="E28" s="129"/>
      <c r="F28" s="129"/>
      <c r="G28" s="129"/>
      <c r="H28" s="138">
        <v>6500</v>
      </c>
      <c r="I28" s="138"/>
    </row>
    <row r="29" spans="1:9">
      <c r="A29" s="131" t="s">
        <v>201</v>
      </c>
      <c r="B29" s="131"/>
      <c r="C29" s="131"/>
      <c r="D29" s="131"/>
      <c r="E29" s="131"/>
      <c r="F29" s="131"/>
      <c r="G29" s="131"/>
      <c r="H29" s="137">
        <v>6500</v>
      </c>
      <c r="I29" s="137"/>
    </row>
    <row r="30" spans="1:9">
      <c r="A30" s="131" t="s">
        <v>202</v>
      </c>
      <c r="B30" s="131"/>
      <c r="C30" s="131"/>
      <c r="D30" s="131"/>
      <c r="E30" s="131"/>
      <c r="F30" s="131"/>
      <c r="G30" s="131"/>
      <c r="H30" s="137">
        <v>50</v>
      </c>
      <c r="I30" s="137"/>
    </row>
    <row r="31" spans="1:9">
      <c r="A31" s="131" t="s">
        <v>203</v>
      </c>
      <c r="B31" s="131"/>
      <c r="C31" s="131"/>
      <c r="D31" s="131"/>
      <c r="E31" s="131"/>
      <c r="F31" s="131"/>
      <c r="G31" s="131"/>
      <c r="H31" s="137">
        <v>6450</v>
      </c>
      <c r="I31" s="137"/>
    </row>
    <row r="32" spans="1:9">
      <c r="A32" s="131" t="s">
        <v>204</v>
      </c>
      <c r="B32" s="131"/>
      <c r="C32" s="131"/>
      <c r="D32" s="131"/>
      <c r="E32" s="131"/>
      <c r="F32" s="131"/>
      <c r="G32" s="131"/>
      <c r="H32" s="137">
        <v>4814</v>
      </c>
      <c r="I32" s="137"/>
    </row>
    <row r="33" spans="1:9">
      <c r="A33" s="127"/>
      <c r="B33" s="127"/>
      <c r="C33" s="127"/>
      <c r="D33" s="127"/>
      <c r="E33" s="127"/>
      <c r="F33" s="127"/>
      <c r="G33" s="127"/>
      <c r="H33" s="127"/>
      <c r="I33" s="127"/>
    </row>
  </sheetData>
  <mergeCells count="61">
    <mergeCell ref="A7:G7"/>
    <mergeCell ref="H6:I6"/>
    <mergeCell ref="H7:I7"/>
    <mergeCell ref="A2:I2"/>
    <mergeCell ref="A3:I3"/>
    <mergeCell ref="A5:G5"/>
    <mergeCell ref="H5:I5"/>
    <mergeCell ref="A6:G6"/>
    <mergeCell ref="A19:G19"/>
    <mergeCell ref="A8:G8"/>
    <mergeCell ref="A9:G9"/>
    <mergeCell ref="A10:G10"/>
    <mergeCell ref="A11:G11"/>
    <mergeCell ref="A12:G12"/>
    <mergeCell ref="A13:G13"/>
    <mergeCell ref="A14:G14"/>
    <mergeCell ref="A15:G15"/>
    <mergeCell ref="A16:G16"/>
    <mergeCell ref="A17:G17"/>
    <mergeCell ref="A18:G18"/>
    <mergeCell ref="H28:I28"/>
    <mergeCell ref="H29:I29"/>
    <mergeCell ref="H30:I30"/>
    <mergeCell ref="H19:I19"/>
    <mergeCell ref="H8:I8"/>
    <mergeCell ref="H9:I9"/>
    <mergeCell ref="H10:I10"/>
    <mergeCell ref="H11:I11"/>
    <mergeCell ref="H12:I12"/>
    <mergeCell ref="H13:I13"/>
    <mergeCell ref="H14:I14"/>
    <mergeCell ref="H15:I15"/>
    <mergeCell ref="H16:I16"/>
    <mergeCell ref="H17:I17"/>
    <mergeCell ref="H18:I18"/>
    <mergeCell ref="H20:I20"/>
    <mergeCell ref="A21:G21"/>
    <mergeCell ref="A22:G22"/>
    <mergeCell ref="A23:G23"/>
    <mergeCell ref="A24:G24"/>
    <mergeCell ref="A27:G27"/>
    <mergeCell ref="A28:G28"/>
    <mergeCell ref="A29:G29"/>
    <mergeCell ref="A30:G30"/>
    <mergeCell ref="A20:G20"/>
    <mergeCell ref="H31:I31"/>
    <mergeCell ref="H32:I32"/>
    <mergeCell ref="H1:I1"/>
    <mergeCell ref="H33:I33"/>
    <mergeCell ref="A31:G31"/>
    <mergeCell ref="A32:G32"/>
    <mergeCell ref="A33:G33"/>
    <mergeCell ref="H21:I21"/>
    <mergeCell ref="H22:I22"/>
    <mergeCell ref="H23:I23"/>
    <mergeCell ref="H24:I24"/>
    <mergeCell ref="H25:I25"/>
    <mergeCell ref="H26:I26"/>
    <mergeCell ref="H27:I27"/>
    <mergeCell ref="A25:G25"/>
    <mergeCell ref="A26:G2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1"/>
  <sheetViews>
    <sheetView workbookViewId="0">
      <selection activeCell="H1" sqref="H1:I1"/>
    </sheetView>
  </sheetViews>
  <sheetFormatPr defaultRowHeight="14.4"/>
  <sheetData>
    <row r="1" spans="1:9">
      <c r="H1" s="127" t="s">
        <v>263</v>
      </c>
      <c r="I1" s="127"/>
    </row>
    <row r="2" spans="1:9">
      <c r="A2" s="122" t="s">
        <v>3</v>
      </c>
      <c r="B2" s="122"/>
      <c r="C2" s="122"/>
      <c r="D2" s="122"/>
      <c r="E2" s="122"/>
      <c r="F2" s="122"/>
      <c r="G2" s="122"/>
      <c r="H2" s="122"/>
      <c r="I2" s="122"/>
    </row>
    <row r="3" spans="1:9">
      <c r="A3" s="122" t="s">
        <v>208</v>
      </c>
      <c r="B3" s="122"/>
      <c r="C3" s="122"/>
      <c r="D3" s="122"/>
      <c r="E3" s="122"/>
      <c r="F3" s="122"/>
      <c r="G3" s="122"/>
      <c r="H3" s="122"/>
      <c r="I3" s="122"/>
    </row>
    <row r="4" spans="1:9">
      <c r="I4" t="s">
        <v>247</v>
      </c>
    </row>
    <row r="5" spans="1:9">
      <c r="A5" s="134" t="s">
        <v>209</v>
      </c>
      <c r="B5" s="123" t="s">
        <v>205</v>
      </c>
      <c r="C5" s="141"/>
      <c r="D5" s="141"/>
      <c r="E5" s="141"/>
      <c r="F5" s="141"/>
      <c r="G5" s="124"/>
      <c r="H5" s="41" t="s">
        <v>206</v>
      </c>
      <c r="I5" s="41" t="s">
        <v>207</v>
      </c>
    </row>
    <row r="6" spans="1:9">
      <c r="A6" s="136"/>
      <c r="B6" s="125"/>
      <c r="C6" s="142"/>
      <c r="D6" s="142"/>
      <c r="E6" s="142"/>
      <c r="F6" s="142"/>
      <c r="G6" s="126"/>
      <c r="H6" s="45"/>
      <c r="I6" s="45"/>
    </row>
    <row r="7" spans="1:9">
      <c r="A7" s="80" t="s">
        <v>210</v>
      </c>
      <c r="B7" s="129" t="s">
        <v>211</v>
      </c>
      <c r="C7" s="129"/>
      <c r="D7" s="129"/>
      <c r="E7" s="129"/>
      <c r="F7" s="129"/>
      <c r="G7" s="129"/>
      <c r="H7" s="44">
        <v>12919</v>
      </c>
      <c r="I7" s="44">
        <v>0</v>
      </c>
    </row>
    <row r="8" spans="1:9">
      <c r="A8" s="80" t="s">
        <v>248</v>
      </c>
      <c r="B8" s="129" t="s">
        <v>249</v>
      </c>
      <c r="C8" s="129"/>
      <c r="D8" s="129"/>
      <c r="E8" s="129"/>
      <c r="F8" s="129"/>
      <c r="G8" s="129"/>
      <c r="H8" s="44">
        <v>0</v>
      </c>
      <c r="I8" s="44">
        <v>32873</v>
      </c>
    </row>
    <row r="9" spans="1:9">
      <c r="A9" s="80" t="s">
        <v>250</v>
      </c>
      <c r="B9" s="129" t="s">
        <v>251</v>
      </c>
      <c r="C9" s="129"/>
      <c r="D9" s="129"/>
      <c r="E9" s="129"/>
      <c r="F9" s="129"/>
      <c r="G9" s="129"/>
      <c r="H9" s="44">
        <v>0</v>
      </c>
      <c r="I9" s="44">
        <v>8</v>
      </c>
    </row>
    <row r="10" spans="1:9">
      <c r="A10" s="80" t="s">
        <v>252</v>
      </c>
      <c r="B10" s="129" t="s">
        <v>253</v>
      </c>
      <c r="C10" s="129"/>
      <c r="D10" s="129"/>
      <c r="E10" s="129"/>
      <c r="F10" s="129"/>
      <c r="G10" s="129"/>
      <c r="H10" s="44">
        <v>0</v>
      </c>
      <c r="I10" s="44">
        <v>1518</v>
      </c>
    </row>
    <row r="11" spans="1:9">
      <c r="A11" s="80" t="s">
        <v>212</v>
      </c>
      <c r="B11" s="129" t="s">
        <v>213</v>
      </c>
      <c r="C11" s="129"/>
      <c r="D11" s="129"/>
      <c r="E11" s="129"/>
      <c r="F11" s="129"/>
      <c r="G11" s="129"/>
      <c r="H11" s="44">
        <v>0</v>
      </c>
      <c r="I11" s="44">
        <v>27282</v>
      </c>
    </row>
    <row r="12" spans="1:9">
      <c r="A12" s="80" t="s">
        <v>214</v>
      </c>
      <c r="B12" s="129" t="s">
        <v>215</v>
      </c>
      <c r="C12" s="129"/>
      <c r="D12" s="129"/>
      <c r="E12" s="129"/>
      <c r="F12" s="129"/>
      <c r="G12" s="129"/>
      <c r="H12" s="44">
        <v>2</v>
      </c>
      <c r="I12" s="44">
        <v>0</v>
      </c>
    </row>
    <row r="13" spans="1:9">
      <c r="A13" s="80" t="s">
        <v>216</v>
      </c>
      <c r="B13" s="129" t="s">
        <v>217</v>
      </c>
      <c r="C13" s="129"/>
      <c r="D13" s="129"/>
      <c r="E13" s="129"/>
      <c r="F13" s="129"/>
      <c r="G13" s="129"/>
      <c r="H13" s="44">
        <v>11367</v>
      </c>
      <c r="I13" s="44">
        <v>0</v>
      </c>
    </row>
    <row r="14" spans="1:9">
      <c r="A14" s="80" t="s">
        <v>220</v>
      </c>
      <c r="B14" s="129" t="s">
        <v>219</v>
      </c>
      <c r="C14" s="129"/>
      <c r="D14" s="129"/>
      <c r="E14" s="129"/>
      <c r="F14" s="129"/>
      <c r="G14" s="129"/>
      <c r="H14" s="44">
        <v>1915</v>
      </c>
      <c r="I14" s="44">
        <v>1384</v>
      </c>
    </row>
    <row r="15" spans="1:9">
      <c r="A15" s="80" t="s">
        <v>218</v>
      </c>
      <c r="B15" s="129" t="s">
        <v>221</v>
      </c>
      <c r="C15" s="129"/>
      <c r="D15" s="129"/>
      <c r="E15" s="129"/>
      <c r="F15" s="129"/>
      <c r="G15" s="129"/>
      <c r="H15" s="44">
        <v>18920</v>
      </c>
      <c r="I15" s="44">
        <v>20086</v>
      </c>
    </row>
    <row r="16" spans="1:9">
      <c r="A16" s="80" t="s">
        <v>222</v>
      </c>
      <c r="B16" s="129" t="s">
        <v>223</v>
      </c>
      <c r="C16" s="129"/>
      <c r="D16" s="129"/>
      <c r="E16" s="129"/>
      <c r="F16" s="129"/>
      <c r="G16" s="129"/>
      <c r="H16" s="44">
        <v>3493</v>
      </c>
      <c r="I16" s="44">
        <v>4372</v>
      </c>
    </row>
    <row r="17" spans="1:9">
      <c r="A17" s="80" t="s">
        <v>224</v>
      </c>
      <c r="B17" s="129" t="s">
        <v>225</v>
      </c>
      <c r="C17" s="129"/>
      <c r="D17" s="129"/>
      <c r="E17" s="129"/>
      <c r="F17" s="129"/>
      <c r="G17" s="129"/>
      <c r="H17" s="44">
        <v>734</v>
      </c>
      <c r="I17" s="44">
        <v>0</v>
      </c>
    </row>
    <row r="18" spans="1:9">
      <c r="A18" s="80" t="s">
        <v>226</v>
      </c>
      <c r="B18" s="129" t="s">
        <v>227</v>
      </c>
      <c r="C18" s="129"/>
      <c r="D18" s="129"/>
      <c r="E18" s="129"/>
      <c r="F18" s="129"/>
      <c r="G18" s="129"/>
      <c r="H18" s="44">
        <v>34424</v>
      </c>
      <c r="I18" s="44">
        <v>8937</v>
      </c>
    </row>
    <row r="19" spans="1:9">
      <c r="A19" s="80" t="s">
        <v>228</v>
      </c>
      <c r="B19" s="129" t="s">
        <v>229</v>
      </c>
      <c r="C19" s="129"/>
      <c r="D19" s="129"/>
      <c r="E19" s="129"/>
      <c r="F19" s="129"/>
      <c r="G19" s="129"/>
      <c r="H19" s="44">
        <v>6732</v>
      </c>
      <c r="I19" s="44">
        <v>5451</v>
      </c>
    </row>
    <row r="20" spans="1:9">
      <c r="A20" s="80" t="s">
        <v>230</v>
      </c>
      <c r="B20" s="129" t="s">
        <v>231</v>
      </c>
      <c r="C20" s="129"/>
      <c r="D20" s="129"/>
      <c r="E20" s="129"/>
      <c r="F20" s="129"/>
      <c r="G20" s="129"/>
      <c r="H20" s="44">
        <v>566</v>
      </c>
      <c r="I20" s="44">
        <v>0</v>
      </c>
    </row>
    <row r="21" spans="1:9">
      <c r="A21" s="80" t="s">
        <v>232</v>
      </c>
      <c r="B21" s="129" t="s">
        <v>233</v>
      </c>
      <c r="C21" s="129"/>
      <c r="D21" s="129"/>
      <c r="E21" s="129"/>
      <c r="F21" s="129"/>
      <c r="G21" s="129"/>
      <c r="H21" s="44">
        <v>336</v>
      </c>
      <c r="I21" s="44">
        <v>0</v>
      </c>
    </row>
    <row r="22" spans="1:9">
      <c r="A22" s="80" t="s">
        <v>234</v>
      </c>
      <c r="B22" s="129" t="s">
        <v>235</v>
      </c>
      <c r="C22" s="129"/>
      <c r="D22" s="129"/>
      <c r="E22" s="129"/>
      <c r="F22" s="129"/>
      <c r="G22" s="129"/>
      <c r="H22" s="44">
        <v>1041</v>
      </c>
      <c r="I22" s="44">
        <v>27</v>
      </c>
    </row>
    <row r="23" spans="1:9">
      <c r="A23" s="80" t="s">
        <v>254</v>
      </c>
      <c r="B23" s="129" t="s">
        <v>256</v>
      </c>
      <c r="C23" s="129"/>
      <c r="D23" s="129"/>
      <c r="E23" s="129"/>
      <c r="F23" s="129"/>
      <c r="G23" s="129"/>
      <c r="H23" s="44">
        <v>0</v>
      </c>
      <c r="I23" s="44">
        <v>121</v>
      </c>
    </row>
    <row r="24" spans="1:9">
      <c r="A24" s="80" t="s">
        <v>255</v>
      </c>
      <c r="B24" s="129" t="s">
        <v>257</v>
      </c>
      <c r="C24" s="129"/>
      <c r="D24" s="129"/>
      <c r="E24" s="129"/>
      <c r="F24" s="129"/>
      <c r="G24" s="129"/>
      <c r="H24" s="44">
        <v>0</v>
      </c>
      <c r="I24" s="44">
        <v>74</v>
      </c>
    </row>
    <row r="25" spans="1:9">
      <c r="A25" s="80" t="s">
        <v>236</v>
      </c>
      <c r="B25" s="129" t="s">
        <v>237</v>
      </c>
      <c r="C25" s="129"/>
      <c r="D25" s="129"/>
      <c r="E25" s="129"/>
      <c r="F25" s="129"/>
      <c r="G25" s="129"/>
      <c r="H25" s="44">
        <v>26</v>
      </c>
      <c r="I25" s="44">
        <v>0</v>
      </c>
    </row>
    <row r="26" spans="1:9">
      <c r="A26" s="80" t="s">
        <v>238</v>
      </c>
      <c r="B26" s="129" t="s">
        <v>239</v>
      </c>
      <c r="C26" s="129"/>
      <c r="D26" s="129"/>
      <c r="E26" s="129"/>
      <c r="F26" s="129"/>
      <c r="G26" s="129"/>
      <c r="H26" s="44">
        <v>725</v>
      </c>
      <c r="I26" s="44">
        <v>0</v>
      </c>
    </row>
    <row r="27" spans="1:9">
      <c r="A27" s="80" t="s">
        <v>240</v>
      </c>
      <c r="B27" s="129" t="s">
        <v>241</v>
      </c>
      <c r="C27" s="129"/>
      <c r="D27" s="129"/>
      <c r="E27" s="129"/>
      <c r="F27" s="129"/>
      <c r="G27" s="129"/>
      <c r="H27" s="44">
        <v>2381</v>
      </c>
      <c r="I27" s="44">
        <v>0</v>
      </c>
    </row>
    <row r="28" spans="1:9">
      <c r="A28" s="80" t="s">
        <v>242</v>
      </c>
      <c r="B28" s="129" t="s">
        <v>243</v>
      </c>
      <c r="C28" s="129"/>
      <c r="D28" s="129"/>
      <c r="E28" s="129"/>
      <c r="F28" s="129"/>
      <c r="G28" s="129"/>
      <c r="H28" s="44">
        <v>2937</v>
      </c>
      <c r="I28" s="44">
        <v>0</v>
      </c>
    </row>
    <row r="29" spans="1:9">
      <c r="A29" s="69">
        <v>107060</v>
      </c>
      <c r="B29" s="129" t="s">
        <v>244</v>
      </c>
      <c r="C29" s="129"/>
      <c r="D29" s="129"/>
      <c r="E29" s="129"/>
      <c r="F29" s="129"/>
      <c r="G29" s="129"/>
      <c r="H29" s="44">
        <v>599</v>
      </c>
      <c r="I29" s="44">
        <v>0</v>
      </c>
    </row>
    <row r="30" spans="1:9">
      <c r="A30" s="69">
        <v>900080</v>
      </c>
      <c r="B30" s="129" t="s">
        <v>245</v>
      </c>
      <c r="C30" s="129"/>
      <c r="D30" s="129"/>
      <c r="E30" s="129"/>
      <c r="F30" s="129"/>
      <c r="G30" s="129"/>
      <c r="H30" s="44">
        <v>7438</v>
      </c>
      <c r="I30" s="44">
        <v>2525</v>
      </c>
    </row>
    <row r="31" spans="1:9">
      <c r="A31" s="140" t="s">
        <v>246</v>
      </c>
      <c r="B31" s="140"/>
      <c r="C31" s="140"/>
      <c r="D31" s="140"/>
      <c r="E31" s="140"/>
      <c r="F31" s="140"/>
      <c r="G31" s="140"/>
      <c r="H31" s="51">
        <f>SUM(H7:H30)</f>
        <v>106555</v>
      </c>
      <c r="I31" s="51">
        <f>SUM(I7:I30)</f>
        <v>104658</v>
      </c>
    </row>
  </sheetData>
  <mergeCells count="30">
    <mergeCell ref="A3:I3"/>
    <mergeCell ref="A31:G31"/>
    <mergeCell ref="B26:G26"/>
    <mergeCell ref="B27:G27"/>
    <mergeCell ref="B28:G28"/>
    <mergeCell ref="B29:G29"/>
    <mergeCell ref="A5:A6"/>
    <mergeCell ref="B5:G6"/>
    <mergeCell ref="B7:G7"/>
    <mergeCell ref="B11:G11"/>
    <mergeCell ref="B12:G12"/>
    <mergeCell ref="B30:G30"/>
    <mergeCell ref="B8:G8"/>
    <mergeCell ref="B9:G9"/>
    <mergeCell ref="B25:G25"/>
    <mergeCell ref="B13:G13"/>
    <mergeCell ref="B14:G14"/>
    <mergeCell ref="B15:G15"/>
    <mergeCell ref="H1:I1"/>
    <mergeCell ref="B10:G10"/>
    <mergeCell ref="B23:G23"/>
    <mergeCell ref="B24:G24"/>
    <mergeCell ref="B17:G17"/>
    <mergeCell ref="B18:G18"/>
    <mergeCell ref="B19:G19"/>
    <mergeCell ref="B20:G20"/>
    <mergeCell ref="B21:G21"/>
    <mergeCell ref="B22:G22"/>
    <mergeCell ref="B16:G16"/>
    <mergeCell ref="A2:I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>
      <selection activeCell="K6" sqref="K6"/>
    </sheetView>
  </sheetViews>
  <sheetFormatPr defaultRowHeight="14.4"/>
  <sheetData>
    <row r="1" spans="1:9">
      <c r="H1" s="147" t="s">
        <v>264</v>
      </c>
      <c r="I1" s="147"/>
    </row>
    <row r="3" spans="1:9">
      <c r="A3" s="122" t="s">
        <v>3</v>
      </c>
      <c r="B3" s="122"/>
      <c r="C3" s="122"/>
      <c r="D3" s="122"/>
      <c r="E3" s="122"/>
      <c r="F3" s="122"/>
      <c r="G3" s="122"/>
      <c r="H3" s="122"/>
      <c r="I3" s="122"/>
    </row>
    <row r="4" spans="1:9">
      <c r="A4" s="122" t="s">
        <v>258</v>
      </c>
      <c r="B4" s="122"/>
      <c r="C4" s="122"/>
      <c r="D4" s="122"/>
      <c r="E4" s="122"/>
      <c r="F4" s="122"/>
      <c r="G4" s="122"/>
      <c r="H4" s="122"/>
      <c r="I4" s="122"/>
    </row>
    <row r="5" spans="1:9">
      <c r="A5" s="122"/>
      <c r="B5" s="122"/>
      <c r="C5" s="122"/>
      <c r="D5" s="122"/>
      <c r="E5" s="122"/>
      <c r="F5" s="122"/>
      <c r="G5" s="122"/>
      <c r="H5" s="122"/>
      <c r="I5" s="122"/>
    </row>
    <row r="9" spans="1:9">
      <c r="A9" s="139" t="s">
        <v>8</v>
      </c>
      <c r="B9" s="139"/>
      <c r="C9" s="139"/>
      <c r="D9" s="139"/>
      <c r="E9" s="139"/>
      <c r="F9" s="139"/>
      <c r="G9" s="139" t="s">
        <v>118</v>
      </c>
      <c r="H9" s="139"/>
      <c r="I9" s="139"/>
    </row>
    <row r="10" spans="1:9">
      <c r="A10" s="129" t="s">
        <v>119</v>
      </c>
      <c r="B10" s="129"/>
      <c r="C10" s="129"/>
      <c r="D10" s="129"/>
      <c r="E10" s="129"/>
      <c r="F10" s="129"/>
      <c r="G10" s="146">
        <v>1</v>
      </c>
      <c r="H10" s="146"/>
      <c r="I10" s="146"/>
    </row>
    <row r="11" spans="1:9">
      <c r="A11" s="129" t="s">
        <v>120</v>
      </c>
      <c r="B11" s="129"/>
      <c r="C11" s="129"/>
      <c r="D11" s="129"/>
      <c r="E11" s="129"/>
      <c r="F11" s="129"/>
      <c r="G11" s="146">
        <v>6</v>
      </c>
      <c r="H11" s="146"/>
      <c r="I11" s="146"/>
    </row>
    <row r="12" spans="1:9">
      <c r="A12" s="129" t="s">
        <v>121</v>
      </c>
      <c r="B12" s="129"/>
      <c r="C12" s="129"/>
      <c r="D12" s="129"/>
      <c r="E12" s="129"/>
      <c r="F12" s="129"/>
      <c r="G12" s="146">
        <v>1</v>
      </c>
      <c r="H12" s="146"/>
      <c r="I12" s="146"/>
    </row>
    <row r="13" spans="1:9">
      <c r="A13" s="129" t="s">
        <v>122</v>
      </c>
      <c r="B13" s="129"/>
      <c r="C13" s="129"/>
      <c r="D13" s="129"/>
      <c r="E13" s="129"/>
      <c r="F13" s="129"/>
      <c r="G13" s="146">
        <v>18</v>
      </c>
      <c r="H13" s="146"/>
      <c r="I13" s="146"/>
    </row>
    <row r="14" spans="1:9">
      <c r="A14" s="143" t="s">
        <v>123</v>
      </c>
      <c r="B14" s="144"/>
      <c r="C14" s="144"/>
      <c r="D14" s="144"/>
      <c r="E14" s="144"/>
      <c r="F14" s="145"/>
      <c r="G14" s="146">
        <v>26</v>
      </c>
      <c r="H14" s="146"/>
      <c r="I14" s="146"/>
    </row>
    <row r="15" spans="1:9">
      <c r="A15" s="139"/>
      <c r="B15" s="139"/>
      <c r="C15" s="139"/>
      <c r="D15" s="139"/>
      <c r="E15" s="139"/>
      <c r="F15" s="139"/>
      <c r="G15" s="139"/>
      <c r="H15" s="139"/>
      <c r="I15" s="139"/>
    </row>
    <row r="16" spans="1:9">
      <c r="A16" s="129" t="s">
        <v>120</v>
      </c>
      <c r="B16" s="129"/>
      <c r="C16" s="129"/>
      <c r="D16" s="129"/>
      <c r="E16" s="129"/>
      <c r="F16" s="129"/>
      <c r="G16" s="146">
        <v>3</v>
      </c>
      <c r="H16" s="146"/>
      <c r="I16" s="146"/>
    </row>
    <row r="17" spans="1:9">
      <c r="A17" s="143" t="s">
        <v>124</v>
      </c>
      <c r="B17" s="144"/>
      <c r="C17" s="144"/>
      <c r="D17" s="144"/>
      <c r="E17" s="144"/>
      <c r="F17" s="145"/>
      <c r="G17" s="146">
        <v>3</v>
      </c>
      <c r="H17" s="146"/>
      <c r="I17" s="146"/>
    </row>
  </sheetData>
  <mergeCells count="21">
    <mergeCell ref="H1:I1"/>
    <mergeCell ref="A3:I3"/>
    <mergeCell ref="A4:I4"/>
    <mergeCell ref="A5:I5"/>
    <mergeCell ref="A9:F9"/>
    <mergeCell ref="G9:I9"/>
    <mergeCell ref="A10:F10"/>
    <mergeCell ref="G10:I10"/>
    <mergeCell ref="A11:F11"/>
    <mergeCell ref="G11:I11"/>
    <mergeCell ref="A12:F12"/>
    <mergeCell ref="G12:I12"/>
    <mergeCell ref="A17:F17"/>
    <mergeCell ref="G17:I17"/>
    <mergeCell ref="A13:F13"/>
    <mergeCell ref="G13:I13"/>
    <mergeCell ref="A14:F14"/>
    <mergeCell ref="G14:I14"/>
    <mergeCell ref="A15:I15"/>
    <mergeCell ref="A16:F16"/>
    <mergeCell ref="G16:I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bevételek</vt:lpstr>
      <vt:lpstr>kiadások</vt:lpstr>
      <vt:lpstr>Óvoda</vt:lpstr>
      <vt:lpstr>maradvány kimutatás</vt:lpstr>
      <vt:lpstr>mérleg</vt:lpstr>
      <vt:lpstr>Eredménykimutatás</vt:lpstr>
      <vt:lpstr>Kormányzati funkciók</vt:lpstr>
      <vt:lpstr>létszám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2015-04-21T12:24:29Z</dcterms:modified>
</cp:coreProperties>
</file>