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9"/>
  </bookViews>
  <sheets>
    <sheet name="1" sheetId="1" r:id="rId1"/>
    <sheet name="2" sheetId="2" r:id="rId2"/>
    <sheet name="2.1" sheetId="3" r:id="rId3"/>
    <sheet name="2.2" sheetId="4" r:id="rId4"/>
    <sheet name="3" sheetId="5" r:id="rId5"/>
    <sheet name="3.1" sheetId="6" r:id="rId6"/>
    <sheet name="3.2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  <sheet name="11" sheetId="15" r:id="rId15"/>
    <sheet name="12" sheetId="16" r:id="rId16"/>
    <sheet name="13" sheetId="17" r:id="rId17"/>
    <sheet name="14" sheetId="18" r:id="rId18"/>
    <sheet name="15" sheetId="19" r:id="rId19"/>
    <sheet name="16" sheetId="20" r:id="rId20"/>
  </sheets>
  <definedNames>
    <definedName name="_xlfn.IFERROR" hidden="1">#NAME?</definedName>
    <definedName name="_xlnm.Print_Titles" localSheetId="0">'1'!$5:$6</definedName>
    <definedName name="_xlnm.Print_Titles" localSheetId="1">'2'!$4:$7</definedName>
    <definedName name="_xlnm.Print_Titles" localSheetId="4">'3'!$4:$8</definedName>
    <definedName name="_xlnm.Print_Titles" localSheetId="8">'5'!$4:$8</definedName>
    <definedName name="_xlnm.Print_Area" localSheetId="0">'1'!$A$2:$AK$40</definedName>
    <definedName name="_xlnm.Print_Area" localSheetId="1">'2'!$A$2:$AL$97</definedName>
    <definedName name="_xlnm.Print_Area" localSheetId="4">'3'!$A$2:$AN$67</definedName>
    <definedName name="_xlnm.Print_Area" localSheetId="7">'4'!$A$2:$AL$31</definedName>
    <definedName name="_xlnm.Print_Area" localSheetId="8">'5'!$A$2:$AL$33</definedName>
  </definedNames>
  <calcPr fullCalcOnLoad="1"/>
</workbook>
</file>

<file path=xl/sharedStrings.xml><?xml version="1.0" encoding="utf-8"?>
<sst xmlns="http://schemas.openxmlformats.org/spreadsheetml/2006/main" count="1219" uniqueCount="875">
  <si>
    <t>K1-K8. Költségvetési kiadások</t>
  </si>
  <si>
    <t>Megnevezés</t>
  </si>
  <si>
    <t>ezer forintban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</si>
  <si>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</si>
  <si>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</si>
  <si>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</si>
  <si>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</si>
  <si>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</si>
  <si>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</si>
  <si>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</si>
  <si>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</si>
  <si>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</si>
  <si>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</si>
  <si>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</si>
  <si>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</si>
  <si>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</si>
  <si>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</si>
  <si>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</si>
  <si>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</si>
  <si>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</si>
  <si>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</si>
  <si>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</si>
  <si>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</si>
  <si>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</si>
  <si>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</si>
  <si>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</si>
  <si>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</si>
  <si>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</si>
  <si>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</si>
  <si>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</si>
  <si>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</si>
  <si>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</si>
  <si>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</si>
  <si>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</si>
  <si>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</si>
  <si>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</si>
  <si>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</si>
  <si>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</si>
  <si>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</si>
  <si>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</si>
  <si>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</si>
  <si>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</si>
  <si>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</si>
  <si>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</si>
  <si>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</si>
  <si>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</si>
  <si>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</si>
  <si>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</si>
  <si>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</si>
  <si>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</si>
  <si>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</si>
  <si>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</si>
  <si>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</si>
  <si>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</si>
  <si>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</si>
  <si>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</si>
  <si>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</si>
  <si>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</si>
  <si>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</si>
  <si>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</si>
  <si>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</si>
  <si>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</si>
  <si>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</si>
  <si>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</si>
  <si>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</si>
  <si>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</si>
  <si>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</si>
  <si>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</si>
  <si>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</si>
  <si>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</si>
  <si>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</si>
  <si>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</si>
  <si>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</si>
  <si>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</si>
  <si>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</si>
  <si>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</si>
  <si>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</si>
  <si>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</si>
  <si>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</si>
  <si>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</si>
  <si>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</si>
  <si>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</si>
  <si>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</si>
  <si>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</si>
  <si>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</si>
  <si>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</si>
  <si>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</si>
  <si>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</si>
  <si>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</si>
  <si>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</si>
  <si>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</si>
  <si>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</si>
  <si>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</si>
  <si>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</si>
  <si>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</si>
  <si>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</si>
  <si>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</si>
  <si>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</si>
  <si>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</si>
  <si>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</si>
  <si>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</si>
  <si>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</si>
  <si>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</si>
  <si>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</si>
  <si>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</si>
  <si>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</si>
  <si>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</si>
  <si>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</si>
  <si>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</si>
  <si>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</si>
  <si>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</si>
  <si>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</si>
  <si>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</si>
  <si>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</si>
  <si>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</si>
  <si>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</si>
  <si>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</si>
  <si>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</si>
  <si>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</si>
  <si>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</si>
  <si>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</si>
  <si>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</si>
  <si>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</si>
  <si>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</si>
  <si>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</si>
  <si>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</si>
  <si>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</si>
  <si>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</si>
  <si>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</si>
  <si>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</si>
  <si>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</si>
  <si>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</si>
  <si>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</si>
  <si>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</si>
  <si>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</si>
  <si>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</si>
  <si>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</si>
  <si>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</si>
  <si>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</si>
  <si>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</si>
  <si>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</si>
  <si>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</si>
  <si>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</si>
  <si>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</si>
  <si>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</si>
  <si>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</si>
  <si>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</si>
  <si>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</si>
  <si>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</si>
  <si>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</si>
  <si>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</si>
  <si>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</si>
  <si>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</si>
  <si>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</si>
  <si>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</si>
  <si>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</si>
  <si>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</si>
  <si>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</si>
  <si>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</si>
  <si>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</si>
  <si>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</si>
  <si>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</si>
  <si>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</si>
  <si>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</si>
  <si>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</si>
  <si>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</si>
  <si>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</si>
  <si>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</si>
  <si>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</si>
  <si>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</si>
  <si>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</si>
  <si>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</si>
  <si>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</si>
  <si>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</si>
  <si>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</si>
  <si>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</si>
  <si>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</si>
  <si>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</si>
  <si>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</si>
  <si>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</si>
  <si>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</si>
  <si>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</si>
  <si>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</si>
  <si>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</si>
  <si>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</si>
  <si>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</si>
  <si>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</si>
  <si>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</si>
  <si>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</si>
  <si>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</si>
  <si>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</si>
  <si>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</si>
  <si>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</si>
  <si>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</si>
  <si>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</si>
  <si>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</si>
  <si>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</si>
  <si>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</si>
  <si>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</si>
  <si>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</si>
  <si>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</si>
  <si>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</si>
  <si>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</si>
  <si>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</si>
  <si>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</si>
  <si>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</si>
  <si>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</si>
  <si>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</si>
  <si>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</si>
  <si>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</si>
  <si>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</si>
  <si>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</si>
  <si>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</si>
  <si>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</si>
  <si>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</si>
  <si>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</si>
  <si>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</si>
  <si>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</si>
  <si>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</si>
  <si>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</si>
  <si>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</si>
  <si>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</si>
  <si>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</si>
  <si>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</si>
  <si>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</si>
  <si>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</si>
  <si>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</si>
  <si>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</si>
  <si>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</si>
  <si>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</si>
  <si>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</si>
  <si>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</si>
  <si>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</si>
  <si>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</si>
  <si>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</si>
  <si>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</si>
  <si>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</si>
  <si>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</si>
  <si>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</si>
  <si>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</si>
  <si>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</si>
  <si>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</si>
  <si>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</si>
  <si>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</si>
  <si>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</si>
  <si>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</si>
  <si>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</si>
  <si>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</si>
  <si>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</si>
  <si>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</si>
  <si>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</si>
  <si>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</si>
  <si>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</si>
  <si>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</si>
  <si>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</si>
  <si>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</si>
  <si>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</si>
  <si>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</si>
  <si>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</si>
  <si>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</si>
  <si>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</si>
  <si>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</si>
  <si>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</si>
  <si>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</si>
  <si>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</si>
  <si>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</si>
  <si>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</si>
  <si>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</si>
  <si>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</si>
  <si>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</si>
  <si>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</si>
  <si>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</si>
  <si>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</si>
  <si>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</si>
  <si>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</si>
  <si>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</si>
  <si>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</si>
  <si>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</si>
  <si>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</si>
  <si>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</si>
  <si>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</si>
  <si>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</si>
  <si>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</si>
  <si>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</si>
  <si>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</si>
  <si>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</si>
  <si>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</si>
  <si>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</si>
  <si>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</si>
  <si>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</si>
  <si>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</si>
  <si>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</si>
  <si>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</si>
  <si>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</si>
  <si>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</si>
  <si>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</si>
  <si>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</si>
  <si>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</si>
  <si>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</si>
  <si>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</si>
  <si>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</si>
  <si>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</si>
  <si>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</si>
  <si>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</si>
  <si>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</si>
  <si>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</si>
  <si>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</si>
  <si>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</si>
  <si>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</si>
  <si>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</si>
  <si>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</si>
  <si>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</si>
  <si>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</si>
  <si>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</si>
  <si>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</si>
  <si>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</si>
  <si>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</si>
  <si>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</si>
  <si>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</si>
  <si>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</si>
  <si>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</si>
  <si>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</si>
  <si>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</si>
  <si>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</si>
  <si>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</si>
  <si>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</si>
  <si>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</si>
  <si>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</si>
  <si>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</si>
  <si>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</si>
  <si>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</si>
  <si>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</si>
  <si>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</si>
  <si>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</si>
  <si>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</si>
  <si>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</si>
  <si>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</si>
  <si>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</si>
  <si>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</si>
  <si>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</si>
  <si>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</si>
  <si>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</si>
  <si>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</si>
  <si>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</si>
  <si>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</si>
  <si>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</si>
  <si>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</si>
  <si>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</si>
  <si>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</si>
  <si>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</si>
  <si>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</si>
  <si>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</si>
  <si>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</si>
  <si>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</si>
  <si>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</si>
  <si>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</si>
  <si>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</si>
  <si>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</si>
  <si>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</si>
  <si>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</si>
  <si>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</si>
  <si>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</si>
  <si>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</si>
  <si>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</si>
  <si>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</si>
  <si>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</si>
  <si>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</si>
  <si>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</si>
  <si>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</si>
  <si>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</si>
  <si>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</si>
  <si>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</si>
  <si>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</si>
  <si>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</si>
  <si>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</si>
  <si>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</si>
  <si>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</si>
  <si>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</si>
  <si>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</si>
  <si>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</si>
  <si>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</si>
  <si>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</si>
  <si>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</si>
  <si>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</si>
  <si>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</si>
  <si>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</si>
  <si>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</si>
  <si>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</si>
  <si>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</si>
  <si>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</si>
  <si>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</si>
  <si>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</si>
  <si>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</si>
  <si>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</si>
  <si>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</si>
  <si>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</si>
  <si>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</si>
  <si>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</si>
  <si>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</si>
  <si>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Foglalkoztatottak személyi juttatásai </t>
  </si>
  <si>
    <t xml:space="preserve">Külső személyi juttatások </t>
  </si>
  <si>
    <t>Személyi juttatások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</si>
  <si>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</si>
  <si>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</si>
  <si>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</si>
  <si>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</si>
  <si>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</si>
  <si>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</si>
  <si>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</si>
  <si>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</si>
  <si>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</si>
  <si>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</si>
  <si>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</si>
  <si>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</si>
  <si>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>2014. ÉVI KÖLTSÉGVETÉSE</t>
  </si>
  <si>
    <t>K9. Finanszírozási kiadások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</si>
  <si>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</si>
  <si>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</si>
  <si>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</si>
  <si>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</si>
  <si>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</si>
  <si>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</si>
  <si>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</si>
  <si>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</si>
  <si>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</si>
  <si>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</si>
  <si>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</si>
  <si>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</si>
  <si>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</si>
  <si>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</si>
  <si>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</si>
  <si>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</si>
  <si>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(=05+…+08)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</si>
  <si>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</si>
  <si>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</si>
  <si>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</si>
  <si>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</si>
  <si>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</si>
  <si>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</si>
  <si>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</si>
  <si>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</si>
  <si>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</si>
  <si>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</si>
  <si>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</si>
  <si>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</si>
  <si>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</si>
  <si>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Belföldi finanszírozás kiadásai (=04+09+…+15)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</si>
  <si>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</si>
  <si>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</si>
  <si>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</si>
  <si>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</si>
  <si>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</si>
  <si>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</si>
  <si>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</si>
  <si>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</si>
  <si>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</si>
  <si>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(=17+…+20)</t>
  </si>
  <si>
    <t>K92</t>
  </si>
  <si>
    <t>Adóssághoz nem kapcsolódó származékos ügyletek kiadásai</t>
  </si>
  <si>
    <t>K93</t>
  </si>
  <si>
    <t>Finanszírozási kiadások (=16+21+22)</t>
  </si>
  <si>
    <t>K9</t>
  </si>
  <si>
    <t>B8. Finanszírozási bevételek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</si>
  <si>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</si>
  <si>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</si>
  <si>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</si>
  <si>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</si>
  <si>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</si>
  <si>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</si>
  <si>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</si>
  <si>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</si>
  <si>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</si>
  <si>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</si>
  <si>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</si>
  <si>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</si>
  <si>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</si>
  <si>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</si>
  <si>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</si>
  <si>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</si>
  <si>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</si>
  <si>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</si>
  <si>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</si>
  <si>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</si>
  <si>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</si>
  <si>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</si>
  <si>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</si>
  <si>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</si>
  <si>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</si>
  <si>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</si>
  <si>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</si>
  <si>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</si>
  <si>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</si>
  <si>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</si>
  <si>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</si>
  <si>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</si>
  <si>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</si>
  <si>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</si>
  <si>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Belföldi finanszírozás bevételei (=04+09+12+…+17)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</si>
  <si>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</si>
  <si>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</si>
  <si>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</si>
  <si>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</si>
  <si>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</si>
  <si>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</si>
  <si>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</si>
  <si>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</si>
  <si>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</si>
  <si>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</si>
  <si>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</si>
  <si>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</si>
  <si>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</si>
  <si>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Finanszírozási bevételek (=18+23+24)</t>
  </si>
  <si>
    <t>B8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</si>
  <si>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</si>
  <si>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</si>
  <si>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</si>
  <si>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</si>
  <si>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Finanszírozási kiadások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</si>
  <si>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</si>
  <si>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</si>
  <si>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</si>
  <si>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</si>
  <si>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</si>
  <si>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Finanszírozási bevételek</t>
  </si>
  <si>
    <t>Személyi juttatások (=1+2)</t>
  </si>
  <si>
    <t>Költségvetési kiadások (=3+…+10)</t>
  </si>
  <si>
    <t>Finanszírozási kiadások (=12+…+15)</t>
  </si>
  <si>
    <t>Kiadások összesen (=11+16)</t>
  </si>
  <si>
    <t>Bevételek összesen (=8+14)</t>
  </si>
  <si>
    <t>Felhalmozási célú bevételek és kiadások mérlege önkormányzati szinten</t>
  </si>
  <si>
    <t>Bevételek</t>
  </si>
  <si>
    <t>Kiadások</t>
  </si>
  <si>
    <t>5.</t>
  </si>
  <si>
    <t>6.</t>
  </si>
  <si>
    <t>7.</t>
  </si>
  <si>
    <t>8.</t>
  </si>
  <si>
    <t>9.</t>
  </si>
  <si>
    <t>10.</t>
  </si>
  <si>
    <t>11.</t>
  </si>
  <si>
    <t>Költségvetési bevételek összesen:</t>
  </si>
  <si>
    <t>Költségvetési kiadások összesen:</t>
  </si>
  <si>
    <t>12.</t>
  </si>
  <si>
    <t>Rövid lejáratú hitelek törlesztése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</si>
  <si>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</si>
  <si>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</si>
  <si>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</si>
  <si>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</si>
  <si>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</si>
  <si>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</si>
  <si>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</si>
  <si>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</si>
  <si>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</si>
  <si>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</si>
  <si>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</si>
  <si>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</si>
  <si>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Költségvetési hiány:</t>
  </si>
  <si>
    <t>Költségvetéso többlet:</t>
  </si>
  <si>
    <t>ezer Ft-ban</t>
  </si>
  <si>
    <t>Kiadás</t>
  </si>
  <si>
    <t>Bevétel</t>
  </si>
  <si>
    <t>Személyi juttatások és járulékok</t>
  </si>
  <si>
    <t>Felhalmozási/finanszírozási kiadások</t>
  </si>
  <si>
    <t>Összesen</t>
  </si>
  <si>
    <t>Költségvetési támogatás</t>
  </si>
  <si>
    <t>Átvett pénzeszközök/feladathoz kapcsolódó bevétel</t>
  </si>
  <si>
    <t>Saját forrás</t>
  </si>
  <si>
    <t>Kötelező önkormányzati feladatok</t>
  </si>
  <si>
    <t>Település üzemeltetés</t>
  </si>
  <si>
    <t xml:space="preserve">     Köztemető fenntartás</t>
  </si>
  <si>
    <t xml:space="preserve">     Közutak fenntartása</t>
  </si>
  <si>
    <t xml:space="preserve">     Közvilágítás</t>
  </si>
  <si>
    <t xml:space="preserve">     Zöldterület gazdálkodás</t>
  </si>
  <si>
    <t>Beszámítás összege (-)</t>
  </si>
  <si>
    <t>Egyéb kötelező önkormányzati feladatok</t>
  </si>
  <si>
    <t>Védőnői feladatok ellátása</t>
  </si>
  <si>
    <t>Pénzbeli ellátások</t>
  </si>
  <si>
    <t>Helyi közfoglalkoztatás</t>
  </si>
  <si>
    <t>Könyvtári és közművelődési feladatok</t>
  </si>
  <si>
    <t>Önként vállalt feladatok</t>
  </si>
  <si>
    <t>Civil szervezetek támogatása</t>
  </si>
  <si>
    <t>Összesen:</t>
  </si>
  <si>
    <t xml:space="preserve"> Ezer forintban !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</si>
  <si>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</si>
  <si>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</si>
  <si>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</si>
  <si>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</si>
  <si>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</si>
  <si>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</si>
  <si>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</si>
  <si>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</si>
  <si>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</si>
  <si>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</si>
  <si>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</si>
  <si>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</si>
  <si>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</si>
  <si>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</si>
  <si>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</si>
  <si>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</si>
  <si>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</si>
  <si>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</si>
  <si>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</si>
  <si>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</si>
  <si>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</si>
  <si>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Éves létszám-előirányzat</t>
  </si>
  <si>
    <t>Önkormányzatok igazgatási tevékenysége</t>
  </si>
  <si>
    <t>Család- és nővédelmi egészségügyi gondozás</t>
  </si>
  <si>
    <t>Önkormányzat összesen</t>
  </si>
  <si>
    <t>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</si>
  <si>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</si>
  <si>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</si>
  <si>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</si>
  <si>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</si>
  <si>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</si>
  <si>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</si>
  <si>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</si>
  <si>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</si>
  <si>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</si>
  <si>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</si>
  <si>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</si>
  <si>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</si>
  <si>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</si>
  <si>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</si>
  <si>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Felhalmozási kiadások</t>
  </si>
  <si>
    <t xml:space="preserve">Kiadások összesen </t>
  </si>
  <si>
    <t xml:space="preserve">Bevételek összesen </t>
  </si>
  <si>
    <t>Ellátottak pénzbeli juttatásai</t>
  </si>
  <si>
    <t>Működési célú támogatások ÁHT-n belülről</t>
  </si>
  <si>
    <t>Felhalmozási célú támogatások ÁHT-n belülről</t>
  </si>
  <si>
    <t>Működési célú átvett pénzeszközök</t>
  </si>
  <si>
    <t>COFOG</t>
  </si>
  <si>
    <t>Államigazgatási feladatok</t>
  </si>
  <si>
    <t>KÖTELEZŐ, ÖNKÉNT VÁLLAL ÉS ÁLLAMIGAZGATÁSI T FELADATOK BEMUTATÁSA</t>
  </si>
  <si>
    <t>2014. ÉVI KÖLTSÉGVETÉS</t>
  </si>
  <si>
    <t>Dologi kiadások</t>
  </si>
  <si>
    <t>Ellátottak pénzbeli juttatásai, egyéb működési célú kiadások</t>
  </si>
  <si>
    <t>Működési célú bevételek és kiadások mérlege önkormányzati szinten</t>
  </si>
  <si>
    <t>Munkaadókat terhelő járulék</t>
  </si>
  <si>
    <t>Ellátottak pénzbeli juttatása</t>
  </si>
  <si>
    <t>Hosszú lejáratú hitelek törlesztése</t>
  </si>
  <si>
    <t>25.</t>
  </si>
  <si>
    <t>Finanszírozási kiadások (14+…+24)</t>
  </si>
  <si>
    <t>26.</t>
  </si>
  <si>
    <t>27.</t>
  </si>
  <si>
    <t>Költségvetési többlet:</t>
  </si>
  <si>
    <t>Költségvetési bevételek (=1+…+7)</t>
  </si>
  <si>
    <t>Finanszírozási bevételek (=9+…..+13)</t>
  </si>
  <si>
    <t xml:space="preserve">Felhalmozási célú átvett pénzeszközök </t>
  </si>
  <si>
    <t>Eredeti előirányzat</t>
  </si>
  <si>
    <t>KÖH</t>
  </si>
  <si>
    <t>Önkormányz.</t>
  </si>
  <si>
    <t xml:space="preserve">ezer forintban  </t>
  </si>
  <si>
    <t>Eredeti  előirányzat</t>
  </si>
  <si>
    <t>önkormányz.</t>
  </si>
  <si>
    <t>önkormányz</t>
  </si>
  <si>
    <t>Galambok Község Önkormányzata és Intézménye</t>
  </si>
  <si>
    <t>Értékpapír vásárlás</t>
  </si>
  <si>
    <t>Likviditási célú hitelek törlesztése</t>
  </si>
  <si>
    <t xml:space="preserve">Kölcsön törlesztés </t>
  </si>
  <si>
    <t>Forgatási célú belföldi, külföldi értékp.vásárlása</t>
  </si>
  <si>
    <t>Betét elhelyezése</t>
  </si>
  <si>
    <t>MŰKÖDÉSI CÉLÚ ÖSSZES KIADÁS</t>
  </si>
  <si>
    <t>Önkormányzat működési támogatás</t>
  </si>
  <si>
    <t>Működési célú támogat.áht-n belülről</t>
  </si>
  <si>
    <t>ebből: EUS támogatás</t>
  </si>
  <si>
    <t>Működési célú átvett pe áht-n kív.</t>
  </si>
  <si>
    <t>Egyéb működ. Bevétel</t>
  </si>
  <si>
    <t>Költségvetési maradvány igénybev.</t>
  </si>
  <si>
    <t>Vállalkozási maradvány igénybev.</t>
  </si>
  <si>
    <t>Betét visszavonásából szárm. Bev.</t>
  </si>
  <si>
    <t>Egyéb belső finansz. Bev.</t>
  </si>
  <si>
    <t>Likviditási célú hitelek</t>
  </si>
  <si>
    <t>Értékpapír bevétel</t>
  </si>
  <si>
    <t>Hiány belső finanszírozásának bevét.elei (15+...+18)</t>
  </si>
  <si>
    <t>Hiány külső finansz. Bevételei (20+21)</t>
  </si>
  <si>
    <t>Finanszírozási bevételek (14+19)</t>
  </si>
  <si>
    <t>ÖSSZES BEVÉTEL (13+25)</t>
  </si>
  <si>
    <t>Felhalmozási célú támogatások áht-nbel.</t>
  </si>
  <si>
    <t>Ebből EUS támogatás</t>
  </si>
  <si>
    <t>Felhalmozási célú átvett pénzeszk</t>
  </si>
  <si>
    <t>Egyéb felhalmozási célú bevételek</t>
  </si>
  <si>
    <t>Beruházások</t>
  </si>
  <si>
    <t>Ebből EUS forrásból megvalósuló</t>
  </si>
  <si>
    <t>Felújítások</t>
  </si>
  <si>
    <t>Egyéb felhlmozási célú kiadás</t>
  </si>
  <si>
    <t>Értékpapír vásárlása, visszavásárlása</t>
  </si>
  <si>
    <t>Hitelek törlesztése</t>
  </si>
  <si>
    <t>Kölcsönök törlesztése</t>
  </si>
  <si>
    <t>Befektetési célú belföldi értékpap. Vásárlása</t>
  </si>
  <si>
    <t>Betét elhelyezés</t>
  </si>
  <si>
    <t>Hiány belső finanszírozása</t>
  </si>
  <si>
    <t>Költségvetési maradvány igénybevétele</t>
  </si>
  <si>
    <t>Vállalkozási maradvány igénybevétele</t>
  </si>
  <si>
    <t>Betét visszavonásából származó bevétel</t>
  </si>
  <si>
    <t>Értékpapír értékesítés</t>
  </si>
  <si>
    <t>Egyéb belső finanszírozás</t>
  </si>
  <si>
    <t>Hiány külső finanszírozása</t>
  </si>
  <si>
    <t>Hosszú lejáratú hitelek</t>
  </si>
  <si>
    <t xml:space="preserve">Likviditási célú hitelek </t>
  </si>
  <si>
    <t>Rövid lejáratú hitelek</t>
  </si>
  <si>
    <t>Egyéb külső finanszírozási bevételek</t>
  </si>
  <si>
    <t>Finansírozási célú bev. (7+13)</t>
  </si>
  <si>
    <t>BEVÉTELEK ÖSSZESEN (6+18)</t>
  </si>
  <si>
    <t>Finansírozási célú kiad. (7+.....+17)</t>
  </si>
  <si>
    <t>KIADÁSOK ÖSSZESEN (6+18)</t>
  </si>
  <si>
    <t xml:space="preserve">Önkormányzati hivatal működtetése </t>
  </si>
  <si>
    <t>Szociális étkeztetés</t>
  </si>
  <si>
    <t xml:space="preserve">Egyéb vendéglátás </t>
  </si>
  <si>
    <t>Óvoda fenntartás, étkeztetés</t>
  </si>
  <si>
    <t>Egyéb fejlesztés és felújítás</t>
  </si>
  <si>
    <t>Háziorvosi, fogorvosi  ügyeleti ellátás</t>
  </si>
  <si>
    <t>Háziorvosi szolgálat</t>
  </si>
  <si>
    <t>GALAMBOK  KÖZSÉG ÖNKORMÁNYZATA ÉS INTÉZMÉNYEI</t>
  </si>
  <si>
    <t xml:space="preserve">Étkeztetésben résztvevők </t>
  </si>
  <si>
    <t>Galambok Község Önkormányzat és Intézménye</t>
  </si>
  <si>
    <t>Város és Községgazdálkodás</t>
  </si>
  <si>
    <t>Közmunka programban résztvevők</t>
  </si>
  <si>
    <t xml:space="preserve">Önkormányzat </t>
  </si>
  <si>
    <t xml:space="preserve">KÖH </t>
  </si>
  <si>
    <t>Ezer Ft-ban</t>
  </si>
  <si>
    <t>Támogatott cél megnevezése</t>
  </si>
  <si>
    <t>2014. évi   terv</t>
  </si>
  <si>
    <t xml:space="preserve">Fogorvosi ügyelet </t>
  </si>
  <si>
    <t>Kistérségi Társulás Zalakaros</t>
  </si>
  <si>
    <t xml:space="preserve">Kistérségi Társulás Zalakaros belső ell. </t>
  </si>
  <si>
    <t>Intézményfennt. Átadás</t>
  </si>
  <si>
    <t>BURSA Alapítvány</t>
  </si>
  <si>
    <t>Faluszövetség támogatása</t>
  </si>
  <si>
    <t>Innovatív Dél-zalai  Egyesülete</t>
  </si>
  <si>
    <t>Horgászegyesület támogatása</t>
  </si>
  <si>
    <t>TÖOSZ</t>
  </si>
  <si>
    <t>Nyugdíjas klub</t>
  </si>
  <si>
    <t>Hagyományőrző</t>
  </si>
  <si>
    <t>Polgárőrség támogatása</t>
  </si>
  <si>
    <t>Sportegyesületek támogatása</t>
  </si>
  <si>
    <t>Működés célú pénzeszköz átadás összesen</t>
  </si>
  <si>
    <t>KÖH finanszírozás</t>
  </si>
  <si>
    <t>Jogcím</t>
  </si>
  <si>
    <t>Előirányzott összeg</t>
  </si>
  <si>
    <t>Foglalkoztatással munkanélküliséggel kapcs. Ellát.</t>
  </si>
  <si>
    <t xml:space="preserve">   -Foglalkoztatást helyettesítő támogatás</t>
  </si>
  <si>
    <t>Egyéb nem intézményi ellátások rendszeres</t>
  </si>
  <si>
    <t xml:space="preserve">   -Szociális segély</t>
  </si>
  <si>
    <t xml:space="preserve">   -Szociális segély helyi rend. Sz</t>
  </si>
  <si>
    <t>Betegséggel kapcsolatos ellátások</t>
  </si>
  <si>
    <t xml:space="preserve">   -Ápolási dij helyi rend.</t>
  </si>
  <si>
    <t xml:space="preserve">   -Lakásfenntartási támogatás</t>
  </si>
  <si>
    <t>3.melléklet 1.táblázata</t>
  </si>
  <si>
    <t>Adónem megnevezése</t>
  </si>
  <si>
    <t>Vagyoni típusú adók ebből:</t>
  </si>
  <si>
    <t xml:space="preserve">     -Építményadó</t>
  </si>
  <si>
    <t xml:space="preserve">     -Magánszemélyek kommunális adója</t>
  </si>
  <si>
    <t>Egyéb áruhasználati és szolg. adó ebből:</t>
  </si>
  <si>
    <t xml:space="preserve">     - Idegenforg. adó tart. után</t>
  </si>
  <si>
    <t xml:space="preserve">     -Talajterhelési díj</t>
  </si>
  <si>
    <t>Értékesítési és forglami adó</t>
  </si>
  <si>
    <t xml:space="preserve">     -Iparűzési adó állandó jelleggel végz.</t>
  </si>
  <si>
    <t>Egyéb közhatalmi bevétel</t>
  </si>
  <si>
    <t xml:space="preserve">     - Ebrendészeti hozzájárulás</t>
  </si>
  <si>
    <t xml:space="preserve">     - Adópótlék, adóbírság</t>
  </si>
  <si>
    <t xml:space="preserve">     - Egyéb közhatalmi bevétel</t>
  </si>
  <si>
    <t>Gépjárműadó</t>
  </si>
  <si>
    <t>Adók összesen</t>
  </si>
  <si>
    <t>3.melléklet 2.táblázat</t>
  </si>
  <si>
    <t xml:space="preserve">Közös Hivatal működtetéséhez átvétel </t>
  </si>
  <si>
    <t>Óvoda működéséhez átvétel Zalaszentjakab Önk-tól</t>
  </si>
  <si>
    <t>Munkaügyi központtól átvétel Közmunka</t>
  </si>
  <si>
    <t>OEP finanszírozás</t>
  </si>
  <si>
    <t>Működési átvett össz.</t>
  </si>
  <si>
    <t>Fejlesztési átvett</t>
  </si>
  <si>
    <t>Munkaügyi központtól közmunka prog. gépekre</t>
  </si>
  <si>
    <t>Feladat megnevezése</t>
  </si>
  <si>
    <t>Beruházás összesen</t>
  </si>
  <si>
    <t>Felújítás összesen</t>
  </si>
  <si>
    <t>Fejlesztés mindösszesen</t>
  </si>
  <si>
    <t>Galambok Község Önkormányzata</t>
  </si>
  <si>
    <t>A költségvetési évet követő három év tervezett előirányzatai főbb csoportokban</t>
  </si>
  <si>
    <t>2016. évi terv</t>
  </si>
  <si>
    <t>2017. évi terv</t>
  </si>
  <si>
    <t>Költségvetési kiadások</t>
  </si>
  <si>
    <t xml:space="preserve">Költségvetési bevételek </t>
  </si>
  <si>
    <t xml:space="preserve">Finanszírozási kiadások </t>
  </si>
  <si>
    <t xml:space="preserve">Finanszírozási bevételek </t>
  </si>
  <si>
    <t>Ezer forintban !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</si>
  <si>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</si>
  <si>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</si>
  <si>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</si>
  <si>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</si>
  <si>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</si>
  <si>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</si>
  <si>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</si>
  <si>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</si>
  <si>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</si>
  <si>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Galambok Község Önkormányzat saját bevételeinek részletezése az adósságot keletkeztető ügyletből származó tárgyévi fizetési kötelezettség megállapításához</t>
  </si>
  <si>
    <t>Többéves kihatással járó döntésekből származó fizetési kötelezettségek bemutatása</t>
  </si>
  <si>
    <t>Kötelezettség jogcíme</t>
  </si>
  <si>
    <t>Köt. váll.
 éve</t>
  </si>
  <si>
    <t>2014. előtti kifizetés</t>
  </si>
  <si>
    <t>Kiadás vonzata évenként</t>
  </si>
  <si>
    <t>2016 
után</t>
  </si>
  <si>
    <t>9=(4+5+6+7+8)</t>
  </si>
  <si>
    <t>Működési célú hiteltörlesztés (tőke)</t>
  </si>
  <si>
    <t>Felhalmozási célú hiteltörlesztés (tőke)</t>
  </si>
  <si>
    <t>Beruházás feladatonként</t>
  </si>
  <si>
    <t>Felújítás célonként</t>
  </si>
  <si>
    <t xml:space="preserve">Összesen </t>
  </si>
  <si>
    <t>Térfigyelő kamera     önerő</t>
  </si>
  <si>
    <t xml:space="preserve">                    Galambok Község Önkormányzata</t>
  </si>
  <si>
    <t>2.melléklet 2.  táblázata</t>
  </si>
  <si>
    <t>2.melléklet 1. táblázata</t>
  </si>
  <si>
    <t>GALAMBOK  KÖZSÉG ÖNKORMÁNYZATA</t>
  </si>
  <si>
    <t>Működési bevételek</t>
  </si>
  <si>
    <t>KÖH számítógép beszerzés</t>
  </si>
  <si>
    <t>összeg ( Ft)</t>
  </si>
  <si>
    <t>Önkormányzati hivatal működésének támogatása 7,76fő</t>
  </si>
  <si>
    <t>Településüzemeltetéshez kapcsolódó tám: ebből</t>
  </si>
  <si>
    <t>2.1</t>
  </si>
  <si>
    <t>Zöldterület gazdálkodással kapcsolatos tám</t>
  </si>
  <si>
    <t>2.2</t>
  </si>
  <si>
    <t>Közvilágítás fenntartásának támogatása</t>
  </si>
  <si>
    <t>2.3</t>
  </si>
  <si>
    <t>Köztemető fenntartás támogatás</t>
  </si>
  <si>
    <t>2.4</t>
  </si>
  <si>
    <t>Közutak fenntartásának támogatása</t>
  </si>
  <si>
    <t>Helyi önkormányzat működésének általános támogatása</t>
  </si>
  <si>
    <t>Óvodai nevelés támogatása</t>
  </si>
  <si>
    <t>Társulás által fenntartott óvodákba bejáró gyerkek tám.</t>
  </si>
  <si>
    <t>Szociális étkeztetés tám.</t>
  </si>
  <si>
    <t>Támogatás összesen 2.mell.szerint</t>
  </si>
  <si>
    <t>Települési önk könyvtári és közművelőd. Tám</t>
  </si>
  <si>
    <t>Támogatások összesen</t>
  </si>
  <si>
    <t>2015. ÉVI KÖLTSÉGVETÉSE</t>
  </si>
  <si>
    <t>Galambok Önkormányzat tervezett működési célú pénzeszköz átadása 2015. évben</t>
  </si>
  <si>
    <t>Települési támogatás</t>
  </si>
  <si>
    <t>Tüzifa támogatás</t>
  </si>
  <si>
    <t>Galambok Önkormányzat 2015. évi tervezett  ellátottak pénzbeni juttatásai</t>
  </si>
  <si>
    <t>Működ. Átvét központi előirányzatból</t>
  </si>
  <si>
    <t>Galambok önkormányzat ÁHT-n belüli  átvett pénzeszközei 2015. évben</t>
  </si>
  <si>
    <t>Galambok Önkormányzat közhatalmi  bevételeinek tervezete 2015. évre</t>
  </si>
  <si>
    <t>2014. évi teljesítés</t>
  </si>
  <si>
    <t>2015.évi terv</t>
  </si>
  <si>
    <t>2015. évi 
terv</t>
  </si>
  <si>
    <t>2015. ÉVI ÖSSZEVONT KÖLTSÉGVETÉSE</t>
  </si>
  <si>
    <t>2014.évi eredeti</t>
  </si>
  <si>
    <t>2015.évi tervezett</t>
  </si>
  <si>
    <t>Önkormányzati Hivatal működtetése</t>
  </si>
  <si>
    <t xml:space="preserve">          2015. ÉVI KÖLTSÉGVETÉS</t>
  </si>
  <si>
    <t>Galambok Önkormányzat fejlesztési kiadásainak 2015. évi tervezete</t>
  </si>
  <si>
    <t>Közmunka program keretén belül gépek beszerzése</t>
  </si>
  <si>
    <t>Közműv. érdeketségnöv tám. keretén belül eszk.vás.önerő</t>
  </si>
  <si>
    <t>Térfigyelő kamera rendszer kiépítéshez önerő</t>
  </si>
  <si>
    <t>IKSZT épület önerő</t>
  </si>
  <si>
    <t>KÖH informatikai eszköz  beszerzése</t>
  </si>
  <si>
    <t>Római Katolikus Templom kert járda felújítás</t>
  </si>
  <si>
    <t>Óvoda tető és vizesblokk felújítás önerő</t>
  </si>
  <si>
    <t>2018. évi terv</t>
  </si>
  <si>
    <t>2015. ÉVI ELŐIRÁNYZAT-FELHASZNÁLÁSI TERV</t>
  </si>
  <si>
    <t>Közmunkaprogramhoz kapcsolódó eszköz beszerzés</t>
  </si>
  <si>
    <t>Közművelőd. érdekeltségnöv. tám. eszközbesz. Önerő</t>
  </si>
  <si>
    <t>Önkormányzati konyha, étkező, könyvtár épület tető felúj</t>
  </si>
  <si>
    <t>2015.évi előirányzat</t>
  </si>
  <si>
    <t>Egyéb önkormányzati feladatok támogatása</t>
  </si>
  <si>
    <t>Lakott külterülettel kapcsolatos feladatok támogatása</t>
  </si>
  <si>
    <t>Üdülőhelyi feladatok támogatása</t>
  </si>
  <si>
    <t>Beszámítás</t>
  </si>
  <si>
    <t>Gyermekétkeztetés támogatása</t>
  </si>
  <si>
    <t>Települési önkormányzatok szociális feladtainak egyéb tám,</t>
  </si>
  <si>
    <t>Galambok Önkormányzat állami támogatása 2015.évben</t>
  </si>
  <si>
    <t>096010</t>
  </si>
  <si>
    <t>011130</t>
  </si>
  <si>
    <t>066020</t>
  </si>
  <si>
    <t>041233</t>
  </si>
  <si>
    <t>074031</t>
  </si>
  <si>
    <t>Önkormányzati konyha, étkező, könyvtár tető felújítás önerő</t>
  </si>
  <si>
    <t>Játszótér felújítás önerő</t>
  </si>
  <si>
    <r>
      <rPr>
        <sz val="14"/>
        <color indexed="10"/>
        <rFont val="Arial"/>
        <family val="2"/>
      </rPr>
      <t xml:space="preserve">Orvosi ügyelet </t>
    </r>
    <r>
      <rPr>
        <sz val="12"/>
        <color indexed="10"/>
        <rFont val="Arial"/>
        <family val="2"/>
      </rPr>
      <t>850 Ft/fő</t>
    </r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</si>
</sst>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\ ##########"/>
    <numFmt numFmtId="166" formatCode="0__"/>
    <numFmt numFmtId="167" formatCode="#,###"/>
    <numFmt numFmtId="168" formatCode="_-* #,##0\ _F_t_-;\-* #,##0\ _F_t_-;_-* &quot;-&quot;??\ _F_t_-;_-@_-"/>
    <numFmt numFmtId="169" formatCode="#"/>
    <numFmt numFmtId="170" formatCode="#,##0\ _F_t"/>
    <numFmt numFmtId="171" formatCode="_-* #,##0.000\ _F_t_-;\-* #,##0.000\ _F_t_-;_-* &quot;-&quot;??\ _F_t_-;_-@_-"/>
    <numFmt numFmtId="172" formatCode="_-* #,##0.0\ _F_t_-;\-* #,##0.0\ _F_t_-;_-* &quot;-&quot;??\ _F_t_-;_-@_-"/>
    <numFmt numFmtId="173" formatCode="0.0;[Red]0.0"/>
    <numFmt numFmtId="174" formatCode="[$-40E]yyyy\.\ mmmm\ d\."/>
    <numFmt numFmtId="175" formatCode="&quot;H-&quot;0000"/>
    <numFmt numFmtId="176" formatCode="_-* #,##0.0\ _F_t_-;\-* #,##0.0\ _F_t_-;_-* &quot;-&quot;?\ _F_t_-;_-@_-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0"/>
    </font>
    <font>
      <b/>
      <sz val="9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0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Times New Roman CE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8"/>
      <color indexed="8"/>
      <name val="Times New Roman"/>
      <family val="1"/>
    </font>
    <font>
      <b/>
      <sz val="11"/>
      <name val="Times New Roman CE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sz val="9"/>
      <name val="Times New Roman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4"/>
      <name val="Times New Roman CE"/>
      <family val="0"/>
    </font>
    <font>
      <sz val="10"/>
      <color indexed="8"/>
      <name val="Times New Roman"/>
      <family val="1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lightHorizontal"/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1" fillId="1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1" fillId="21" borderId="7" applyNumberFormat="0" applyFont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9" fillId="28" borderId="0" applyNumberFormat="0" applyBorder="0" applyAlignment="0" applyProtection="0"/>
    <xf numFmtId="0" fontId="80" fillId="29" borderId="8" applyNumberFormat="0" applyAlignment="0" applyProtection="0"/>
    <xf numFmtId="0" fontId="4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6" fillId="0" borderId="0">
      <alignment/>
      <protection/>
    </xf>
    <xf numFmtId="0" fontId="8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3" fillId="30" borderId="0" applyNumberFormat="0" applyBorder="0" applyAlignment="0" applyProtection="0"/>
    <xf numFmtId="0" fontId="84" fillId="31" borderId="0" applyNumberFormat="0" applyBorder="0" applyAlignment="0" applyProtection="0"/>
    <xf numFmtId="0" fontId="85" fillId="29" borderId="1" applyNumberFormat="0" applyAlignment="0" applyProtection="0"/>
    <xf numFmtId="9" fontId="1" fillId="0" borderId="0" applyFont="0" applyFill="0" applyBorder="0" applyAlignment="0" applyProtection="0"/>
  </cellStyleXfs>
  <cellXfs count="535">
    <xf numFmtId="0" fontId="0" fillId="0" borderId="0" xfId="0" applyFont="1" applyAlignment="1">
      <alignment/>
    </xf>
    <xf numFmtId="0" fontId="5" fillId="0" borderId="0" xfId="58" applyFont="1" applyFill="1">
      <alignment/>
      <protection/>
    </xf>
    <xf numFmtId="0" fontId="5" fillId="0" borderId="0" xfId="58" applyFont="1" applyFill="1" applyBorder="1">
      <alignment/>
      <protection/>
    </xf>
    <xf numFmtId="0" fontId="7" fillId="0" borderId="0" xfId="58" applyFont="1" applyFill="1">
      <alignment/>
      <protection/>
    </xf>
    <xf numFmtId="164" fontId="5" fillId="0" borderId="0" xfId="58" applyNumberFormat="1" applyFont="1" applyFill="1">
      <alignment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Alignment="1">
      <alignment horizontal="left"/>
      <protection/>
    </xf>
    <xf numFmtId="0" fontId="13" fillId="0" borderId="0" xfId="58" applyFont="1" applyFill="1">
      <alignment/>
      <protection/>
    </xf>
    <xf numFmtId="0" fontId="2" fillId="0" borderId="0" xfId="58">
      <alignment/>
      <protection/>
    </xf>
    <xf numFmtId="167" fontId="17" fillId="0" borderId="10" xfId="62" applyNumberFormat="1" applyFont="1" applyFill="1" applyBorder="1" applyAlignment="1">
      <alignment horizontal="centerContinuous" vertical="center" wrapText="1"/>
      <protection/>
    </xf>
    <xf numFmtId="167" fontId="17" fillId="0" borderId="11" xfId="62" applyNumberFormat="1" applyFont="1" applyFill="1" applyBorder="1" applyAlignment="1">
      <alignment horizontal="centerContinuous" vertical="center" wrapText="1"/>
      <protection/>
    </xf>
    <xf numFmtId="167" fontId="17" fillId="0" borderId="12" xfId="62" applyNumberFormat="1" applyFont="1" applyFill="1" applyBorder="1" applyAlignment="1">
      <alignment horizontal="centerContinuous" vertical="center" wrapText="1"/>
      <protection/>
    </xf>
    <xf numFmtId="167" fontId="17" fillId="0" borderId="10" xfId="62" applyNumberFormat="1" applyFont="1" applyFill="1" applyBorder="1" applyAlignment="1">
      <alignment horizontal="center" vertical="center" wrapText="1"/>
      <protection/>
    </xf>
    <xf numFmtId="167" fontId="17" fillId="0" borderId="11" xfId="62" applyNumberFormat="1" applyFont="1" applyFill="1" applyBorder="1" applyAlignment="1">
      <alignment horizontal="center" vertical="center" wrapText="1"/>
      <protection/>
    </xf>
    <xf numFmtId="167" fontId="17" fillId="0" borderId="12" xfId="62" applyNumberFormat="1" applyFont="1" applyFill="1" applyBorder="1" applyAlignment="1">
      <alignment horizontal="center" vertical="center" wrapText="1"/>
      <protection/>
    </xf>
    <xf numFmtId="167" fontId="18" fillId="0" borderId="13" xfId="62" applyNumberFormat="1" applyFont="1" applyFill="1" applyBorder="1" applyAlignment="1">
      <alignment horizontal="center" vertical="center" wrapText="1"/>
      <protection/>
    </xf>
    <xf numFmtId="167" fontId="18" fillId="0" borderId="10" xfId="62" applyNumberFormat="1" applyFont="1" applyFill="1" applyBorder="1" applyAlignment="1">
      <alignment horizontal="center" vertical="center" wrapText="1"/>
      <protection/>
    </xf>
    <xf numFmtId="167" fontId="18" fillId="0" borderId="11" xfId="62" applyNumberFormat="1" applyFont="1" applyFill="1" applyBorder="1" applyAlignment="1">
      <alignment horizontal="center" vertical="center" wrapText="1"/>
      <protection/>
    </xf>
    <xf numFmtId="167" fontId="18" fillId="0" borderId="12" xfId="62" applyNumberFormat="1" applyFont="1" applyFill="1" applyBorder="1" applyAlignment="1">
      <alignment horizontal="center" vertical="center" wrapText="1"/>
      <protection/>
    </xf>
    <xf numFmtId="167" fontId="16" fillId="0" borderId="14" xfId="62" applyNumberFormat="1" applyFill="1" applyBorder="1" applyAlignment="1">
      <alignment horizontal="left" vertical="center" wrapText="1" indent="1"/>
      <protection/>
    </xf>
    <xf numFmtId="167" fontId="19" fillId="0" borderId="15" xfId="62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16" xfId="62" applyNumberFormat="1" applyFont="1" applyFill="1" applyBorder="1" applyAlignment="1" applyProtection="1">
      <alignment vertical="center" wrapText="1"/>
      <protection locked="0"/>
    </xf>
    <xf numFmtId="167" fontId="19" fillId="0" borderId="17" xfId="62" applyNumberFormat="1" applyFont="1" applyFill="1" applyBorder="1" applyAlignment="1" applyProtection="1">
      <alignment vertical="center" wrapText="1"/>
      <protection locked="0"/>
    </xf>
    <xf numFmtId="167" fontId="16" fillId="0" borderId="18" xfId="62" applyNumberFormat="1" applyFill="1" applyBorder="1" applyAlignment="1">
      <alignment horizontal="left" vertical="center" wrapText="1" indent="1"/>
      <protection/>
    </xf>
    <xf numFmtId="167" fontId="19" fillId="0" borderId="19" xfId="62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0" xfId="62" applyNumberFormat="1" applyFont="1" applyFill="1" applyBorder="1" applyAlignment="1" applyProtection="1">
      <alignment vertical="center" wrapText="1"/>
      <protection locked="0"/>
    </xf>
    <xf numFmtId="167" fontId="19" fillId="0" borderId="21" xfId="62" applyNumberFormat="1" applyFont="1" applyFill="1" applyBorder="1" applyAlignment="1" applyProtection="1">
      <alignment vertical="center" wrapText="1"/>
      <protection locked="0"/>
    </xf>
    <xf numFmtId="167" fontId="19" fillId="0" borderId="19" xfId="62" applyNumberFormat="1" applyFont="1" applyFill="1" applyBorder="1" applyAlignment="1" applyProtection="1">
      <alignment horizontal="left" vertical="center" wrapText="1" indent="1"/>
      <protection locked="0"/>
    </xf>
    <xf numFmtId="167" fontId="20" fillId="0" borderId="13" xfId="62" applyNumberFormat="1" applyFont="1" applyFill="1" applyBorder="1" applyAlignment="1">
      <alignment horizontal="left" vertical="center" wrapText="1" indent="1"/>
      <protection/>
    </xf>
    <xf numFmtId="167" fontId="18" fillId="0" borderId="10" xfId="62" applyNumberFormat="1" applyFont="1" applyFill="1" applyBorder="1" applyAlignment="1" applyProtection="1">
      <alignment horizontal="left" vertical="center" wrapText="1" indent="1"/>
      <protection locked="0"/>
    </xf>
    <xf numFmtId="167" fontId="18" fillId="0" borderId="11" xfId="62" applyNumberFormat="1" applyFont="1" applyFill="1" applyBorder="1" applyAlignment="1" applyProtection="1">
      <alignment vertical="center" wrapText="1"/>
      <protection/>
    </xf>
    <xf numFmtId="167" fontId="18" fillId="0" borderId="12" xfId="62" applyNumberFormat="1" applyFont="1" applyFill="1" applyBorder="1" applyAlignment="1" applyProtection="1">
      <alignment vertical="center" wrapText="1"/>
      <protection/>
    </xf>
    <xf numFmtId="167" fontId="18" fillId="0" borderId="22" xfId="62" applyNumberFormat="1" applyFont="1" applyFill="1" applyBorder="1" applyAlignment="1" applyProtection="1">
      <alignment horizontal="left" vertical="center" wrapText="1" indent="1"/>
      <protection locked="0"/>
    </xf>
    <xf numFmtId="167" fontId="18" fillId="0" borderId="16" xfId="62" applyNumberFormat="1" applyFont="1" applyFill="1" applyBorder="1" applyAlignment="1" applyProtection="1">
      <alignment horizontal="right" vertical="center" wrapText="1"/>
      <protection locked="0"/>
    </xf>
    <xf numFmtId="167" fontId="19" fillId="0" borderId="17" xfId="62" applyNumberFormat="1" applyFont="1" applyFill="1" applyBorder="1" applyAlignment="1" applyProtection="1">
      <alignment horizontal="right" vertical="center" wrapText="1"/>
      <protection locked="0"/>
    </xf>
    <xf numFmtId="167" fontId="19" fillId="0" borderId="20" xfId="62" applyNumberFormat="1" applyFont="1" applyFill="1" applyBorder="1" applyAlignment="1" applyProtection="1">
      <alignment horizontal="right" vertical="center" wrapText="1"/>
      <protection locked="0"/>
    </xf>
    <xf numFmtId="167" fontId="19" fillId="0" borderId="21" xfId="62" applyNumberFormat="1" applyFont="1" applyFill="1" applyBorder="1" applyAlignment="1" applyProtection="1">
      <alignment horizontal="right" vertical="center" wrapText="1"/>
      <protection locked="0"/>
    </xf>
    <xf numFmtId="167" fontId="19" fillId="0" borderId="22" xfId="62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3" xfId="62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4" xfId="62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5" xfId="62" applyNumberFormat="1" applyFont="1" applyFill="1" applyBorder="1" applyAlignment="1" applyProtection="1">
      <alignment horizontal="right" vertical="center" wrapText="1"/>
      <protection locked="0"/>
    </xf>
    <xf numFmtId="167" fontId="19" fillId="0" borderId="26" xfId="62" applyNumberFormat="1" applyFont="1" applyFill="1" applyBorder="1" applyAlignment="1" applyProtection="1">
      <alignment horizontal="right" vertical="center" wrapText="1"/>
      <protection locked="0"/>
    </xf>
    <xf numFmtId="167" fontId="19" fillId="0" borderId="12" xfId="62" applyNumberFormat="1" applyFont="1" applyFill="1" applyBorder="1" applyAlignment="1" applyProtection="1">
      <alignment vertical="center" wrapText="1"/>
      <protection/>
    </xf>
    <xf numFmtId="167" fontId="17" fillId="0" borderId="10" xfId="62" applyNumberFormat="1" applyFont="1" applyFill="1" applyBorder="1" applyAlignment="1">
      <alignment horizontal="left" vertical="center" wrapText="1" indent="1"/>
      <protection/>
    </xf>
    <xf numFmtId="167" fontId="18" fillId="0" borderId="11" xfId="62" applyNumberFormat="1" applyFont="1" applyFill="1" applyBorder="1" applyAlignment="1">
      <alignment vertical="center" wrapText="1"/>
      <protection/>
    </xf>
    <xf numFmtId="167" fontId="18" fillId="0" borderId="12" xfId="62" applyNumberFormat="1" applyFont="1" applyFill="1" applyBorder="1" applyAlignment="1">
      <alignment vertical="center" wrapText="1"/>
      <protection/>
    </xf>
    <xf numFmtId="167" fontId="18" fillId="0" borderId="27" xfId="62" applyNumberFormat="1" applyFont="1" applyFill="1" applyBorder="1" applyAlignment="1">
      <alignment horizontal="left" vertical="center" wrapText="1" indent="1"/>
      <protection/>
    </xf>
    <xf numFmtId="167" fontId="18" fillId="0" borderId="28" xfId="62" applyNumberFormat="1" applyFont="1" applyFill="1" applyBorder="1" applyAlignment="1" applyProtection="1">
      <alignment horizontal="right" vertical="center" wrapText="1"/>
      <protection/>
    </xf>
    <xf numFmtId="0" fontId="6" fillId="0" borderId="0" xfId="61">
      <alignment/>
      <protection/>
    </xf>
    <xf numFmtId="0" fontId="8" fillId="0" borderId="20" xfId="61" applyFont="1" applyBorder="1" applyAlignment="1">
      <alignment horizontal="center" vertical="center" wrapText="1"/>
      <protection/>
    </xf>
    <xf numFmtId="0" fontId="8" fillId="0" borderId="29" xfId="61" applyFont="1" applyBorder="1" applyAlignment="1">
      <alignment horizontal="center" vertical="center" wrapText="1"/>
      <protection/>
    </xf>
    <xf numFmtId="0" fontId="8" fillId="0" borderId="30" xfId="61" applyFont="1" applyBorder="1" applyAlignment="1">
      <alignment horizontal="center" vertical="center" wrapText="1"/>
      <protection/>
    </xf>
    <xf numFmtId="0" fontId="8" fillId="32" borderId="20" xfId="61" applyFont="1" applyFill="1" applyBorder="1" applyAlignment="1">
      <alignment horizontal="center" vertical="center" wrapText="1"/>
      <protection/>
    </xf>
    <xf numFmtId="0" fontId="8" fillId="32" borderId="29" xfId="61" applyFont="1" applyFill="1" applyBorder="1" applyAlignment="1">
      <alignment horizontal="center" vertical="center" wrapText="1"/>
      <protection/>
    </xf>
    <xf numFmtId="0" fontId="8" fillId="32" borderId="30" xfId="61" applyFont="1" applyFill="1" applyBorder="1" applyAlignment="1">
      <alignment horizontal="center" vertical="center" wrapText="1"/>
      <protection/>
    </xf>
    <xf numFmtId="0" fontId="6" fillId="0" borderId="20" xfId="61" applyBorder="1">
      <alignment/>
      <protection/>
    </xf>
    <xf numFmtId="168" fontId="6" fillId="0" borderId="20" xfId="42" applyNumberFormat="1" applyFont="1" applyBorder="1" applyAlignment="1">
      <alignment/>
    </xf>
    <xf numFmtId="168" fontId="8" fillId="0" borderId="29" xfId="42" applyNumberFormat="1" applyFont="1" applyBorder="1" applyAlignment="1">
      <alignment/>
    </xf>
    <xf numFmtId="168" fontId="6" fillId="0" borderId="30" xfId="42" applyNumberFormat="1" applyFont="1" applyBorder="1" applyAlignment="1">
      <alignment/>
    </xf>
    <xf numFmtId="168" fontId="8" fillId="0" borderId="20" xfId="42" applyNumberFormat="1" applyFont="1" applyBorder="1" applyAlignment="1">
      <alignment/>
    </xf>
    <xf numFmtId="0" fontId="6" fillId="0" borderId="20" xfId="61" applyFont="1" applyFill="1" applyBorder="1">
      <alignment/>
      <protection/>
    </xf>
    <xf numFmtId="0" fontId="6" fillId="0" borderId="20" xfId="61" applyFont="1" applyBorder="1">
      <alignment/>
      <protection/>
    </xf>
    <xf numFmtId="0" fontId="8" fillId="32" borderId="20" xfId="61" applyFont="1" applyFill="1" applyBorder="1">
      <alignment/>
      <protection/>
    </xf>
    <xf numFmtId="168" fontId="6" fillId="32" borderId="20" xfId="42" applyNumberFormat="1" applyFont="1" applyFill="1" applyBorder="1" applyAlignment="1">
      <alignment/>
    </xf>
    <xf numFmtId="168" fontId="8" fillId="32" borderId="29" xfId="42" applyNumberFormat="1" applyFont="1" applyFill="1" applyBorder="1" applyAlignment="1">
      <alignment/>
    </xf>
    <xf numFmtId="168" fontId="6" fillId="32" borderId="30" xfId="42" applyNumberFormat="1" applyFont="1" applyFill="1" applyBorder="1" applyAlignment="1">
      <alignment/>
    </xf>
    <xf numFmtId="168" fontId="8" fillId="32" borderId="20" xfId="42" applyNumberFormat="1" applyFont="1" applyFill="1" applyBorder="1" applyAlignment="1">
      <alignment/>
    </xf>
    <xf numFmtId="168" fontId="8" fillId="32" borderId="30" xfId="42" applyNumberFormat="1" applyFont="1" applyFill="1" applyBorder="1" applyAlignment="1">
      <alignment/>
    </xf>
    <xf numFmtId="168" fontId="6" fillId="0" borderId="0" xfId="61" applyNumberFormat="1">
      <alignment/>
      <protection/>
    </xf>
    <xf numFmtId="0" fontId="25" fillId="0" borderId="0" xfId="58" applyFont="1">
      <alignment/>
      <protection/>
    </xf>
    <xf numFmtId="167" fontId="26" fillId="0" borderId="0" xfId="62" applyNumberFormat="1" applyFont="1" applyFill="1" applyAlignment="1">
      <alignment horizontal="center" vertical="center" wrapText="1"/>
      <protection/>
    </xf>
    <xf numFmtId="167" fontId="26" fillId="0" borderId="0" xfId="62" applyNumberFormat="1" applyFont="1" applyFill="1" applyAlignment="1">
      <alignment vertical="center" wrapText="1"/>
      <protection/>
    </xf>
    <xf numFmtId="167" fontId="23" fillId="0" borderId="0" xfId="62" applyNumberFormat="1" applyFont="1" applyFill="1" applyAlignment="1">
      <alignment horizontal="right" vertical="center"/>
      <protection/>
    </xf>
    <xf numFmtId="0" fontId="17" fillId="0" borderId="10" xfId="62" applyFont="1" applyFill="1" applyBorder="1" applyAlignment="1">
      <alignment horizontal="center" vertical="center" wrapText="1"/>
      <protection/>
    </xf>
    <xf numFmtId="0" fontId="17" fillId="0" borderId="11" xfId="62" applyFont="1" applyFill="1" applyBorder="1" applyAlignment="1">
      <alignment horizontal="center" vertical="center" wrapText="1"/>
      <protection/>
    </xf>
    <xf numFmtId="0" fontId="17" fillId="0" borderId="12" xfId="62" applyFont="1" applyFill="1" applyBorder="1" applyAlignment="1">
      <alignment horizontal="center" vertical="center" wrapText="1"/>
      <protection/>
    </xf>
    <xf numFmtId="0" fontId="20" fillId="0" borderId="0" xfId="62" applyFont="1" applyFill="1" applyAlignment="1">
      <alignment horizontal="center" vertical="center" wrapText="1"/>
      <protection/>
    </xf>
    <xf numFmtId="0" fontId="18" fillId="0" borderId="10" xfId="62" applyFont="1" applyFill="1" applyBorder="1" applyAlignment="1">
      <alignment horizontal="center" vertical="center" wrapText="1"/>
      <protection/>
    </xf>
    <xf numFmtId="0" fontId="18" fillId="0" borderId="11" xfId="62" applyFont="1" applyFill="1" applyBorder="1" applyAlignment="1">
      <alignment horizontal="center" vertical="center" wrapText="1"/>
      <protection/>
    </xf>
    <xf numFmtId="0" fontId="18" fillId="0" borderId="12" xfId="62" applyFont="1" applyFill="1" applyBorder="1" applyAlignment="1">
      <alignment horizontal="center" vertical="center" wrapText="1"/>
      <protection/>
    </xf>
    <xf numFmtId="0" fontId="19" fillId="0" borderId="31" xfId="62" applyFont="1" applyFill="1" applyBorder="1" applyAlignment="1">
      <alignment horizontal="center" vertical="center" wrapText="1"/>
      <protection/>
    </xf>
    <xf numFmtId="0" fontId="27" fillId="0" borderId="32" xfId="62" applyFont="1" applyFill="1" applyBorder="1" applyAlignment="1" applyProtection="1">
      <alignment horizontal="left" vertical="center" wrapText="1" indent="1"/>
      <protection locked="0"/>
    </xf>
    <xf numFmtId="167" fontId="19" fillId="0" borderId="32" xfId="62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7" xfId="6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62" applyFill="1" applyAlignment="1">
      <alignment vertical="center" wrapText="1"/>
      <protection/>
    </xf>
    <xf numFmtId="0" fontId="19" fillId="0" borderId="19" xfId="62" applyFont="1" applyFill="1" applyBorder="1" applyAlignment="1">
      <alignment horizontal="center" vertical="center" wrapText="1"/>
      <protection/>
    </xf>
    <xf numFmtId="0" fontId="27" fillId="0" borderId="30" xfId="62" applyFont="1" applyFill="1" applyBorder="1" applyAlignment="1" applyProtection="1">
      <alignment horizontal="left" vertical="center" wrapText="1" indent="1"/>
      <protection locked="0"/>
    </xf>
    <xf numFmtId="167" fontId="19" fillId="0" borderId="30" xfId="62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21" xfId="62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0" xfId="62" applyFont="1" applyFill="1" applyBorder="1" applyAlignment="1" applyProtection="1">
      <alignment horizontal="left" vertical="center" wrapText="1" indent="8"/>
      <protection locked="0"/>
    </xf>
    <xf numFmtId="0" fontId="18" fillId="0" borderId="10" xfId="62" applyFont="1" applyFill="1" applyBorder="1" applyAlignment="1">
      <alignment horizontal="center" vertical="center" wrapText="1"/>
      <protection/>
    </xf>
    <xf numFmtId="0" fontId="17" fillId="0" borderId="28" xfId="62" applyFont="1" applyFill="1" applyBorder="1" applyAlignment="1">
      <alignment vertical="center" wrapText="1"/>
      <protection/>
    </xf>
    <xf numFmtId="167" fontId="18" fillId="0" borderId="28" xfId="62" applyNumberFormat="1" applyFont="1" applyFill="1" applyBorder="1" applyAlignment="1">
      <alignment vertical="center" wrapText="1"/>
      <protection/>
    </xf>
    <xf numFmtId="167" fontId="18" fillId="0" borderId="33" xfId="62" applyNumberFormat="1" applyFont="1" applyFill="1" applyBorder="1" applyAlignment="1">
      <alignment vertical="center" wrapText="1"/>
      <protection/>
    </xf>
    <xf numFmtId="0" fontId="16" fillId="0" borderId="0" xfId="62" applyFill="1" applyAlignment="1">
      <alignment horizontal="right" vertical="center" wrapText="1"/>
      <protection/>
    </xf>
    <xf numFmtId="0" fontId="16" fillId="0" borderId="0" xfId="62" applyFill="1" applyAlignment="1">
      <alignment horizontal="center" vertical="center" wrapText="1"/>
      <protection/>
    </xf>
    <xf numFmtId="0" fontId="11" fillId="0" borderId="20" xfId="58" applyFont="1" applyBorder="1" applyAlignment="1">
      <alignment horizontal="center" vertical="center" wrapText="1"/>
      <protection/>
    </xf>
    <xf numFmtId="0" fontId="12" fillId="0" borderId="20" xfId="58" applyFont="1" applyBorder="1" applyAlignment="1">
      <alignment horizontal="center" vertical="center" wrapText="1"/>
      <protection/>
    </xf>
    <xf numFmtId="0" fontId="12" fillId="0" borderId="20" xfId="58" applyFont="1" applyBorder="1" applyAlignment="1">
      <alignment horizontal="left" vertical="center" wrapText="1"/>
      <protection/>
    </xf>
    <xf numFmtId="0" fontId="25" fillId="0" borderId="0" xfId="58" applyFont="1" applyAlignment="1">
      <alignment horizontal="center" vertical="center" wrapText="1"/>
      <protection/>
    </xf>
    <xf numFmtId="0" fontId="22" fillId="0" borderId="0" xfId="64" applyFont="1" applyAlignment="1">
      <alignment vertical="center"/>
      <protection/>
    </xf>
    <xf numFmtId="0" fontId="11" fillId="0" borderId="0" xfId="64" applyFont="1" applyBorder="1" applyAlignment="1">
      <alignment horizontal="center" vertical="center"/>
      <protection/>
    </xf>
    <xf numFmtId="0" fontId="11" fillId="0" borderId="20" xfId="64" applyFont="1" applyBorder="1" applyAlignment="1">
      <alignment horizontal="center" vertical="center"/>
      <protection/>
    </xf>
    <xf numFmtId="0" fontId="25" fillId="0" borderId="20" xfId="64" applyFont="1" applyBorder="1" applyAlignment="1">
      <alignment horizontal="center" vertical="center"/>
      <protection/>
    </xf>
    <xf numFmtId="0" fontId="25" fillId="0" borderId="20" xfId="64" applyFont="1" applyBorder="1" applyAlignment="1">
      <alignment vertical="center"/>
      <protection/>
    </xf>
    <xf numFmtId="170" fontId="25" fillId="0" borderId="20" xfId="64" applyNumberFormat="1" applyFont="1" applyBorder="1" applyAlignment="1">
      <alignment vertical="center"/>
      <protection/>
    </xf>
    <xf numFmtId="170" fontId="14" fillId="0" borderId="20" xfId="64" applyNumberFormat="1" applyFont="1" applyBorder="1" applyAlignment="1">
      <alignment horizontal="center" vertical="center"/>
      <protection/>
    </xf>
    <xf numFmtId="0" fontId="14" fillId="0" borderId="20" xfId="64" applyFont="1" applyBorder="1" applyAlignment="1">
      <alignment vertical="center"/>
      <protection/>
    </xf>
    <xf numFmtId="0" fontId="30" fillId="33" borderId="20" xfId="64" applyFont="1" applyFill="1" applyBorder="1" applyAlignment="1">
      <alignment vertical="center"/>
      <protection/>
    </xf>
    <xf numFmtId="170" fontId="25" fillId="33" borderId="20" xfId="64" applyNumberFormat="1" applyFont="1" applyFill="1" applyBorder="1" applyAlignment="1">
      <alignment vertical="center"/>
      <protection/>
    </xf>
    <xf numFmtId="170" fontId="14" fillId="33" borderId="20" xfId="64" applyNumberFormat="1" applyFont="1" applyFill="1" applyBorder="1" applyAlignment="1">
      <alignment horizontal="center" vertical="center"/>
      <protection/>
    </xf>
    <xf numFmtId="0" fontId="25" fillId="0" borderId="20" xfId="64" applyFont="1" applyBorder="1" applyAlignment="1">
      <alignment vertical="center" wrapText="1"/>
      <protection/>
    </xf>
    <xf numFmtId="170" fontId="14" fillId="0" borderId="20" xfId="64" applyNumberFormat="1" applyFont="1" applyBorder="1" applyAlignment="1">
      <alignment vertical="center"/>
      <protection/>
    </xf>
    <xf numFmtId="0" fontId="15" fillId="0" borderId="20" xfId="64" applyFont="1" applyBorder="1" applyAlignment="1">
      <alignment vertical="center"/>
      <protection/>
    </xf>
    <xf numFmtId="0" fontId="12" fillId="0" borderId="0" xfId="64" applyFont="1" applyAlignment="1">
      <alignment vertical="center"/>
      <protection/>
    </xf>
    <xf numFmtId="0" fontId="6" fillId="34" borderId="20" xfId="61" applyFont="1" applyFill="1" applyBorder="1">
      <alignment/>
      <protection/>
    </xf>
    <xf numFmtId="168" fontId="6" fillId="34" borderId="20" xfId="42" applyNumberFormat="1" applyFont="1" applyFill="1" applyBorder="1" applyAlignment="1">
      <alignment/>
    </xf>
    <xf numFmtId="168" fontId="6" fillId="34" borderId="30" xfId="42" applyNumberFormat="1" applyFont="1" applyFill="1" applyBorder="1" applyAlignment="1">
      <alignment/>
    </xf>
    <xf numFmtId="168" fontId="8" fillId="34" borderId="20" xfId="42" applyNumberFormat="1" applyFont="1" applyFill="1" applyBorder="1" applyAlignment="1">
      <alignment/>
    </xf>
    <xf numFmtId="167" fontId="28" fillId="0" borderId="10" xfId="62" applyNumberFormat="1" applyFont="1" applyFill="1" applyBorder="1" applyAlignment="1">
      <alignment horizontal="centerContinuous" vertical="center" wrapText="1"/>
      <protection/>
    </xf>
    <xf numFmtId="167" fontId="28" fillId="0" borderId="11" xfId="62" applyNumberFormat="1" applyFont="1" applyFill="1" applyBorder="1" applyAlignment="1">
      <alignment horizontal="centerContinuous" vertical="center" wrapText="1"/>
      <protection/>
    </xf>
    <xf numFmtId="167" fontId="28" fillId="0" borderId="12" xfId="62" applyNumberFormat="1" applyFont="1" applyFill="1" applyBorder="1" applyAlignment="1">
      <alignment horizontal="centerContinuous" vertical="center" wrapText="1"/>
      <protection/>
    </xf>
    <xf numFmtId="167" fontId="28" fillId="0" borderId="10" xfId="62" applyNumberFormat="1" applyFont="1" applyFill="1" applyBorder="1" applyAlignment="1">
      <alignment horizontal="center" vertical="center" wrapText="1"/>
      <protection/>
    </xf>
    <xf numFmtId="167" fontId="28" fillId="0" borderId="11" xfId="62" applyNumberFormat="1" applyFont="1" applyFill="1" applyBorder="1" applyAlignment="1">
      <alignment horizontal="center" vertical="center" wrapText="1"/>
      <protection/>
    </xf>
    <xf numFmtId="167" fontId="28" fillId="0" borderId="12" xfId="62" applyNumberFormat="1" applyFont="1" applyFill="1" applyBorder="1" applyAlignment="1">
      <alignment horizontal="center" vertical="center" wrapText="1"/>
      <protection/>
    </xf>
    <xf numFmtId="167" fontId="29" fillId="0" borderId="13" xfId="62" applyNumberFormat="1" applyFont="1" applyFill="1" applyBorder="1" applyAlignment="1">
      <alignment horizontal="center" vertical="center" wrapText="1"/>
      <protection/>
    </xf>
    <xf numFmtId="167" fontId="29" fillId="0" borderId="10" xfId="62" applyNumberFormat="1" applyFont="1" applyFill="1" applyBorder="1" applyAlignment="1">
      <alignment horizontal="center" vertical="center" wrapText="1"/>
      <protection/>
    </xf>
    <xf numFmtId="167" fontId="29" fillId="0" borderId="11" xfId="62" applyNumberFormat="1" applyFont="1" applyFill="1" applyBorder="1" applyAlignment="1">
      <alignment horizontal="center" vertical="center" wrapText="1"/>
      <protection/>
    </xf>
    <xf numFmtId="167" fontId="29" fillId="0" borderId="12" xfId="62" applyNumberFormat="1" applyFont="1" applyFill="1" applyBorder="1" applyAlignment="1">
      <alignment horizontal="center" vertical="center" wrapText="1"/>
      <protection/>
    </xf>
    <xf numFmtId="167" fontId="25" fillId="0" borderId="14" xfId="62" applyNumberFormat="1" applyFont="1" applyFill="1" applyBorder="1" applyAlignment="1">
      <alignment horizontal="left" vertical="center" wrapText="1" indent="1"/>
      <protection/>
    </xf>
    <xf numFmtId="167" fontId="25" fillId="0" borderId="18" xfId="62" applyNumberFormat="1" applyFont="1" applyFill="1" applyBorder="1" applyAlignment="1">
      <alignment horizontal="left" vertical="center" wrapText="1" indent="1"/>
      <protection/>
    </xf>
    <xf numFmtId="167" fontId="27" fillId="0" borderId="23" xfId="62" applyNumberFormat="1" applyFont="1" applyFill="1" applyBorder="1" applyAlignment="1" applyProtection="1">
      <alignment horizontal="left" vertical="center" wrapText="1" indent="1"/>
      <protection locked="0"/>
    </xf>
    <xf numFmtId="167" fontId="14" fillId="0" borderId="13" xfId="62" applyNumberFormat="1" applyFont="1" applyFill="1" applyBorder="1" applyAlignment="1">
      <alignment horizontal="left" vertical="center" wrapText="1" indent="1"/>
      <protection/>
    </xf>
    <xf numFmtId="167" fontId="14" fillId="0" borderId="34" xfId="62" applyNumberFormat="1" applyFont="1" applyFill="1" applyBorder="1" applyAlignment="1">
      <alignment horizontal="left" vertical="center" wrapText="1" indent="1"/>
      <protection/>
    </xf>
    <xf numFmtId="167" fontId="14" fillId="0" borderId="18" xfId="62" applyNumberFormat="1" applyFont="1" applyFill="1" applyBorder="1" applyAlignment="1">
      <alignment horizontal="left" vertical="center" wrapText="1" indent="1"/>
      <protection/>
    </xf>
    <xf numFmtId="167" fontId="25" fillId="0" borderId="34" xfId="62" applyNumberFormat="1" applyFont="1" applyFill="1" applyBorder="1" applyAlignment="1">
      <alignment horizontal="left" vertical="center" wrapText="1" indent="1"/>
      <protection/>
    </xf>
    <xf numFmtId="167" fontId="25" fillId="0" borderId="35" xfId="62" applyNumberFormat="1" applyFont="1" applyFill="1" applyBorder="1" applyAlignment="1">
      <alignment horizontal="left" vertical="center" wrapText="1" indent="1"/>
      <protection/>
    </xf>
    <xf numFmtId="167" fontId="27" fillId="0" borderId="25" xfId="62" applyNumberFormat="1" applyFont="1" applyFill="1" applyBorder="1" applyAlignment="1" applyProtection="1">
      <alignment horizontal="right" vertical="center" wrapText="1"/>
      <protection locked="0"/>
    </xf>
    <xf numFmtId="167" fontId="27" fillId="0" borderId="26" xfId="62" applyNumberFormat="1" applyFont="1" applyFill="1" applyBorder="1" applyAlignment="1" applyProtection="1">
      <alignment horizontal="right" vertical="center" wrapText="1"/>
      <protection locked="0"/>
    </xf>
    <xf numFmtId="167" fontId="25" fillId="0" borderId="36" xfId="62" applyNumberFormat="1" applyFont="1" applyFill="1" applyBorder="1" applyAlignment="1">
      <alignment horizontal="left" vertical="center" wrapText="1" indent="1"/>
      <protection/>
    </xf>
    <xf numFmtId="167" fontId="27" fillId="0" borderId="24" xfId="62" applyNumberFormat="1" applyFont="1" applyFill="1" applyBorder="1" applyAlignment="1" applyProtection="1">
      <alignment horizontal="left" vertical="center" wrapText="1" indent="1"/>
      <protection locked="0"/>
    </xf>
    <xf numFmtId="167" fontId="27" fillId="35" borderId="37" xfId="62" applyNumberFormat="1" applyFont="1" applyFill="1" applyBorder="1" applyAlignment="1" applyProtection="1">
      <alignment horizontal="right" vertical="center" wrapText="1"/>
      <protection locked="0"/>
    </xf>
    <xf numFmtId="167" fontId="27" fillId="35" borderId="38" xfId="62" applyNumberFormat="1" applyFont="1" applyFill="1" applyBorder="1" applyAlignment="1" applyProtection="1">
      <alignment horizontal="right" vertical="center" wrapText="1"/>
      <protection locked="0"/>
    </xf>
    <xf numFmtId="164" fontId="9" fillId="0" borderId="0" xfId="58" applyNumberFormat="1" applyFont="1" applyFill="1" applyAlignment="1">
      <alignment/>
      <protection/>
    </xf>
    <xf numFmtId="0" fontId="8" fillId="0" borderId="20" xfId="58" applyFont="1" applyBorder="1" applyAlignment="1">
      <alignment horizontal="center" vertical="center" wrapText="1"/>
      <protection/>
    </xf>
    <xf numFmtId="0" fontId="8" fillId="0" borderId="0" xfId="58" applyFont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3" fontId="5" fillId="0" borderId="20" xfId="58" applyNumberFormat="1" applyFont="1" applyFill="1" applyBorder="1" applyAlignment="1">
      <alignment horizontal="center" vertical="center"/>
      <protection/>
    </xf>
    <xf numFmtId="3" fontId="8" fillId="0" borderId="20" xfId="58" applyNumberFormat="1" applyFont="1" applyBorder="1" applyAlignment="1">
      <alignment horizontal="center" vertical="center" wrapText="1"/>
      <protection/>
    </xf>
    <xf numFmtId="3" fontId="5" fillId="0" borderId="20" xfId="58" applyNumberFormat="1" applyFont="1" applyFill="1" applyBorder="1">
      <alignment/>
      <protection/>
    </xf>
    <xf numFmtId="3" fontId="5" fillId="0" borderId="20" xfId="58" applyNumberFormat="1" applyFont="1" applyFill="1" applyBorder="1" applyAlignment="1">
      <alignment vertical="center"/>
      <protection/>
    </xf>
    <xf numFmtId="3" fontId="7" fillId="0" borderId="20" xfId="58" applyNumberFormat="1" applyFont="1" applyFill="1" applyBorder="1" applyAlignment="1">
      <alignment vertical="center"/>
      <protection/>
    </xf>
    <xf numFmtId="3" fontId="5" fillId="0" borderId="0" xfId="58" applyNumberFormat="1" applyFont="1" applyFill="1">
      <alignment/>
      <protection/>
    </xf>
    <xf numFmtId="0" fontId="5" fillId="0" borderId="20" xfId="58" applyFont="1" applyFill="1" applyBorder="1" applyAlignment="1">
      <alignment vertical="center"/>
      <protection/>
    </xf>
    <xf numFmtId="0" fontId="6" fillId="0" borderId="0" xfId="58" applyFont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 wrapText="1"/>
      <protection/>
    </xf>
    <xf numFmtId="0" fontId="5" fillId="0" borderId="20" xfId="58" applyFont="1" applyFill="1" applyBorder="1" applyAlignment="1">
      <alignment horizontal="right" vertical="center"/>
      <protection/>
    </xf>
    <xf numFmtId="0" fontId="7" fillId="0" borderId="20" xfId="58" applyFont="1" applyFill="1" applyBorder="1" applyAlignment="1">
      <alignment horizontal="right" vertical="center"/>
      <protection/>
    </xf>
    <xf numFmtId="0" fontId="5" fillId="0" borderId="0" xfId="58" applyFont="1" applyFill="1" applyAlignment="1">
      <alignment horizontal="right" vertical="center"/>
      <protection/>
    </xf>
    <xf numFmtId="0" fontId="32" fillId="0" borderId="20" xfId="58" applyFont="1" applyFill="1" applyBorder="1" applyAlignment="1">
      <alignment horizontal="right" vertical="center"/>
      <protection/>
    </xf>
    <xf numFmtId="0" fontId="7" fillId="0" borderId="20" xfId="58" applyFont="1" applyFill="1" applyBorder="1" applyAlignment="1">
      <alignment vertical="center"/>
      <protection/>
    </xf>
    <xf numFmtId="0" fontId="5" fillId="0" borderId="20" xfId="58" applyFont="1" applyFill="1" applyBorder="1">
      <alignment/>
      <protection/>
    </xf>
    <xf numFmtId="0" fontId="7" fillId="0" borderId="20" xfId="58" applyFont="1" applyFill="1" applyBorder="1" applyAlignment="1">
      <alignment horizontal="center" vertical="center"/>
      <protection/>
    </xf>
    <xf numFmtId="3" fontId="10" fillId="0" borderId="39" xfId="58" applyNumberFormat="1" applyFont="1" applyFill="1" applyBorder="1" applyAlignment="1">
      <alignment horizontal="right" vertical="center"/>
      <protection/>
    </xf>
    <xf numFmtId="164" fontId="33" fillId="0" borderId="0" xfId="58" applyNumberFormat="1" applyFont="1" applyFill="1">
      <alignment/>
      <protection/>
    </xf>
    <xf numFmtId="0" fontId="33" fillId="0" borderId="0" xfId="58" applyFont="1" applyFill="1">
      <alignment/>
      <protection/>
    </xf>
    <xf numFmtId="0" fontId="33" fillId="0" borderId="0" xfId="58" applyFont="1" applyFill="1" applyAlignment="1">
      <alignment vertical="center"/>
      <protection/>
    </xf>
    <xf numFmtId="167" fontId="25" fillId="0" borderId="15" xfId="62" applyNumberFormat="1" applyFont="1" applyFill="1" applyBorder="1" applyAlignment="1" applyProtection="1">
      <alignment horizontal="left" vertical="center" wrapText="1" indent="1"/>
      <protection locked="0"/>
    </xf>
    <xf numFmtId="167" fontId="25" fillId="0" borderId="16" xfId="62" applyNumberFormat="1" applyFont="1" applyFill="1" applyBorder="1" applyAlignment="1" applyProtection="1">
      <alignment vertical="center" wrapText="1"/>
      <protection locked="0"/>
    </xf>
    <xf numFmtId="167" fontId="25" fillId="0" borderId="17" xfId="62" applyNumberFormat="1" applyFont="1" applyFill="1" applyBorder="1" applyAlignment="1" applyProtection="1">
      <alignment vertical="center" wrapText="1"/>
      <protection locked="0"/>
    </xf>
    <xf numFmtId="167" fontId="25" fillId="0" borderId="19" xfId="62" applyNumberFormat="1" applyFont="1" applyFill="1" applyBorder="1" applyAlignment="1" applyProtection="1">
      <alignment horizontal="left" vertical="center" wrapText="1" indent="1"/>
      <protection locked="0"/>
    </xf>
    <xf numFmtId="167" fontId="25" fillId="0" borderId="20" xfId="62" applyNumberFormat="1" applyFont="1" applyFill="1" applyBorder="1" applyAlignment="1" applyProtection="1">
      <alignment vertical="center" wrapText="1"/>
      <protection locked="0"/>
    </xf>
    <xf numFmtId="167" fontId="25" fillId="0" borderId="21" xfId="62" applyNumberFormat="1" applyFont="1" applyFill="1" applyBorder="1" applyAlignment="1" applyProtection="1">
      <alignment vertical="center" wrapText="1"/>
      <protection locked="0"/>
    </xf>
    <xf numFmtId="167" fontId="25" fillId="0" borderId="40" xfId="62" applyNumberFormat="1" applyFont="1" applyFill="1" applyBorder="1" applyAlignment="1" applyProtection="1">
      <alignment horizontal="left" vertical="center" wrapText="1" indent="1"/>
      <protection locked="0"/>
    </xf>
    <xf numFmtId="167" fontId="25" fillId="0" borderId="39" xfId="62" applyNumberFormat="1" applyFont="1" applyFill="1" applyBorder="1" applyAlignment="1" applyProtection="1">
      <alignment vertical="center" wrapText="1"/>
      <protection locked="0"/>
    </xf>
    <xf numFmtId="167" fontId="14" fillId="0" borderId="10" xfId="62" applyNumberFormat="1" applyFont="1" applyFill="1" applyBorder="1" applyAlignment="1" applyProtection="1">
      <alignment horizontal="left" vertical="center" wrapText="1" indent="1"/>
      <protection locked="0"/>
    </xf>
    <xf numFmtId="167" fontId="14" fillId="0" borderId="11" xfId="62" applyNumberFormat="1" applyFont="1" applyFill="1" applyBorder="1" applyAlignment="1" applyProtection="1">
      <alignment vertical="center" wrapText="1"/>
      <protection/>
    </xf>
    <xf numFmtId="167" fontId="14" fillId="0" borderId="10" xfId="62" applyNumberFormat="1" applyFont="1" applyFill="1" applyBorder="1" applyAlignment="1" applyProtection="1">
      <alignment horizontal="left" vertical="center" wrapText="1" indent="1"/>
      <protection/>
    </xf>
    <xf numFmtId="167" fontId="14" fillId="0" borderId="12" xfId="62" applyNumberFormat="1" applyFont="1" applyFill="1" applyBorder="1" applyAlignment="1" applyProtection="1">
      <alignment vertical="center" wrapText="1"/>
      <protection/>
    </xf>
    <xf numFmtId="167" fontId="14" fillId="0" borderId="22" xfId="62" applyNumberFormat="1" applyFont="1" applyFill="1" applyBorder="1" applyAlignment="1" applyProtection="1">
      <alignment horizontal="left" vertical="center" wrapText="1" indent="1"/>
      <protection locked="0"/>
    </xf>
    <xf numFmtId="167" fontId="25" fillId="0" borderId="41" xfId="62" applyNumberFormat="1" applyFont="1" applyFill="1" applyBorder="1" applyAlignment="1" applyProtection="1">
      <alignment horizontal="right" vertical="center" wrapText="1"/>
      <protection locked="0"/>
    </xf>
    <xf numFmtId="167" fontId="25" fillId="0" borderId="42" xfId="62" applyNumberFormat="1" applyFont="1" applyFill="1" applyBorder="1" applyAlignment="1" applyProtection="1">
      <alignment horizontal="right" vertical="center" wrapText="1"/>
      <protection locked="0"/>
    </xf>
    <xf numFmtId="167" fontId="14" fillId="0" borderId="20" xfId="62" applyNumberFormat="1" applyFont="1" applyFill="1" applyBorder="1" applyAlignment="1" applyProtection="1">
      <alignment horizontal="right" vertical="center" wrapText="1"/>
      <protection locked="0"/>
    </xf>
    <xf numFmtId="167" fontId="25" fillId="0" borderId="21" xfId="62" applyNumberFormat="1" applyFont="1" applyFill="1" applyBorder="1" applyAlignment="1" applyProtection="1">
      <alignment horizontal="right" vertical="center" wrapText="1"/>
      <protection locked="0"/>
    </xf>
    <xf numFmtId="167" fontId="25" fillId="0" borderId="20" xfId="62" applyNumberFormat="1" applyFont="1" applyFill="1" applyBorder="1" applyAlignment="1" applyProtection="1">
      <alignment horizontal="right" vertical="center" wrapText="1"/>
      <protection locked="0"/>
    </xf>
    <xf numFmtId="167" fontId="25" fillId="0" borderId="22" xfId="62" applyNumberFormat="1" applyFont="1" applyFill="1" applyBorder="1" applyAlignment="1" applyProtection="1">
      <alignment horizontal="left" vertical="center" wrapText="1" indent="1"/>
      <protection locked="0"/>
    </xf>
    <xf numFmtId="167" fontId="25" fillId="0" borderId="16" xfId="62" applyNumberFormat="1" applyFont="1" applyFill="1" applyBorder="1" applyAlignment="1" applyProtection="1">
      <alignment horizontal="right" vertical="center" wrapText="1"/>
      <protection locked="0"/>
    </xf>
    <xf numFmtId="167" fontId="25" fillId="0" borderId="17" xfId="62" applyNumberFormat="1" applyFont="1" applyFill="1" applyBorder="1" applyAlignment="1" applyProtection="1">
      <alignment horizontal="right" vertical="center" wrapText="1"/>
      <protection locked="0"/>
    </xf>
    <xf numFmtId="167" fontId="14" fillId="0" borderId="10" xfId="62" applyNumberFormat="1" applyFont="1" applyFill="1" applyBorder="1" applyAlignment="1">
      <alignment horizontal="left" vertical="center" wrapText="1" indent="1"/>
      <protection/>
    </xf>
    <xf numFmtId="167" fontId="14" fillId="0" borderId="27" xfId="62" applyNumberFormat="1" applyFont="1" applyFill="1" applyBorder="1" applyAlignment="1">
      <alignment horizontal="left" vertical="center" wrapText="1" indent="1"/>
      <protection/>
    </xf>
    <xf numFmtId="167" fontId="14" fillId="0" borderId="28" xfId="62" applyNumberFormat="1" applyFont="1" applyFill="1" applyBorder="1" applyAlignment="1" applyProtection="1">
      <alignment horizontal="right" vertical="center" wrapText="1"/>
      <protection/>
    </xf>
    <xf numFmtId="167" fontId="14" fillId="0" borderId="27" xfId="62" applyNumberFormat="1" applyFont="1" applyFill="1" applyBorder="1" applyAlignment="1">
      <alignment horizontal="right" vertical="center" wrapText="1" indent="1"/>
      <protection/>
    </xf>
    <xf numFmtId="167" fontId="14" fillId="0" borderId="43" xfId="62" applyNumberFormat="1" applyFont="1" applyFill="1" applyBorder="1" applyAlignment="1" applyProtection="1">
      <alignment horizontal="right" vertical="center" wrapText="1"/>
      <protection/>
    </xf>
    <xf numFmtId="167" fontId="19" fillId="0" borderId="27" xfId="62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41" xfId="62" applyNumberFormat="1" applyFont="1" applyFill="1" applyBorder="1" applyAlignment="1" applyProtection="1">
      <alignment horizontal="right" vertical="center" wrapText="1"/>
      <protection locked="0"/>
    </xf>
    <xf numFmtId="167" fontId="19" fillId="0" borderId="22" xfId="62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42" xfId="62" applyNumberFormat="1" applyFont="1" applyFill="1" applyBorder="1" applyAlignment="1" applyProtection="1">
      <alignment horizontal="right" vertical="center" wrapText="1"/>
      <protection locked="0"/>
    </xf>
    <xf numFmtId="167" fontId="18" fillId="0" borderId="19" xfId="62" applyNumberFormat="1" applyFont="1" applyFill="1" applyBorder="1" applyAlignment="1" applyProtection="1">
      <alignment horizontal="left" vertical="center" wrapText="1" indent="1"/>
      <protection locked="0"/>
    </xf>
    <xf numFmtId="168" fontId="6" fillId="0" borderId="20" xfId="42" applyNumberFormat="1" applyFont="1" applyFill="1" applyBorder="1" applyAlignment="1">
      <alignment/>
    </xf>
    <xf numFmtId="168" fontId="8" fillId="34" borderId="29" xfId="42" applyNumberFormat="1" applyFont="1" applyFill="1" applyBorder="1" applyAlignment="1">
      <alignment/>
    </xf>
    <xf numFmtId="168" fontId="6" fillId="0" borderId="30" xfId="42" applyNumberFormat="1" applyFont="1" applyFill="1" applyBorder="1" applyAlignment="1">
      <alignment/>
    </xf>
    <xf numFmtId="0" fontId="2" fillId="0" borderId="20" xfId="58" applyFont="1" applyBorder="1" applyAlignment="1">
      <alignment horizontal="center" vertical="center"/>
      <protection/>
    </xf>
    <xf numFmtId="0" fontId="2" fillId="0" borderId="20" xfId="58" applyBorder="1" applyAlignment="1">
      <alignment horizontal="center" vertical="center"/>
      <protection/>
    </xf>
    <xf numFmtId="0" fontId="2" fillId="0" borderId="20" xfId="58" applyBorder="1">
      <alignment/>
      <protection/>
    </xf>
    <xf numFmtId="0" fontId="2" fillId="0" borderId="20" xfId="58" applyBorder="1" applyAlignment="1">
      <alignment horizontal="center"/>
      <protection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5" fillId="0" borderId="20" xfId="0" applyFont="1" applyBorder="1" applyAlignment="1">
      <alignment horizontal="center" vertical="center"/>
    </xf>
    <xf numFmtId="0" fontId="35" fillId="0" borderId="20" xfId="0" applyFont="1" applyBorder="1" applyAlignment="1">
      <alignment wrapText="1"/>
    </xf>
    <xf numFmtId="0" fontId="34" fillId="0" borderId="20" xfId="0" applyFont="1" applyBorder="1" applyAlignment="1">
      <alignment/>
    </xf>
    <xf numFmtId="0" fontId="34" fillId="0" borderId="20" xfId="0" applyFont="1" applyBorder="1" applyAlignment="1">
      <alignment/>
    </xf>
    <xf numFmtId="0" fontId="34" fillId="0" borderId="20" xfId="0" applyFont="1" applyBorder="1" applyAlignment="1">
      <alignment/>
    </xf>
    <xf numFmtId="0" fontId="34" fillId="0" borderId="20" xfId="0" applyFont="1" applyFill="1" applyBorder="1" applyAlignment="1">
      <alignment/>
    </xf>
    <xf numFmtId="0" fontId="37" fillId="0" borderId="0" xfId="0" applyFont="1" applyAlignment="1">
      <alignment/>
    </xf>
    <xf numFmtId="0" fontId="35" fillId="0" borderId="20" xfId="0" applyFont="1" applyBorder="1" applyAlignment="1">
      <alignment/>
    </xf>
    <xf numFmtId="3" fontId="35" fillId="0" borderId="20" xfId="0" applyNumberFormat="1" applyFont="1" applyBorder="1" applyAlignment="1">
      <alignment horizontal="right"/>
    </xf>
    <xf numFmtId="0" fontId="35" fillId="0" borderId="0" xfId="0" applyFont="1" applyBorder="1" applyAlignment="1">
      <alignment/>
    </xf>
    <xf numFmtId="0" fontId="21" fillId="0" borderId="0" xfId="0" applyFont="1" applyAlignment="1">
      <alignment/>
    </xf>
    <xf numFmtId="0" fontId="0" fillId="0" borderId="20" xfId="0" applyBorder="1" applyAlignment="1">
      <alignment/>
    </xf>
    <xf numFmtId="0" fontId="35" fillId="0" borderId="20" xfId="0" applyFont="1" applyBorder="1" applyAlignment="1">
      <alignment/>
    </xf>
    <xf numFmtId="3" fontId="35" fillId="0" borderId="20" xfId="0" applyNumberFormat="1" applyFont="1" applyBorder="1" applyAlignment="1">
      <alignment/>
    </xf>
    <xf numFmtId="3" fontId="34" fillId="0" borderId="0" xfId="0" applyNumberFormat="1" applyFont="1" applyBorder="1" applyAlignment="1">
      <alignment horizontal="right"/>
    </xf>
    <xf numFmtId="0" fontId="34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34" fillId="0" borderId="0" xfId="0" applyFont="1" applyBorder="1" applyAlignment="1">
      <alignment/>
    </xf>
    <xf numFmtId="3" fontId="34" fillId="0" borderId="0" xfId="0" applyNumberFormat="1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/>
    </xf>
    <xf numFmtId="3" fontId="36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35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/>
    </xf>
    <xf numFmtId="3" fontId="34" fillId="0" borderId="20" xfId="0" applyNumberFormat="1" applyFont="1" applyBorder="1" applyAlignment="1">
      <alignment/>
    </xf>
    <xf numFmtId="9" fontId="0" fillId="0" borderId="0" xfId="0" applyNumberFormat="1" applyAlignment="1">
      <alignment/>
    </xf>
    <xf numFmtId="0" fontId="36" fillId="0" borderId="20" xfId="0" applyFont="1" applyBorder="1" applyAlignment="1">
      <alignment/>
    </xf>
    <xf numFmtId="0" fontId="21" fillId="0" borderId="20" xfId="0" applyFont="1" applyBorder="1" applyAlignment="1">
      <alignment/>
    </xf>
    <xf numFmtId="0" fontId="8" fillId="0" borderId="0" xfId="0" applyFont="1" applyAlignment="1">
      <alignment/>
    </xf>
    <xf numFmtId="9" fontId="8" fillId="0" borderId="0" xfId="0" applyNumberFormat="1" applyFont="1" applyAlignment="1">
      <alignment/>
    </xf>
    <xf numFmtId="0" fontId="21" fillId="0" borderId="41" xfId="0" applyFont="1" applyFill="1" applyBorder="1" applyAlignment="1">
      <alignment/>
    </xf>
    <xf numFmtId="3" fontId="34" fillId="0" borderId="20" xfId="0" applyNumberFormat="1" applyFont="1" applyBorder="1" applyAlignment="1">
      <alignment/>
    </xf>
    <xf numFmtId="3" fontId="35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3" fontId="36" fillId="0" borderId="0" xfId="0" applyNumberFormat="1" applyFont="1" applyBorder="1" applyAlignment="1">
      <alignment horizontal="right"/>
    </xf>
    <xf numFmtId="3" fontId="35" fillId="0" borderId="20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/>
    </xf>
    <xf numFmtId="0" fontId="21" fillId="0" borderId="20" xfId="0" applyFont="1" applyBorder="1" applyAlignment="1">
      <alignment horizontal="right"/>
    </xf>
    <xf numFmtId="0" fontId="36" fillId="0" borderId="20" xfId="0" applyFont="1" applyBorder="1" applyAlignment="1">
      <alignment/>
    </xf>
    <xf numFmtId="0" fontId="36" fillId="0" borderId="20" xfId="0" applyFont="1" applyBorder="1" applyAlignment="1">
      <alignment horizontal="right"/>
    </xf>
    <xf numFmtId="0" fontId="36" fillId="0" borderId="20" xfId="0" applyFont="1" applyBorder="1" applyAlignment="1">
      <alignment/>
    </xf>
    <xf numFmtId="0" fontId="36" fillId="0" borderId="20" xfId="0" applyFont="1" applyBorder="1" applyAlignment="1">
      <alignment/>
    </xf>
    <xf numFmtId="3" fontId="21" fillId="0" borderId="2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/>
    </xf>
    <xf numFmtId="0" fontId="36" fillId="0" borderId="0" xfId="0" applyFont="1" applyAlignment="1">
      <alignment/>
    </xf>
    <xf numFmtId="3" fontId="36" fillId="0" borderId="0" xfId="0" applyNumberFormat="1" applyFont="1" applyAlignment="1">
      <alignment/>
    </xf>
    <xf numFmtId="0" fontId="36" fillId="0" borderId="0" xfId="0" applyFont="1" applyBorder="1" applyAlignment="1">
      <alignment/>
    </xf>
    <xf numFmtId="3" fontId="36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36" fillId="0" borderId="0" xfId="0" applyFont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0" xfId="0" applyFont="1" applyBorder="1" applyAlignment="1">
      <alignment wrapText="1"/>
    </xf>
    <xf numFmtId="3" fontId="36" fillId="0" borderId="2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36" fillId="0" borderId="20" xfId="0" applyFont="1" applyFill="1" applyBorder="1" applyAlignment="1">
      <alignment/>
    </xf>
    <xf numFmtId="3" fontId="36" fillId="0" borderId="20" xfId="0" applyNumberFormat="1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10" fillId="0" borderId="20" xfId="58" applyNumberFormat="1" applyFont="1" applyFill="1" applyBorder="1" applyAlignment="1">
      <alignment horizontal="center" vertical="center"/>
      <protection/>
    </xf>
    <xf numFmtId="0" fontId="6" fillId="0" borderId="44" xfId="58" applyFont="1" applyBorder="1" applyAlignment="1">
      <alignment/>
      <protection/>
    </xf>
    <xf numFmtId="3" fontId="10" fillId="0" borderId="45" xfId="58" applyNumberFormat="1" applyFont="1" applyFill="1" applyBorder="1" applyAlignment="1">
      <alignment horizontal="center" vertical="center"/>
      <protection/>
    </xf>
    <xf numFmtId="0" fontId="10" fillId="33" borderId="0" xfId="58" applyFont="1" applyFill="1">
      <alignment/>
      <protection/>
    </xf>
    <xf numFmtId="3" fontId="10" fillId="33" borderId="0" xfId="58" applyNumberFormat="1" applyFont="1" applyFill="1">
      <alignment/>
      <protection/>
    </xf>
    <xf numFmtId="0" fontId="13" fillId="33" borderId="0" xfId="58" applyFont="1" applyFill="1">
      <alignment/>
      <protection/>
    </xf>
    <xf numFmtId="3" fontId="10" fillId="0" borderId="39" xfId="58" applyNumberFormat="1" applyFont="1" applyFill="1" applyBorder="1" applyAlignment="1">
      <alignment horizontal="center" vertical="center"/>
      <protection/>
    </xf>
    <xf numFmtId="3" fontId="13" fillId="33" borderId="0" xfId="58" applyNumberFormat="1" applyFont="1" applyFill="1" applyAlignment="1">
      <alignment horizontal="center"/>
      <protection/>
    </xf>
    <xf numFmtId="0" fontId="11" fillId="0" borderId="0" xfId="58" applyFont="1" applyFill="1" applyBorder="1" applyAlignment="1">
      <alignment horizontal="left" vertical="center"/>
      <protection/>
    </xf>
    <xf numFmtId="3" fontId="10" fillId="0" borderId="0" xfId="58" applyNumberFormat="1" applyFont="1" applyFill="1" applyBorder="1" applyAlignment="1">
      <alignment horizontal="center" vertical="center"/>
      <protection/>
    </xf>
    <xf numFmtId="0" fontId="41" fillId="0" borderId="0" xfId="63" applyFont="1" applyFill="1">
      <alignment/>
      <protection/>
    </xf>
    <xf numFmtId="167" fontId="39" fillId="0" borderId="0" xfId="63" applyNumberFormat="1" applyFont="1" applyFill="1" applyBorder="1" applyAlignment="1" applyProtection="1">
      <alignment horizontal="centerContinuous" vertical="center"/>
      <protection/>
    </xf>
    <xf numFmtId="0" fontId="42" fillId="0" borderId="0" xfId="59" applyFont="1" applyFill="1" applyBorder="1" applyAlignment="1" applyProtection="1">
      <alignment horizontal="right"/>
      <protection/>
    </xf>
    <xf numFmtId="0" fontId="43" fillId="0" borderId="0" xfId="59" applyFont="1" applyFill="1" applyBorder="1" applyAlignment="1" applyProtection="1">
      <alignment/>
      <protection/>
    </xf>
    <xf numFmtId="0" fontId="18" fillId="0" borderId="31" xfId="63" applyFont="1" applyFill="1" applyBorder="1" applyAlignment="1" applyProtection="1">
      <alignment horizontal="center" vertical="center" wrapText="1"/>
      <protection/>
    </xf>
    <xf numFmtId="0" fontId="18" fillId="0" borderId="46" xfId="63" applyFont="1" applyFill="1" applyBorder="1" applyAlignment="1" applyProtection="1">
      <alignment horizontal="center" vertical="center" wrapText="1"/>
      <protection/>
    </xf>
    <xf numFmtId="0" fontId="19" fillId="0" borderId="10" xfId="63" applyFont="1" applyFill="1" applyBorder="1" applyAlignment="1" applyProtection="1">
      <alignment horizontal="center" vertical="center"/>
      <protection/>
    </xf>
    <xf numFmtId="0" fontId="19" fillId="0" borderId="11" xfId="63" applyFont="1" applyFill="1" applyBorder="1" applyAlignment="1" applyProtection="1">
      <alignment horizontal="center" vertical="center"/>
      <protection/>
    </xf>
    <xf numFmtId="0" fontId="19" fillId="0" borderId="31" xfId="63" applyFont="1" applyFill="1" applyBorder="1" applyAlignment="1" applyProtection="1">
      <alignment horizontal="center" vertical="center"/>
      <protection/>
    </xf>
    <xf numFmtId="0" fontId="19" fillId="0" borderId="16" xfId="63" applyFont="1" applyFill="1" applyBorder="1" applyProtection="1">
      <alignment/>
      <protection/>
    </xf>
    <xf numFmtId="0" fontId="19" fillId="0" borderId="19" xfId="63" applyFont="1" applyFill="1" applyBorder="1" applyAlignment="1" applyProtection="1">
      <alignment horizontal="center" vertical="center"/>
      <protection/>
    </xf>
    <xf numFmtId="0" fontId="44" fillId="0" borderId="20" xfId="59" applyFont="1" applyBorder="1" applyAlignment="1">
      <alignment horizontal="justify" wrapText="1"/>
      <protection/>
    </xf>
    <xf numFmtId="0" fontId="44" fillId="0" borderId="20" xfId="59" applyFont="1" applyBorder="1" applyAlignment="1">
      <alignment wrapText="1"/>
      <protection/>
    </xf>
    <xf numFmtId="0" fontId="19" fillId="0" borderId="23" xfId="63" applyFont="1" applyFill="1" applyBorder="1" applyAlignment="1" applyProtection="1">
      <alignment horizontal="center" vertical="center"/>
      <protection/>
    </xf>
    <xf numFmtId="0" fontId="44" fillId="0" borderId="37" xfId="59" applyFont="1" applyBorder="1" applyAlignment="1">
      <alignment wrapText="1"/>
      <protection/>
    </xf>
    <xf numFmtId="167" fontId="16" fillId="0" borderId="0" xfId="62" applyNumberFormat="1" applyFill="1" applyAlignment="1">
      <alignment vertical="center" wrapText="1"/>
      <protection/>
    </xf>
    <xf numFmtId="167" fontId="16" fillId="0" borderId="0" xfId="62" applyNumberFormat="1" applyFill="1" applyAlignment="1">
      <alignment horizontal="center" vertical="center" wrapText="1"/>
      <protection/>
    </xf>
    <xf numFmtId="167" fontId="23" fillId="0" borderId="0" xfId="62" applyNumberFormat="1" applyFont="1" applyFill="1" applyAlignment="1">
      <alignment horizontal="right"/>
      <protection/>
    </xf>
    <xf numFmtId="167" fontId="39" fillId="0" borderId="0" xfId="62" applyNumberFormat="1" applyFont="1" applyFill="1" applyAlignment="1">
      <alignment vertical="center"/>
      <protection/>
    </xf>
    <xf numFmtId="167" fontId="17" fillId="0" borderId="47" xfId="62" applyNumberFormat="1" applyFont="1" applyFill="1" applyBorder="1" applyAlignment="1">
      <alignment horizontal="center" vertical="center"/>
      <protection/>
    </xf>
    <xf numFmtId="167" fontId="17" fillId="0" borderId="48" xfId="62" applyNumberFormat="1" applyFont="1" applyFill="1" applyBorder="1" applyAlignment="1">
      <alignment horizontal="center" vertical="center"/>
      <protection/>
    </xf>
    <xf numFmtId="167" fontId="17" fillId="0" borderId="38" xfId="62" applyNumberFormat="1" applyFont="1" applyFill="1" applyBorder="1" applyAlignment="1">
      <alignment horizontal="center" vertical="center" wrapText="1"/>
      <protection/>
    </xf>
    <xf numFmtId="167" fontId="39" fillId="0" borderId="0" xfId="62" applyNumberFormat="1" applyFont="1" applyFill="1" applyAlignment="1">
      <alignment horizontal="center" vertical="center"/>
      <protection/>
    </xf>
    <xf numFmtId="167" fontId="18" fillId="0" borderId="49" xfId="62" applyNumberFormat="1" applyFont="1" applyFill="1" applyBorder="1" applyAlignment="1">
      <alignment horizontal="center" vertical="center" wrapText="1"/>
      <protection/>
    </xf>
    <xf numFmtId="167" fontId="18" fillId="0" borderId="13" xfId="62" applyNumberFormat="1" applyFont="1" applyFill="1" applyBorder="1" applyAlignment="1">
      <alignment horizontal="center" vertical="center" wrapText="1"/>
      <protection/>
    </xf>
    <xf numFmtId="167" fontId="18" fillId="0" borderId="50" xfId="62" applyNumberFormat="1" applyFont="1" applyFill="1" applyBorder="1" applyAlignment="1">
      <alignment horizontal="center" vertical="center" wrapText="1"/>
      <protection/>
    </xf>
    <xf numFmtId="167" fontId="18" fillId="0" borderId="12" xfId="62" applyNumberFormat="1" applyFont="1" applyFill="1" applyBorder="1" applyAlignment="1">
      <alignment horizontal="center" vertical="center" wrapText="1"/>
      <protection/>
    </xf>
    <xf numFmtId="167" fontId="18" fillId="0" borderId="34" xfId="62" applyNumberFormat="1" applyFont="1" applyFill="1" applyBorder="1" applyAlignment="1">
      <alignment horizontal="center" vertical="center" wrapText="1"/>
      <protection/>
    </xf>
    <xf numFmtId="167" fontId="39" fillId="0" borderId="0" xfId="62" applyNumberFormat="1" applyFont="1" applyFill="1" applyAlignment="1">
      <alignment horizontal="center" vertical="center" wrapText="1"/>
      <protection/>
    </xf>
    <xf numFmtId="167" fontId="18" fillId="0" borderId="10" xfId="62" applyNumberFormat="1" applyFont="1" applyFill="1" applyBorder="1" applyAlignment="1">
      <alignment horizontal="center" vertical="center" wrapText="1"/>
      <protection/>
    </xf>
    <xf numFmtId="167" fontId="18" fillId="0" borderId="13" xfId="62" applyNumberFormat="1" applyFont="1" applyFill="1" applyBorder="1" applyAlignment="1">
      <alignment horizontal="left" vertical="center" wrapText="1" indent="1"/>
      <protection/>
    </xf>
    <xf numFmtId="167" fontId="19" fillId="0" borderId="11" xfId="62" applyNumberFormat="1" applyFont="1" applyFill="1" applyBorder="1" applyAlignment="1" applyProtection="1">
      <alignment horizontal="left" vertical="center" wrapText="1" indent="2"/>
      <protection/>
    </xf>
    <xf numFmtId="167" fontId="19" fillId="0" borderId="13" xfId="62" applyNumberFormat="1" applyFont="1" applyFill="1" applyBorder="1" applyAlignment="1" applyProtection="1">
      <alignment vertical="center" wrapText="1"/>
      <protection/>
    </xf>
    <xf numFmtId="167" fontId="19" fillId="0" borderId="10" xfId="62" applyNumberFormat="1" applyFont="1" applyFill="1" applyBorder="1" applyAlignment="1" applyProtection="1">
      <alignment vertical="center" wrapText="1"/>
      <protection/>
    </xf>
    <xf numFmtId="167" fontId="19" fillId="0" borderId="11" xfId="62" applyNumberFormat="1" applyFont="1" applyFill="1" applyBorder="1" applyAlignment="1" applyProtection="1">
      <alignment vertical="center" wrapText="1"/>
      <protection/>
    </xf>
    <xf numFmtId="167" fontId="19" fillId="0" borderId="13" xfId="62" applyNumberFormat="1" applyFont="1" applyFill="1" applyBorder="1" applyAlignment="1">
      <alignment vertical="center" wrapText="1"/>
      <protection/>
    </xf>
    <xf numFmtId="167" fontId="18" fillId="0" borderId="19" xfId="62" applyNumberFormat="1" applyFont="1" applyFill="1" applyBorder="1" applyAlignment="1">
      <alignment horizontal="center" vertical="center" wrapText="1"/>
      <protection/>
    </xf>
    <xf numFmtId="167" fontId="19" fillId="0" borderId="18" xfId="62" applyNumberFormat="1" applyFont="1" applyFill="1" applyBorder="1" applyAlignment="1" applyProtection="1">
      <alignment horizontal="left" vertical="center" wrapText="1" indent="1"/>
      <protection locked="0"/>
    </xf>
    <xf numFmtId="169" fontId="16" fillId="0" borderId="20" xfId="62" applyNumberFormat="1" applyFont="1" applyFill="1" applyBorder="1" applyAlignment="1" applyProtection="1">
      <alignment horizontal="left" vertical="center" wrapText="1" indent="2"/>
      <protection locked="0"/>
    </xf>
    <xf numFmtId="167" fontId="19" fillId="0" borderId="18" xfId="62" applyNumberFormat="1" applyFont="1" applyFill="1" applyBorder="1" applyAlignment="1" applyProtection="1">
      <alignment vertical="center" wrapText="1"/>
      <protection locked="0"/>
    </xf>
    <xf numFmtId="167" fontId="19" fillId="0" borderId="19" xfId="62" applyNumberFormat="1" applyFont="1" applyFill="1" applyBorder="1" applyAlignment="1" applyProtection="1">
      <alignment vertical="center" wrapText="1"/>
      <protection locked="0"/>
    </xf>
    <xf numFmtId="167" fontId="19" fillId="0" borderId="18" xfId="62" applyNumberFormat="1" applyFont="1" applyFill="1" applyBorder="1" applyAlignment="1">
      <alignment vertical="center" wrapText="1"/>
      <protection/>
    </xf>
    <xf numFmtId="167" fontId="18" fillId="0" borderId="13" xfId="62" applyNumberFormat="1" applyFont="1" applyFill="1" applyBorder="1" applyAlignment="1" applyProtection="1">
      <alignment horizontal="left" vertical="center" wrapText="1" indent="1"/>
      <protection locked="0"/>
    </xf>
    <xf numFmtId="167" fontId="16" fillId="0" borderId="11" xfId="62" applyNumberFormat="1" applyFont="1" applyFill="1" applyBorder="1" applyAlignment="1" applyProtection="1">
      <alignment horizontal="left" vertical="center" wrapText="1" indent="2"/>
      <protection/>
    </xf>
    <xf numFmtId="167" fontId="18" fillId="0" borderId="22" xfId="62" applyNumberFormat="1" applyFont="1" applyFill="1" applyBorder="1" applyAlignment="1">
      <alignment horizontal="center" vertical="center" wrapText="1"/>
      <protection/>
    </xf>
    <xf numFmtId="167" fontId="19" fillId="0" borderId="34" xfId="62" applyNumberFormat="1" applyFont="1" applyFill="1" applyBorder="1" applyAlignment="1" applyProtection="1">
      <alignment horizontal="left" vertical="center" wrapText="1" indent="1"/>
      <protection locked="0"/>
    </xf>
    <xf numFmtId="169" fontId="16" fillId="0" borderId="41" xfId="62" applyNumberFormat="1" applyFont="1" applyFill="1" applyBorder="1" applyAlignment="1" applyProtection="1">
      <alignment horizontal="left" vertical="center" wrapText="1" indent="2"/>
      <protection locked="0"/>
    </xf>
    <xf numFmtId="167" fontId="19" fillId="0" borderId="34" xfId="62" applyNumberFormat="1" applyFont="1" applyFill="1" applyBorder="1" applyAlignment="1" applyProtection="1">
      <alignment vertical="center" wrapText="1"/>
      <protection locked="0"/>
    </xf>
    <xf numFmtId="167" fontId="19" fillId="0" borderId="22" xfId="62" applyNumberFormat="1" applyFont="1" applyFill="1" applyBorder="1" applyAlignment="1" applyProtection="1">
      <alignment vertical="center" wrapText="1"/>
      <protection locked="0"/>
    </xf>
    <xf numFmtId="167" fontId="19" fillId="0" borderId="41" xfId="62" applyNumberFormat="1" applyFont="1" applyFill="1" applyBorder="1" applyAlignment="1" applyProtection="1">
      <alignment vertical="center" wrapText="1"/>
      <protection locked="0"/>
    </xf>
    <xf numFmtId="167" fontId="19" fillId="0" borderId="42" xfId="62" applyNumberFormat="1" applyFont="1" applyFill="1" applyBorder="1" applyAlignment="1" applyProtection="1">
      <alignment vertical="center" wrapText="1"/>
      <protection locked="0"/>
    </xf>
    <xf numFmtId="167" fontId="16" fillId="0" borderId="0" xfId="62" applyNumberFormat="1" applyFill="1" applyAlignment="1" applyProtection="1">
      <alignment vertical="center" wrapText="1"/>
      <protection locked="0"/>
    </xf>
    <xf numFmtId="167" fontId="19" fillId="0" borderId="35" xfId="62" applyNumberFormat="1" applyFont="1" applyFill="1" applyBorder="1" applyAlignment="1" applyProtection="1">
      <alignment horizontal="left" vertical="center" wrapText="1" indent="1"/>
      <protection locked="0"/>
    </xf>
    <xf numFmtId="169" fontId="16" fillId="0" borderId="25" xfId="62" applyNumberFormat="1" applyFont="1" applyFill="1" applyBorder="1" applyAlignment="1" applyProtection="1">
      <alignment horizontal="left" vertical="center" wrapText="1" indent="2"/>
      <protection locked="0"/>
    </xf>
    <xf numFmtId="167" fontId="19" fillId="0" borderId="35" xfId="62" applyNumberFormat="1" applyFont="1" applyFill="1" applyBorder="1" applyAlignment="1" applyProtection="1">
      <alignment vertical="center" wrapText="1"/>
      <protection locked="0"/>
    </xf>
    <xf numFmtId="167" fontId="19" fillId="0" borderId="23" xfId="62" applyNumberFormat="1" applyFont="1" applyFill="1" applyBorder="1" applyAlignment="1" applyProtection="1">
      <alignment vertical="center" wrapText="1"/>
      <protection locked="0"/>
    </xf>
    <xf numFmtId="167" fontId="19" fillId="0" borderId="25" xfId="62" applyNumberFormat="1" applyFont="1" applyFill="1" applyBorder="1" applyAlignment="1" applyProtection="1">
      <alignment vertical="center" wrapText="1"/>
      <protection locked="0"/>
    </xf>
    <xf numFmtId="167" fontId="19" fillId="0" borderId="26" xfId="62" applyNumberFormat="1" applyFont="1" applyFill="1" applyBorder="1" applyAlignment="1" applyProtection="1">
      <alignment vertical="center" wrapText="1"/>
      <protection locked="0"/>
    </xf>
    <xf numFmtId="167" fontId="19" fillId="0" borderId="35" xfId="62" applyNumberFormat="1" applyFont="1" applyFill="1" applyBorder="1" applyAlignment="1">
      <alignment vertical="center" wrapText="1"/>
      <protection/>
    </xf>
    <xf numFmtId="167" fontId="16" fillId="33" borderId="50" xfId="62" applyNumberFormat="1" applyFont="1" applyFill="1" applyBorder="1" applyAlignment="1" applyProtection="1">
      <alignment horizontal="left" vertical="center" wrapText="1" indent="2"/>
      <protection/>
    </xf>
    <xf numFmtId="0" fontId="18" fillId="0" borderId="51" xfId="63" applyFont="1" applyFill="1" applyBorder="1" applyAlignment="1" applyProtection="1">
      <alignment horizontal="center" vertical="center" wrapText="1"/>
      <protection/>
    </xf>
    <xf numFmtId="0" fontId="19" fillId="0" borderId="20" xfId="63" applyFont="1" applyFill="1" applyBorder="1" applyAlignment="1" applyProtection="1">
      <alignment horizontal="center" vertical="center"/>
      <protection/>
    </xf>
    <xf numFmtId="168" fontId="19" fillId="0" borderId="20" xfId="43" applyNumberFormat="1" applyFont="1" applyFill="1" applyBorder="1" applyAlignment="1" applyProtection="1">
      <alignment horizontal="right"/>
      <protection locked="0"/>
    </xf>
    <xf numFmtId="168" fontId="16" fillId="0" borderId="20" xfId="40" applyNumberFormat="1" applyFont="1" applyFill="1" applyBorder="1" applyAlignment="1">
      <alignment horizontal="right" indent="2"/>
    </xf>
    <xf numFmtId="168" fontId="18" fillId="0" borderId="20" xfId="43" applyNumberFormat="1" applyFont="1" applyFill="1" applyBorder="1" applyAlignment="1" applyProtection="1">
      <alignment horizontal="right"/>
      <protection/>
    </xf>
    <xf numFmtId="0" fontId="2" fillId="0" borderId="0" xfId="58" applyFont="1">
      <alignment/>
      <protection/>
    </xf>
    <xf numFmtId="0" fontId="10" fillId="0" borderId="20" xfId="58" applyFont="1" applyFill="1" applyBorder="1" applyAlignment="1">
      <alignment horizontal="right" vertical="center"/>
      <protection/>
    </xf>
    <xf numFmtId="3" fontId="10" fillId="0" borderId="20" xfId="58" applyNumberFormat="1" applyFont="1" applyFill="1" applyBorder="1" applyAlignment="1">
      <alignment horizontal="right" vertical="center"/>
      <protection/>
    </xf>
    <xf numFmtId="0" fontId="10" fillId="0" borderId="20" xfId="58" applyFont="1" applyFill="1" applyBorder="1" applyAlignment="1">
      <alignment horizontal="right" vertical="center" wrapText="1"/>
      <protection/>
    </xf>
    <xf numFmtId="3" fontId="10" fillId="0" borderId="20" xfId="58" applyNumberFormat="1" applyFont="1" applyFill="1" applyBorder="1" applyAlignment="1">
      <alignment horizontal="right" vertical="center" wrapText="1"/>
      <protection/>
    </xf>
    <xf numFmtId="0" fontId="86" fillId="0" borderId="20" xfId="0" applyFont="1" applyBorder="1" applyAlignment="1">
      <alignment/>
    </xf>
    <xf numFmtId="3" fontId="86" fillId="0" borderId="20" xfId="0" applyNumberFormat="1" applyFont="1" applyBorder="1" applyAlignment="1">
      <alignment/>
    </xf>
    <xf numFmtId="49" fontId="86" fillId="0" borderId="2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87" fillId="0" borderId="20" xfId="0" applyNumberFormat="1" applyFont="1" applyBorder="1" applyAlignment="1">
      <alignment/>
    </xf>
    <xf numFmtId="0" fontId="87" fillId="0" borderId="20" xfId="0" applyFont="1" applyBorder="1" applyAlignment="1">
      <alignment/>
    </xf>
    <xf numFmtId="3" fontId="87" fillId="0" borderId="20" xfId="0" applyNumberFormat="1" applyFont="1" applyBorder="1" applyAlignment="1">
      <alignment/>
    </xf>
    <xf numFmtId="49" fontId="12" fillId="0" borderId="20" xfId="58" applyNumberFormat="1" applyFont="1" applyBorder="1" applyAlignment="1">
      <alignment horizontal="center" vertical="center" wrapText="1"/>
      <protection/>
    </xf>
    <xf numFmtId="167" fontId="19" fillId="0" borderId="52" xfId="62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40" xfId="62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53" xfId="62" applyNumberFormat="1" applyFont="1" applyFill="1" applyBorder="1" applyAlignment="1">
      <alignment vertical="center" wrapText="1"/>
      <protection/>
    </xf>
    <xf numFmtId="167" fontId="19" fillId="0" borderId="54" xfId="62" applyNumberFormat="1" applyFont="1" applyFill="1" applyBorder="1" applyAlignment="1">
      <alignment vertical="center" wrapText="1"/>
      <protection/>
    </xf>
    <xf numFmtId="167" fontId="16" fillId="0" borderId="55" xfId="62" applyNumberFormat="1" applyFont="1" applyFill="1" applyBorder="1" applyAlignment="1" applyProtection="1">
      <alignment horizontal="left" vertical="center" wrapText="1" indent="2"/>
      <protection/>
    </xf>
    <xf numFmtId="167" fontId="19" fillId="0" borderId="56" xfId="62" applyNumberFormat="1" applyFont="1" applyFill="1" applyBorder="1" applyAlignment="1" applyProtection="1">
      <alignment vertical="center" wrapText="1"/>
      <protection/>
    </xf>
    <xf numFmtId="167" fontId="19" fillId="0" borderId="56" xfId="62" applyNumberFormat="1" applyFont="1" applyFill="1" applyBorder="1" applyAlignment="1">
      <alignment vertical="center" wrapText="1"/>
      <protection/>
    </xf>
    <xf numFmtId="167" fontId="16" fillId="0" borderId="28" xfId="62" applyNumberFormat="1" applyFont="1" applyFill="1" applyBorder="1" applyAlignment="1" applyProtection="1">
      <alignment horizontal="left" vertical="center" wrapText="1" indent="2"/>
      <protection/>
    </xf>
    <xf numFmtId="167" fontId="19" fillId="0" borderId="57" xfId="62" applyNumberFormat="1" applyFont="1" applyFill="1" applyBorder="1" applyAlignment="1" applyProtection="1">
      <alignment vertical="center" wrapText="1"/>
      <protection/>
    </xf>
    <xf numFmtId="167" fontId="19" fillId="0" borderId="57" xfId="62" applyNumberFormat="1" applyFont="1" applyFill="1" applyBorder="1" applyAlignment="1">
      <alignment vertical="center" wrapText="1"/>
      <protection/>
    </xf>
    <xf numFmtId="167" fontId="16" fillId="0" borderId="20" xfId="62" applyNumberFormat="1" applyFill="1" applyBorder="1" applyAlignment="1">
      <alignment vertical="center" wrapText="1"/>
      <protection/>
    </xf>
    <xf numFmtId="0" fontId="88" fillId="0" borderId="20" xfId="0" applyFont="1" applyBorder="1" applyAlignment="1">
      <alignment/>
    </xf>
    <xf numFmtId="0" fontId="5" fillId="0" borderId="0" xfId="58" applyFont="1" applyFill="1" applyAlignment="1">
      <alignment horizontal="right"/>
      <protection/>
    </xf>
    <xf numFmtId="0" fontId="10" fillId="0" borderId="39" xfId="58" applyFont="1" applyFill="1" applyBorder="1" applyAlignment="1" quotePrefix="1">
      <alignment horizontal="center" vertical="center"/>
      <protection/>
    </xf>
    <xf numFmtId="0" fontId="10" fillId="0" borderId="30" xfId="58" applyFont="1" applyFill="1" applyBorder="1" applyAlignment="1">
      <alignment horizontal="center" vertical="center"/>
      <protection/>
    </xf>
    <xf numFmtId="0" fontId="11" fillId="0" borderId="39" xfId="58" applyFont="1" applyFill="1" applyBorder="1" applyAlignment="1">
      <alignment horizontal="left" vertical="center"/>
      <protection/>
    </xf>
    <xf numFmtId="0" fontId="11" fillId="0" borderId="45" xfId="58" applyFont="1" applyFill="1" applyBorder="1" applyAlignment="1">
      <alignment horizontal="left" vertical="center"/>
      <protection/>
    </xf>
    <xf numFmtId="0" fontId="11" fillId="0" borderId="30" xfId="58" applyFont="1" applyFill="1" applyBorder="1" applyAlignment="1">
      <alignment horizontal="left" vertical="center"/>
      <protection/>
    </xf>
    <xf numFmtId="0" fontId="10" fillId="0" borderId="39" xfId="58" applyFont="1" applyFill="1" applyBorder="1" applyAlignment="1">
      <alignment horizontal="left" vertical="center" wrapText="1"/>
      <protection/>
    </xf>
    <xf numFmtId="0" fontId="10" fillId="0" borderId="45" xfId="58" applyFont="1" applyFill="1" applyBorder="1" applyAlignment="1">
      <alignment horizontal="left" vertical="center" wrapText="1"/>
      <protection/>
    </xf>
    <xf numFmtId="3" fontId="10" fillId="0" borderId="20" xfId="58" applyNumberFormat="1" applyFont="1" applyFill="1" applyBorder="1" applyAlignment="1">
      <alignment horizontal="right" vertical="center"/>
      <protection/>
    </xf>
    <xf numFmtId="0" fontId="11" fillId="0" borderId="39" xfId="58" applyFont="1" applyFill="1" applyBorder="1" applyAlignment="1">
      <alignment horizontal="left" vertical="center" wrapText="1"/>
      <protection/>
    </xf>
    <xf numFmtId="0" fontId="11" fillId="0" borderId="45" xfId="58" applyFont="1" applyFill="1" applyBorder="1" applyAlignment="1">
      <alignment horizontal="left" vertical="center" wrapText="1"/>
      <protection/>
    </xf>
    <xf numFmtId="0" fontId="11" fillId="0" borderId="30" xfId="58" applyFont="1" applyFill="1" applyBorder="1" applyAlignment="1">
      <alignment horizontal="left" vertical="center" wrapText="1"/>
      <protection/>
    </xf>
    <xf numFmtId="0" fontId="10" fillId="0" borderId="30" xfId="58" applyFont="1" applyFill="1" applyBorder="1" applyAlignment="1">
      <alignment horizontal="left" vertical="center" wrapText="1"/>
      <protection/>
    </xf>
    <xf numFmtId="0" fontId="10" fillId="0" borderId="39" xfId="58" applyFont="1" applyFill="1" applyBorder="1" applyAlignment="1">
      <alignment horizontal="left" vertical="center"/>
      <protection/>
    </xf>
    <xf numFmtId="0" fontId="10" fillId="0" borderId="45" xfId="58" applyFont="1" applyFill="1" applyBorder="1" applyAlignment="1">
      <alignment horizontal="left" vertical="center"/>
      <protection/>
    </xf>
    <xf numFmtId="164" fontId="10" fillId="0" borderId="20" xfId="58" applyNumberFormat="1" applyFont="1" applyFill="1" applyBorder="1" applyAlignment="1">
      <alignment horizontal="center" vertical="center" wrapText="1"/>
      <protection/>
    </xf>
    <xf numFmtId="0" fontId="11" fillId="0" borderId="20" xfId="58" applyFont="1" applyBorder="1" applyAlignment="1">
      <alignment horizontal="center" vertical="center" wrapText="1"/>
      <protection/>
    </xf>
    <xf numFmtId="0" fontId="10" fillId="0" borderId="20" xfId="58" applyFont="1" applyFill="1" applyBorder="1" applyAlignment="1">
      <alignment horizontal="center" vertical="center"/>
      <protection/>
    </xf>
    <xf numFmtId="0" fontId="11" fillId="0" borderId="20" xfId="58" applyFont="1" applyBorder="1" applyAlignment="1">
      <alignment horizontal="center" vertical="center"/>
      <protection/>
    </xf>
    <xf numFmtId="0" fontId="10" fillId="0" borderId="20" xfId="58" applyFont="1" applyFill="1" applyBorder="1" applyAlignment="1">
      <alignment horizontal="center" vertical="center" wrapText="1"/>
      <protection/>
    </xf>
    <xf numFmtId="0" fontId="10" fillId="0" borderId="30" xfId="58" applyFont="1" applyFill="1" applyBorder="1" applyAlignment="1" quotePrefix="1">
      <alignment horizontal="center" vertical="center"/>
      <protection/>
    </xf>
    <xf numFmtId="3" fontId="10" fillId="0" borderId="20" xfId="58" applyNumberFormat="1" applyFont="1" applyFill="1" applyBorder="1" applyAlignment="1">
      <alignment horizontal="center" vertical="center"/>
      <protection/>
    </xf>
    <xf numFmtId="1" fontId="10" fillId="0" borderId="39" xfId="58" applyNumberFormat="1" applyFont="1" applyFill="1" applyBorder="1" applyAlignment="1" quotePrefix="1">
      <alignment horizontal="center" vertical="center"/>
      <protection/>
    </xf>
    <xf numFmtId="1" fontId="10" fillId="0" borderId="30" xfId="58" applyNumberFormat="1" applyFont="1" applyFill="1" applyBorder="1" applyAlignment="1" quotePrefix="1">
      <alignment horizontal="center" vertical="center"/>
      <protection/>
    </xf>
    <xf numFmtId="165" fontId="10" fillId="0" borderId="20" xfId="58" applyNumberFormat="1" applyFont="1" applyFill="1" applyBorder="1" applyAlignment="1">
      <alignment vertical="center"/>
      <protection/>
    </xf>
    <xf numFmtId="165" fontId="10" fillId="0" borderId="39" xfId="58" applyNumberFormat="1" applyFont="1" applyFill="1" applyBorder="1" applyAlignment="1">
      <alignment vertical="center"/>
      <protection/>
    </xf>
    <xf numFmtId="3" fontId="10" fillId="0" borderId="39" xfId="58" applyNumberFormat="1" applyFont="1" applyFill="1" applyBorder="1" applyAlignment="1">
      <alignment horizontal="center" vertical="center"/>
      <protection/>
    </xf>
    <xf numFmtId="3" fontId="10" fillId="0" borderId="45" xfId="58" applyNumberFormat="1" applyFont="1" applyFill="1" applyBorder="1" applyAlignment="1">
      <alignment horizontal="center" vertical="center"/>
      <protection/>
    </xf>
    <xf numFmtId="3" fontId="10" fillId="0" borderId="30" xfId="58" applyNumberFormat="1" applyFont="1" applyFill="1" applyBorder="1" applyAlignment="1">
      <alignment horizontal="center" vertical="center"/>
      <protection/>
    </xf>
    <xf numFmtId="165" fontId="10" fillId="0" borderId="45" xfId="58" applyNumberFormat="1" applyFont="1" applyFill="1" applyBorder="1" applyAlignment="1">
      <alignment vertical="center"/>
      <protection/>
    </xf>
    <xf numFmtId="0" fontId="10" fillId="0" borderId="39" xfId="58" applyFont="1" applyFill="1" applyBorder="1" applyAlignment="1">
      <alignment vertical="center" wrapText="1"/>
      <protection/>
    </xf>
    <xf numFmtId="0" fontId="10" fillId="0" borderId="45" xfId="58" applyFont="1" applyFill="1" applyBorder="1" applyAlignment="1">
      <alignment vertical="center" wrapText="1"/>
      <protection/>
    </xf>
    <xf numFmtId="164" fontId="9" fillId="0" borderId="0" xfId="58" applyNumberFormat="1" applyFont="1" applyFill="1" applyAlignment="1">
      <alignment horizontal="center"/>
      <protection/>
    </xf>
    <xf numFmtId="164" fontId="5" fillId="0" borderId="44" xfId="58" applyNumberFormat="1" applyFont="1" applyFill="1" applyBorder="1" applyAlignment="1">
      <alignment horizontal="center"/>
      <protection/>
    </xf>
    <xf numFmtId="0" fontId="7" fillId="0" borderId="45" xfId="58" applyFont="1" applyFill="1" applyBorder="1" applyAlignment="1">
      <alignment horizontal="right"/>
      <protection/>
    </xf>
    <xf numFmtId="0" fontId="6" fillId="0" borderId="45" xfId="58" applyFont="1" applyBorder="1" applyAlignment="1">
      <alignment/>
      <protection/>
    </xf>
    <xf numFmtId="3" fontId="5" fillId="0" borderId="44" xfId="58" applyNumberFormat="1" applyFont="1" applyFill="1" applyBorder="1" applyAlignment="1">
      <alignment horizontal="right"/>
      <protection/>
    </xf>
    <xf numFmtId="0" fontId="0" fillId="0" borderId="44" xfId="0" applyBorder="1" applyAlignment="1">
      <alignment horizontal="right"/>
    </xf>
    <xf numFmtId="164" fontId="7" fillId="0" borderId="20" xfId="58" applyNumberFormat="1" applyFont="1" applyFill="1" applyBorder="1" applyAlignment="1" quotePrefix="1">
      <alignment horizontal="center" vertical="center"/>
      <protection/>
    </xf>
    <xf numFmtId="0" fontId="7" fillId="0" borderId="20" xfId="58" applyFont="1" applyFill="1" applyBorder="1" applyAlignment="1">
      <alignment horizontal="left" vertical="center"/>
      <protection/>
    </xf>
    <xf numFmtId="165" fontId="7" fillId="0" borderId="20" xfId="58" applyNumberFormat="1" applyFont="1" applyFill="1" applyBorder="1" applyAlignment="1">
      <alignment vertical="center"/>
      <protection/>
    </xf>
    <xf numFmtId="3" fontId="5" fillId="0" borderId="20" xfId="58" applyNumberFormat="1" applyFont="1" applyFill="1" applyBorder="1" applyAlignment="1">
      <alignment horizontal="right" vertical="center"/>
      <protection/>
    </xf>
    <xf numFmtId="164" fontId="5" fillId="0" borderId="20" xfId="58" applyNumberFormat="1" applyFont="1" applyFill="1" applyBorder="1" applyAlignment="1" quotePrefix="1">
      <alignment horizontal="center" vertical="center"/>
      <protection/>
    </xf>
    <xf numFmtId="0" fontId="6" fillId="0" borderId="20" xfId="58" applyFont="1" applyFill="1" applyBorder="1" applyAlignment="1">
      <alignment horizontal="left" vertical="center" wrapText="1"/>
      <protection/>
    </xf>
    <xf numFmtId="165" fontId="5" fillId="0" borderId="20" xfId="58" applyNumberFormat="1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horizontal="left" vertical="center" wrapText="1"/>
      <protection/>
    </xf>
    <xf numFmtId="0" fontId="89" fillId="0" borderId="20" xfId="58" applyFont="1" applyFill="1" applyBorder="1" applyAlignment="1">
      <alignment horizontal="left" vertical="center" wrapText="1"/>
      <protection/>
    </xf>
    <xf numFmtId="0" fontId="5" fillId="0" borderId="20" xfId="58" applyFont="1" applyFill="1" applyBorder="1" applyAlignment="1">
      <alignment horizontal="left" vertical="center"/>
      <protection/>
    </xf>
    <xf numFmtId="166" fontId="5" fillId="0" borderId="20" xfId="58" applyNumberFormat="1" applyFont="1" applyFill="1" applyBorder="1" applyAlignment="1">
      <alignment horizontal="left" vertical="center"/>
      <protection/>
    </xf>
    <xf numFmtId="166" fontId="89" fillId="0" borderId="20" xfId="58" applyNumberFormat="1" applyFont="1" applyFill="1" applyBorder="1" applyAlignment="1">
      <alignment horizontal="left" vertical="center"/>
      <protection/>
    </xf>
    <xf numFmtId="0" fontId="6" fillId="0" borderId="20" xfId="58" applyFont="1" applyFill="1" applyBorder="1" applyAlignment="1">
      <alignment vertical="center"/>
      <protection/>
    </xf>
    <xf numFmtId="0" fontId="6" fillId="0" borderId="20" xfId="58" applyFont="1" applyFill="1" applyBorder="1" applyAlignment="1">
      <alignment vertical="center" wrapText="1"/>
      <protection/>
    </xf>
    <xf numFmtId="3" fontId="7" fillId="0" borderId="20" xfId="58" applyNumberFormat="1" applyFont="1" applyFill="1" applyBorder="1" applyAlignment="1">
      <alignment horizontal="right" vertical="center"/>
      <protection/>
    </xf>
    <xf numFmtId="0" fontId="6" fillId="36" borderId="20" xfId="58" applyFont="1" applyFill="1" applyBorder="1" applyAlignment="1">
      <alignment horizontal="left" vertical="center" wrapText="1"/>
      <protection/>
    </xf>
    <xf numFmtId="0" fontId="7" fillId="0" borderId="20" xfId="58" applyFont="1" applyFill="1" applyBorder="1" applyAlignment="1">
      <alignment horizontal="left" vertical="center" wrapText="1"/>
      <protection/>
    </xf>
    <xf numFmtId="0" fontId="5" fillId="0" borderId="20" xfId="58" applyFont="1" applyFill="1" applyBorder="1" applyAlignment="1">
      <alignment horizontal="left" vertical="center" wrapText="1"/>
      <protection/>
    </xf>
    <xf numFmtId="0" fontId="89" fillId="36" borderId="20" xfId="58" applyFont="1" applyFill="1" applyBorder="1" applyAlignment="1">
      <alignment horizontal="left" vertical="center" wrapText="1"/>
      <protection/>
    </xf>
    <xf numFmtId="0" fontId="5" fillId="36" borderId="20" xfId="58" applyFont="1" applyFill="1" applyBorder="1" applyAlignment="1">
      <alignment horizontal="left" vertical="center" wrapText="1"/>
      <protection/>
    </xf>
    <xf numFmtId="0" fontId="7" fillId="0" borderId="20" xfId="58" applyFont="1" applyFill="1" applyBorder="1" applyAlignment="1">
      <alignment vertical="center" wrapText="1"/>
      <protection/>
    </xf>
    <xf numFmtId="0" fontId="5" fillId="0" borderId="20" xfId="58" applyFont="1" applyFill="1" applyBorder="1" applyAlignment="1">
      <alignment vertical="center" wrapText="1"/>
      <protection/>
    </xf>
    <xf numFmtId="0" fontId="5" fillId="0" borderId="20" xfId="58" applyFont="1" applyFill="1" applyBorder="1" applyAlignment="1">
      <alignment vertical="center"/>
      <protection/>
    </xf>
    <xf numFmtId="0" fontId="7" fillId="0" borderId="20" xfId="58" applyFont="1" applyFill="1" applyBorder="1" applyAlignment="1">
      <alignment horizontal="center" vertical="center"/>
      <protection/>
    </xf>
    <xf numFmtId="0" fontId="8" fillId="0" borderId="20" xfId="58" applyFont="1" applyBorder="1" applyAlignment="1">
      <alignment horizontal="center" vertical="center"/>
      <protection/>
    </xf>
    <xf numFmtId="0" fontId="7" fillId="0" borderId="20" xfId="58" applyFont="1" applyFill="1" applyBorder="1" applyAlignment="1">
      <alignment horizontal="center" vertical="center" wrapText="1"/>
      <protection/>
    </xf>
    <xf numFmtId="0" fontId="8" fillId="0" borderId="20" xfId="58" applyFont="1" applyBorder="1" applyAlignment="1">
      <alignment horizontal="center" vertical="center" wrapText="1"/>
      <protection/>
    </xf>
    <xf numFmtId="1" fontId="5" fillId="0" borderId="20" xfId="58" applyNumberFormat="1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164" fontId="9" fillId="0" borderId="20" xfId="58" applyNumberFormat="1" applyFont="1" applyFill="1" applyBorder="1" applyAlignment="1">
      <alignment horizontal="center"/>
      <protection/>
    </xf>
    <xf numFmtId="0" fontId="0" fillId="0" borderId="20" xfId="0" applyBorder="1" applyAlignment="1">
      <alignment/>
    </xf>
    <xf numFmtId="164" fontId="3" fillId="0" borderId="20" xfId="58" applyNumberFormat="1" applyFont="1" applyFill="1" applyBorder="1" applyAlignment="1">
      <alignment horizontal="center" vertical="center"/>
      <protection/>
    </xf>
    <xf numFmtId="0" fontId="4" fillId="0" borderId="20" xfId="58" applyFont="1" applyBorder="1" applyAlignment="1">
      <alignment/>
      <protection/>
    </xf>
    <xf numFmtId="0" fontId="5" fillId="0" borderId="20" xfId="58" applyNumberFormat="1" applyFont="1" applyFill="1" applyBorder="1" applyAlignment="1">
      <alignment vertical="center"/>
      <protection/>
    </xf>
    <xf numFmtId="0" fontId="7" fillId="0" borderId="20" xfId="58" applyFont="1" applyFill="1" applyBorder="1" applyAlignment="1">
      <alignment horizontal="right"/>
      <protection/>
    </xf>
    <xf numFmtId="0" fontId="6" fillId="0" borderId="20" xfId="58" applyFont="1" applyBorder="1" applyAlignment="1">
      <alignment horizontal="center" vertical="center"/>
      <protection/>
    </xf>
    <xf numFmtId="164" fontId="7" fillId="0" borderId="20" xfId="58" applyNumberFormat="1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right"/>
    </xf>
    <xf numFmtId="0" fontId="0" fillId="0" borderId="0" xfId="0" applyAlignment="1">
      <alignment/>
    </xf>
    <xf numFmtId="0" fontId="35" fillId="0" borderId="0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5" fillId="0" borderId="20" xfId="58" applyFont="1" applyFill="1" applyBorder="1" applyAlignment="1" quotePrefix="1">
      <alignment horizontal="center" vertical="center"/>
      <protection/>
    </xf>
    <xf numFmtId="0" fontId="7" fillId="0" borderId="20" xfId="58" applyFont="1" applyFill="1" applyBorder="1" applyAlignment="1" quotePrefix="1">
      <alignment horizontal="center" vertical="center"/>
      <protection/>
    </xf>
    <xf numFmtId="164" fontId="9" fillId="0" borderId="0" xfId="58" applyNumberFormat="1" applyFont="1" applyFill="1" applyBorder="1" applyAlignment="1">
      <alignment horizontal="center"/>
      <protection/>
    </xf>
    <xf numFmtId="164" fontId="3" fillId="0" borderId="58" xfId="58" applyNumberFormat="1" applyFont="1" applyFill="1" applyBorder="1" applyAlignment="1">
      <alignment horizontal="center" vertical="center"/>
      <protection/>
    </xf>
    <xf numFmtId="0" fontId="4" fillId="0" borderId="0" xfId="58" applyFont="1" applyBorder="1" applyAlignment="1">
      <alignment/>
      <protection/>
    </xf>
    <xf numFmtId="0" fontId="6" fillId="0" borderId="58" xfId="58" applyFont="1" applyBorder="1" applyAlignment="1">
      <alignment/>
      <protection/>
    </xf>
    <xf numFmtId="0" fontId="6" fillId="0" borderId="0" xfId="58" applyFont="1" applyBorder="1" applyAlignment="1">
      <alignment/>
      <protection/>
    </xf>
    <xf numFmtId="0" fontId="35" fillId="0" borderId="39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5" fillId="0" borderId="44" xfId="58" applyFont="1" applyFill="1" applyBorder="1" applyAlignment="1">
      <alignment horizontal="right"/>
      <protection/>
    </xf>
    <xf numFmtId="0" fontId="2" fillId="0" borderId="20" xfId="58" applyBorder="1" applyAlignment="1">
      <alignment/>
      <protection/>
    </xf>
    <xf numFmtId="0" fontId="6" fillId="0" borderId="20" xfId="58" applyFont="1" applyBorder="1" applyAlignment="1">
      <alignment/>
      <protection/>
    </xf>
    <xf numFmtId="0" fontId="5" fillId="0" borderId="20" xfId="58" applyFont="1" applyFill="1" applyBorder="1" applyAlignment="1">
      <alignment horizontal="right" vertical="center"/>
      <protection/>
    </xf>
    <xf numFmtId="0" fontId="6" fillId="0" borderId="20" xfId="58" applyFont="1" applyFill="1" applyBorder="1" applyAlignment="1">
      <alignment horizontal="left" vertical="center"/>
      <protection/>
    </xf>
    <xf numFmtId="0" fontId="7" fillId="0" borderId="20" xfId="58" applyFont="1" applyFill="1" applyBorder="1" applyAlignment="1">
      <alignment horizontal="right" vertical="center"/>
      <protection/>
    </xf>
    <xf numFmtId="0" fontId="8" fillId="0" borderId="20" xfId="58" applyFont="1" applyFill="1" applyBorder="1" applyAlignment="1">
      <alignment horizontal="left" vertical="center"/>
      <protection/>
    </xf>
    <xf numFmtId="0" fontId="5" fillId="0" borderId="0" xfId="58" applyFont="1" applyFill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5" fillId="0" borderId="39" xfId="58" applyFont="1" applyFill="1" applyBorder="1" applyAlignment="1">
      <alignment horizontal="right" vertical="center"/>
      <protection/>
    </xf>
    <xf numFmtId="0" fontId="5" fillId="0" borderId="45" xfId="58" applyFont="1" applyFill="1" applyBorder="1" applyAlignment="1">
      <alignment horizontal="right" vertical="center"/>
      <protection/>
    </xf>
    <xf numFmtId="0" fontId="5" fillId="0" borderId="30" xfId="58" applyFont="1" applyFill="1" applyBorder="1" applyAlignment="1">
      <alignment horizontal="right" vertical="center"/>
      <protection/>
    </xf>
    <xf numFmtId="0" fontId="25" fillId="0" borderId="0" xfId="58" applyFont="1" applyAlignment="1">
      <alignment horizontal="right"/>
      <protection/>
    </xf>
    <xf numFmtId="0" fontId="11" fillId="0" borderId="0" xfId="58" applyFont="1" applyAlignment="1">
      <alignment horizontal="center"/>
      <protection/>
    </xf>
    <xf numFmtId="167" fontId="28" fillId="0" borderId="56" xfId="62" applyNumberFormat="1" applyFont="1" applyFill="1" applyBorder="1" applyAlignment="1">
      <alignment horizontal="center" vertical="center" wrapText="1"/>
      <protection/>
    </xf>
    <xf numFmtId="167" fontId="28" fillId="0" borderId="57" xfId="62" applyNumberFormat="1" applyFont="1" applyFill="1" applyBorder="1" applyAlignment="1">
      <alignment horizontal="center" vertical="center" wrapText="1"/>
      <protection/>
    </xf>
    <xf numFmtId="164" fontId="9" fillId="0" borderId="44" xfId="58" applyNumberFormat="1" applyFont="1" applyFill="1" applyBorder="1" applyAlignment="1">
      <alignment horizontal="center"/>
      <protection/>
    </xf>
    <xf numFmtId="0" fontId="2" fillId="0" borderId="0" xfId="58" applyFont="1" applyAlignment="1">
      <alignment horizontal="right"/>
      <protection/>
    </xf>
    <xf numFmtId="0" fontId="2" fillId="0" borderId="0" xfId="58" applyAlignment="1">
      <alignment horizontal="right"/>
      <protection/>
    </xf>
    <xf numFmtId="167" fontId="17" fillId="0" borderId="59" xfId="62" applyNumberFormat="1" applyFont="1" applyFill="1" applyBorder="1" applyAlignment="1">
      <alignment horizontal="center" vertical="center" wrapText="1"/>
      <protection/>
    </xf>
    <xf numFmtId="167" fontId="17" fillId="0" borderId="36" xfId="62" applyNumberFormat="1" applyFont="1" applyFill="1" applyBorder="1" applyAlignment="1">
      <alignment horizontal="center" vertical="center" wrapText="1"/>
      <protection/>
    </xf>
    <xf numFmtId="0" fontId="8" fillId="0" borderId="20" xfId="61" applyFont="1" applyBorder="1" applyAlignment="1">
      <alignment horizontal="center" vertical="center" wrapText="1"/>
      <protection/>
    </xf>
    <xf numFmtId="0" fontId="8" fillId="0" borderId="20" xfId="61" applyFont="1" applyBorder="1" applyAlignment="1">
      <alignment horizontal="center" vertical="center"/>
      <protection/>
    </xf>
    <xf numFmtId="0" fontId="8" fillId="0" borderId="29" xfId="61" applyFont="1" applyBorder="1" applyAlignment="1">
      <alignment horizontal="center" vertical="center"/>
      <protection/>
    </xf>
    <xf numFmtId="0" fontId="8" fillId="0" borderId="30" xfId="61" applyFont="1" applyBorder="1" applyAlignment="1">
      <alignment horizontal="center" vertical="center"/>
      <protection/>
    </xf>
    <xf numFmtId="0" fontId="21" fillId="0" borderId="0" xfId="61" applyFont="1" applyAlignment="1">
      <alignment horizontal="center"/>
      <protection/>
    </xf>
    <xf numFmtId="0" fontId="6" fillId="0" borderId="0" xfId="61" applyFont="1" applyAlignment="1">
      <alignment horizontal="center"/>
      <protection/>
    </xf>
    <xf numFmtId="0" fontId="21" fillId="0" borderId="0" xfId="0" applyFont="1" applyAlignment="1">
      <alignment horizontal="center" wrapText="1"/>
    </xf>
    <xf numFmtId="0" fontId="19" fillId="0" borderId="60" xfId="62" applyFont="1" applyFill="1" applyBorder="1" applyAlignment="1">
      <alignment horizontal="justify" vertical="center" wrapText="1"/>
      <protection/>
    </xf>
    <xf numFmtId="0" fontId="16" fillId="0" borderId="0" xfId="62" applyFont="1" applyFill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3" fontId="5" fillId="0" borderId="0" xfId="58" applyNumberFormat="1" applyFont="1" applyFill="1" applyAlignment="1">
      <alignment horizontal="center"/>
      <protection/>
    </xf>
    <xf numFmtId="0" fontId="5" fillId="0" borderId="0" xfId="58" applyFont="1" applyFill="1" applyAlignment="1">
      <alignment horizontal="center"/>
      <protection/>
    </xf>
    <xf numFmtId="3" fontId="10" fillId="33" borderId="44" xfId="58" applyNumberFormat="1" applyFont="1" applyFill="1" applyBorder="1" applyAlignment="1">
      <alignment horizontal="center" vertical="center"/>
      <protection/>
    </xf>
    <xf numFmtId="3" fontId="10" fillId="33" borderId="0" xfId="58" applyNumberFormat="1" applyFont="1" applyFill="1" applyBorder="1" applyAlignment="1">
      <alignment horizontal="center" vertical="center"/>
      <protection/>
    </xf>
    <xf numFmtId="3" fontId="10" fillId="33" borderId="61" xfId="58" applyNumberFormat="1" applyFont="1" applyFill="1" applyBorder="1" applyAlignment="1">
      <alignment horizontal="center" vertical="center"/>
      <protection/>
    </xf>
    <xf numFmtId="0" fontId="11" fillId="0" borderId="39" xfId="58" applyFont="1" applyBorder="1" applyAlignment="1">
      <alignment horizontal="center" vertical="center" wrapText="1"/>
      <protection/>
    </xf>
    <xf numFmtId="0" fontId="12" fillId="0" borderId="45" xfId="58" applyFont="1" applyBorder="1" applyAlignment="1">
      <alignment horizontal="center" vertical="center"/>
      <protection/>
    </xf>
    <xf numFmtId="0" fontId="12" fillId="0" borderId="30" xfId="58" applyFont="1" applyBorder="1" applyAlignment="1">
      <alignment horizontal="center" vertical="center"/>
      <protection/>
    </xf>
    <xf numFmtId="164" fontId="38" fillId="0" borderId="0" xfId="58" applyNumberFormat="1" applyFont="1" applyFill="1" applyAlignment="1">
      <alignment horizontal="center"/>
      <protection/>
    </xf>
    <xf numFmtId="164" fontId="48" fillId="0" borderId="0" xfId="58" applyNumberFormat="1" applyFont="1" applyFill="1" applyAlignment="1">
      <alignment horizontal="center"/>
      <protection/>
    </xf>
    <xf numFmtId="0" fontId="6" fillId="0" borderId="44" xfId="58" applyFont="1" applyBorder="1" applyAlignment="1">
      <alignment/>
      <protection/>
    </xf>
    <xf numFmtId="0" fontId="7" fillId="0" borderId="44" xfId="58" applyFont="1" applyFill="1" applyBorder="1" applyAlignment="1">
      <alignment horizontal="right"/>
      <protection/>
    </xf>
    <xf numFmtId="0" fontId="24" fillId="0" borderId="0" xfId="58" applyFont="1" applyAlignment="1">
      <alignment horizontal="center"/>
      <protection/>
    </xf>
    <xf numFmtId="0" fontId="12" fillId="0" borderId="20" xfId="58" applyFont="1" applyBorder="1" applyAlignment="1">
      <alignment horizontal="center" vertical="center" wrapText="1"/>
      <protection/>
    </xf>
    <xf numFmtId="0" fontId="25" fillId="0" borderId="0" xfId="58" applyFont="1" applyAlignment="1">
      <alignment horizontal="center"/>
      <protection/>
    </xf>
    <xf numFmtId="0" fontId="12" fillId="0" borderId="20" xfId="58" applyFont="1" applyBorder="1" applyAlignment="1">
      <alignment horizontal="center"/>
      <protection/>
    </xf>
    <xf numFmtId="0" fontId="11" fillId="0" borderId="20" xfId="58" applyFont="1" applyBorder="1" applyAlignment="1">
      <alignment horizontal="center"/>
      <protection/>
    </xf>
    <xf numFmtId="0" fontId="0" fillId="0" borderId="20" xfId="0" applyBorder="1" applyAlignment="1">
      <alignment horizontal="center" vertical="center" wrapText="1"/>
    </xf>
    <xf numFmtId="0" fontId="11" fillId="0" borderId="0" xfId="64" applyFont="1" applyBorder="1" applyAlignment="1">
      <alignment horizontal="center" vertical="center"/>
      <protection/>
    </xf>
    <xf numFmtId="0" fontId="12" fillId="0" borderId="0" xfId="64" applyFont="1" applyBorder="1" applyAlignment="1">
      <alignment horizontal="right" vertical="center"/>
      <protection/>
    </xf>
    <xf numFmtId="167" fontId="17" fillId="0" borderId="49" xfId="62" applyNumberFormat="1" applyFont="1" applyFill="1" applyBorder="1" applyAlignment="1">
      <alignment horizontal="left" vertical="center" wrapText="1" indent="2"/>
      <protection/>
    </xf>
    <xf numFmtId="167" fontId="17" fillId="0" borderId="62" xfId="62" applyNumberFormat="1" applyFont="1" applyFill="1" applyBorder="1" applyAlignment="1">
      <alignment horizontal="left" vertical="center" wrapText="1" indent="2"/>
      <protection/>
    </xf>
    <xf numFmtId="167" fontId="17" fillId="0" borderId="56" xfId="62" applyNumberFormat="1" applyFont="1" applyFill="1" applyBorder="1" applyAlignment="1">
      <alignment horizontal="center" vertical="center" wrapText="1"/>
      <protection/>
    </xf>
    <xf numFmtId="167" fontId="17" fillId="0" borderId="57" xfId="62" applyNumberFormat="1" applyFont="1" applyFill="1" applyBorder="1" applyAlignment="1">
      <alignment horizontal="center" vertical="center" wrapText="1"/>
      <protection/>
    </xf>
    <xf numFmtId="167" fontId="17" fillId="0" borderId="56" xfId="62" applyNumberFormat="1" applyFont="1" applyFill="1" applyBorder="1" applyAlignment="1">
      <alignment horizontal="center" vertical="center"/>
      <protection/>
    </xf>
    <xf numFmtId="167" fontId="17" fillId="0" borderId="57" xfId="62" applyNumberFormat="1" applyFont="1" applyFill="1" applyBorder="1" applyAlignment="1">
      <alignment horizontal="center" vertical="center"/>
      <protection/>
    </xf>
    <xf numFmtId="167" fontId="47" fillId="0" borderId="0" xfId="62" applyNumberFormat="1" applyFont="1" applyFill="1" applyAlignment="1">
      <alignment horizontal="center" vertical="center" wrapText="1"/>
      <protection/>
    </xf>
    <xf numFmtId="167" fontId="17" fillId="0" borderId="63" xfId="62" applyNumberFormat="1" applyFont="1" applyFill="1" applyBorder="1" applyAlignment="1">
      <alignment horizontal="center" vertical="center"/>
      <protection/>
    </xf>
    <xf numFmtId="167" fontId="17" fillId="0" borderId="64" xfId="62" applyNumberFormat="1" applyFont="1" applyFill="1" applyBorder="1" applyAlignment="1">
      <alignment horizontal="center" vertical="center"/>
      <protection/>
    </xf>
    <xf numFmtId="167" fontId="17" fillId="0" borderId="65" xfId="62" applyNumberFormat="1" applyFont="1" applyFill="1" applyBorder="1" applyAlignment="1">
      <alignment horizontal="center" vertical="center"/>
      <protection/>
    </xf>
    <xf numFmtId="167" fontId="39" fillId="0" borderId="0" xfId="63" applyNumberFormat="1" applyFont="1" applyFill="1" applyBorder="1" applyAlignment="1" applyProtection="1">
      <alignment horizontal="center" vertical="center" wrapText="1"/>
      <protection/>
    </xf>
    <xf numFmtId="0" fontId="17" fillId="0" borderId="10" xfId="63" applyFont="1" applyFill="1" applyBorder="1" applyAlignment="1" applyProtection="1">
      <alignment horizontal="left"/>
      <protection/>
    </xf>
    <xf numFmtId="0" fontId="17" fillId="0" borderId="11" xfId="63" applyFont="1" applyFill="1" applyBorder="1" applyAlignment="1" applyProtection="1">
      <alignment horizontal="left"/>
      <protection/>
    </xf>
    <xf numFmtId="0" fontId="19" fillId="0" borderId="60" xfId="63" applyFont="1" applyFill="1" applyBorder="1" applyAlignment="1">
      <alignment horizontal="justify" vertical="center" wrapText="1"/>
      <protection/>
    </xf>
    <xf numFmtId="0" fontId="19" fillId="0" borderId="0" xfId="63" applyFont="1" applyFill="1" applyBorder="1" applyAlignment="1">
      <alignment horizontal="justify" vertical="center" wrapText="1"/>
      <protection/>
    </xf>
    <xf numFmtId="0" fontId="86" fillId="0" borderId="20" xfId="0" applyFont="1" applyBorder="1" applyAlignment="1">
      <alignment horizontal="center" vertical="center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Normál 2" xfId="58"/>
    <cellStyle name="Normál 3" xfId="59"/>
    <cellStyle name="Normál 4" xfId="60"/>
    <cellStyle name="Normál_köt-önk feladatok" xfId="61"/>
    <cellStyle name="Normál_KVIREND" xfId="62"/>
    <cellStyle name="Normál_KVRENMUNKA" xfId="63"/>
    <cellStyle name="Normál_likviditási terv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0"/>
  <sheetViews>
    <sheetView zoomScaleSheetLayoutView="100" zoomScalePageLayoutView="0" workbookViewId="0" topLeftCell="A1">
      <selection activeCell="AH38" sqref="AH38:AK38"/>
    </sheetView>
  </sheetViews>
  <sheetFormatPr defaultColWidth="2.7109375" defaultRowHeight="15"/>
  <cols>
    <col min="1" max="2" width="2.7109375" style="4" customWidth="1"/>
    <col min="3" max="23" width="2.7109375" style="1" customWidth="1"/>
    <col min="24" max="24" width="0.85546875" style="1" customWidth="1"/>
    <col min="25" max="28" width="2.7109375" style="1" hidden="1" customWidth="1"/>
    <col min="29" max="32" width="2.7109375" style="1" customWidth="1"/>
    <col min="33" max="33" width="10.7109375" style="1" customWidth="1"/>
    <col min="34" max="36" width="2.7109375" style="1" customWidth="1"/>
    <col min="37" max="37" width="4.28125" style="1" customWidth="1"/>
    <col min="38" max="185" width="9.140625" style="1" customWidth="1"/>
    <col min="186" max="16384" width="2.7109375" style="1" customWidth="1"/>
  </cols>
  <sheetData>
    <row r="1" spans="33:37" ht="19.5" customHeight="1">
      <c r="AG1" s="378"/>
      <c r="AH1" s="378"/>
      <c r="AI1" s="378"/>
      <c r="AJ1" s="378"/>
      <c r="AK1" s="378"/>
    </row>
    <row r="2" spans="1:37" ht="35.25" customHeight="1">
      <c r="A2" s="410" t="s">
        <v>654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410"/>
      <c r="AG2" s="410"/>
      <c r="AH2" s="410"/>
      <c r="AI2" s="410"/>
      <c r="AJ2" s="410"/>
      <c r="AK2" s="410"/>
    </row>
    <row r="3" spans="1:37" ht="35.25" customHeight="1">
      <c r="A3" s="410" t="s">
        <v>841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410"/>
      <c r="AG3" s="410"/>
      <c r="AH3" s="410"/>
      <c r="AI3" s="410"/>
      <c r="AJ3" s="410"/>
      <c r="AK3" s="410"/>
    </row>
    <row r="4" spans="1:37" ht="33" customHeight="1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  <c r="AF4" s="411"/>
      <c r="AG4" s="411"/>
      <c r="AH4" s="411"/>
      <c r="AI4" s="411"/>
      <c r="AJ4" s="411"/>
      <c r="AK4" s="411"/>
    </row>
    <row r="5" spans="1:37" ht="15.75" customHeight="1">
      <c r="A5" s="412"/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3"/>
      <c r="AK5" s="413"/>
    </row>
    <row r="6" spans="1:37" ht="49.5" customHeight="1">
      <c r="A6" s="393" t="s">
        <v>3</v>
      </c>
      <c r="B6" s="394"/>
      <c r="C6" s="395" t="s">
        <v>4</v>
      </c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  <c r="Z6" s="396"/>
      <c r="AA6" s="396"/>
      <c r="AB6" s="396"/>
      <c r="AC6" s="397" t="s">
        <v>5</v>
      </c>
      <c r="AD6" s="396"/>
      <c r="AE6" s="396"/>
      <c r="AF6" s="396"/>
      <c r="AG6" s="96" t="s">
        <v>842</v>
      </c>
      <c r="AH6" s="394" t="s">
        <v>843</v>
      </c>
      <c r="AI6" s="396"/>
      <c r="AJ6" s="396"/>
      <c r="AK6" s="396"/>
    </row>
    <row r="7" spans="1:37" s="2" customFormat="1" ht="19.5" customHeight="1">
      <c r="A7" s="400">
        <v>1</v>
      </c>
      <c r="B7" s="401"/>
      <c r="C7" s="408" t="s">
        <v>399</v>
      </c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09"/>
      <c r="Z7" s="409"/>
      <c r="AA7" s="409"/>
      <c r="AB7" s="409"/>
      <c r="AC7" s="402" t="s">
        <v>52</v>
      </c>
      <c r="AD7" s="402"/>
      <c r="AE7" s="402"/>
      <c r="AF7" s="402"/>
      <c r="AG7" s="164">
        <v>83490</v>
      </c>
      <c r="AH7" s="404">
        <v>93338</v>
      </c>
      <c r="AI7" s="405"/>
      <c r="AJ7" s="405"/>
      <c r="AK7" s="406"/>
    </row>
    <row r="8" spans="1:37" ht="19.5" customHeight="1">
      <c r="A8" s="400">
        <v>2</v>
      </c>
      <c r="B8" s="401"/>
      <c r="C8" s="384" t="s">
        <v>400</v>
      </c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402" t="s">
        <v>64</v>
      </c>
      <c r="AD8" s="402"/>
      <c r="AE8" s="402"/>
      <c r="AF8" s="402"/>
      <c r="AG8" s="164">
        <v>3526</v>
      </c>
      <c r="AH8" s="404">
        <v>4353</v>
      </c>
      <c r="AI8" s="405"/>
      <c r="AJ8" s="405"/>
      <c r="AK8" s="406"/>
    </row>
    <row r="9" spans="1:37" ht="19.5" customHeight="1">
      <c r="A9" s="400">
        <v>3</v>
      </c>
      <c r="B9" s="401"/>
      <c r="C9" s="408" t="s">
        <v>524</v>
      </c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409"/>
      <c r="Z9" s="409"/>
      <c r="AA9" s="409"/>
      <c r="AB9" s="409"/>
      <c r="AC9" s="402" t="s">
        <v>67</v>
      </c>
      <c r="AD9" s="402"/>
      <c r="AE9" s="402"/>
      <c r="AF9" s="402"/>
      <c r="AG9" s="164">
        <f>SUM(AG7:AG8)</f>
        <v>87016</v>
      </c>
      <c r="AH9" s="404">
        <f>SUM(AH7:AK8)</f>
        <v>97691</v>
      </c>
      <c r="AI9" s="405"/>
      <c r="AJ9" s="405"/>
      <c r="AK9" s="406"/>
    </row>
    <row r="10" spans="1:37" s="3" customFormat="1" ht="33" customHeight="1">
      <c r="A10" s="400">
        <v>4</v>
      </c>
      <c r="B10" s="401"/>
      <c r="C10" s="384" t="s">
        <v>69</v>
      </c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  <c r="Z10" s="385"/>
      <c r="AA10" s="385"/>
      <c r="AB10" s="385"/>
      <c r="AC10" s="402" t="s">
        <v>70</v>
      </c>
      <c r="AD10" s="402"/>
      <c r="AE10" s="402"/>
      <c r="AF10" s="402"/>
      <c r="AG10" s="164">
        <v>19051</v>
      </c>
      <c r="AH10" s="404">
        <v>20692</v>
      </c>
      <c r="AI10" s="405"/>
      <c r="AJ10" s="405"/>
      <c r="AK10" s="406"/>
    </row>
    <row r="11" spans="1:37" ht="27.75" customHeight="1">
      <c r="A11" s="400">
        <v>5</v>
      </c>
      <c r="B11" s="401"/>
      <c r="C11" s="384" t="s">
        <v>402</v>
      </c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385"/>
      <c r="Q11" s="385"/>
      <c r="R11" s="385"/>
      <c r="S11" s="385"/>
      <c r="T11" s="385"/>
      <c r="U11" s="385"/>
      <c r="V11" s="385"/>
      <c r="W11" s="385"/>
      <c r="X11" s="385"/>
      <c r="Y11" s="385"/>
      <c r="Z11" s="385"/>
      <c r="AA11" s="385"/>
      <c r="AB11" s="385"/>
      <c r="AC11" s="402" t="s">
        <v>145</v>
      </c>
      <c r="AD11" s="402"/>
      <c r="AE11" s="402"/>
      <c r="AF11" s="402"/>
      <c r="AG11" s="164">
        <v>61066</v>
      </c>
      <c r="AH11" s="404">
        <v>52714</v>
      </c>
      <c r="AI11" s="405"/>
      <c r="AJ11" s="405"/>
      <c r="AK11" s="406"/>
    </row>
    <row r="12" spans="1:37" ht="19.5" customHeight="1">
      <c r="A12" s="400">
        <v>6</v>
      </c>
      <c r="B12" s="401"/>
      <c r="C12" s="387" t="s">
        <v>403</v>
      </c>
      <c r="D12" s="388"/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8"/>
      <c r="AC12" s="402" t="s">
        <v>171</v>
      </c>
      <c r="AD12" s="402"/>
      <c r="AE12" s="402"/>
      <c r="AF12" s="402"/>
      <c r="AG12" s="164">
        <v>30974</v>
      </c>
      <c r="AH12" s="404">
        <v>18545</v>
      </c>
      <c r="AI12" s="405"/>
      <c r="AJ12" s="405"/>
      <c r="AK12" s="406"/>
    </row>
    <row r="13" spans="1:37" ht="19.5" customHeight="1">
      <c r="A13" s="400">
        <v>7</v>
      </c>
      <c r="B13" s="401"/>
      <c r="C13" s="387" t="s">
        <v>404</v>
      </c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402" t="s">
        <v>210</v>
      </c>
      <c r="AD13" s="402"/>
      <c r="AE13" s="402"/>
      <c r="AF13" s="402"/>
      <c r="AG13" s="164">
        <v>51891</v>
      </c>
      <c r="AH13" s="404">
        <v>48761</v>
      </c>
      <c r="AI13" s="405"/>
      <c r="AJ13" s="405"/>
      <c r="AK13" s="406"/>
    </row>
    <row r="14" spans="1:37" s="3" customFormat="1" ht="19.5" customHeight="1">
      <c r="A14" s="400">
        <v>8</v>
      </c>
      <c r="B14" s="401"/>
      <c r="C14" s="391" t="s">
        <v>405</v>
      </c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402" t="s">
        <v>234</v>
      </c>
      <c r="AD14" s="402"/>
      <c r="AE14" s="402"/>
      <c r="AF14" s="402"/>
      <c r="AG14" s="164">
        <v>8258</v>
      </c>
      <c r="AH14" s="404">
        <v>11292</v>
      </c>
      <c r="AI14" s="405"/>
      <c r="AJ14" s="405"/>
      <c r="AK14" s="406"/>
    </row>
    <row r="15" spans="1:37" s="3" customFormat="1" ht="19.5" customHeight="1">
      <c r="A15" s="400">
        <v>9</v>
      </c>
      <c r="B15" s="401"/>
      <c r="C15" s="387" t="s">
        <v>406</v>
      </c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8"/>
      <c r="AC15" s="402" t="s">
        <v>249</v>
      </c>
      <c r="AD15" s="402"/>
      <c r="AE15" s="402"/>
      <c r="AF15" s="403"/>
      <c r="AG15" s="355">
        <v>16342</v>
      </c>
      <c r="AH15" s="399">
        <v>8917</v>
      </c>
      <c r="AI15" s="399"/>
      <c r="AJ15" s="399"/>
      <c r="AK15" s="399"/>
    </row>
    <row r="16" spans="1:37" ht="19.5" customHeight="1">
      <c r="A16" s="400">
        <v>10</v>
      </c>
      <c r="B16" s="401"/>
      <c r="C16" s="387" t="s">
        <v>407</v>
      </c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388"/>
      <c r="AC16" s="402" t="s">
        <v>276</v>
      </c>
      <c r="AD16" s="402"/>
      <c r="AE16" s="402"/>
      <c r="AF16" s="403"/>
      <c r="AG16" s="355">
        <v>500</v>
      </c>
      <c r="AH16" s="399"/>
      <c r="AI16" s="399"/>
      <c r="AJ16" s="399"/>
      <c r="AK16" s="399"/>
    </row>
    <row r="17" spans="1:37" s="3" customFormat="1" ht="19.5" customHeight="1">
      <c r="A17" s="400">
        <v>11</v>
      </c>
      <c r="B17" s="401"/>
      <c r="C17" s="391" t="s">
        <v>525</v>
      </c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  <c r="Y17" s="392"/>
      <c r="Z17" s="392"/>
      <c r="AA17" s="392"/>
      <c r="AB17" s="392"/>
      <c r="AC17" s="403" t="s">
        <v>279</v>
      </c>
      <c r="AD17" s="407"/>
      <c r="AE17" s="407"/>
      <c r="AF17" s="407"/>
      <c r="AG17" s="355">
        <f>SUM(AG9:AG16)</f>
        <v>275098</v>
      </c>
      <c r="AH17" s="399">
        <f>SUM(AH9:AK16)</f>
        <v>258612</v>
      </c>
      <c r="AI17" s="399"/>
      <c r="AJ17" s="399"/>
      <c r="AK17" s="399"/>
    </row>
    <row r="18" spans="1:37" s="7" customFormat="1" ht="19.5" customHeight="1">
      <c r="A18" s="379">
        <v>12</v>
      </c>
      <c r="B18" s="398"/>
      <c r="C18" s="387" t="s">
        <v>513</v>
      </c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388"/>
      <c r="P18" s="388"/>
      <c r="Q18" s="388"/>
      <c r="R18" s="388"/>
      <c r="S18" s="388"/>
      <c r="T18" s="388"/>
      <c r="U18" s="388"/>
      <c r="V18" s="388"/>
      <c r="W18" s="388"/>
      <c r="X18" s="388"/>
      <c r="Y18" s="388"/>
      <c r="Z18" s="388"/>
      <c r="AA18" s="388"/>
      <c r="AB18" s="389"/>
      <c r="AC18" s="384" t="s">
        <v>423</v>
      </c>
      <c r="AD18" s="385"/>
      <c r="AE18" s="385"/>
      <c r="AF18" s="385"/>
      <c r="AG18" s="357"/>
      <c r="AH18" s="399"/>
      <c r="AI18" s="399"/>
      <c r="AJ18" s="399"/>
      <c r="AK18" s="399"/>
    </row>
    <row r="19" spans="1:37" s="7" customFormat="1" ht="19.5" customHeight="1">
      <c r="A19" s="379">
        <v>13</v>
      </c>
      <c r="B19" s="398"/>
      <c r="C19" s="381" t="s">
        <v>514</v>
      </c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3"/>
      <c r="AC19" s="384" t="s">
        <v>433</v>
      </c>
      <c r="AD19" s="385"/>
      <c r="AE19" s="385"/>
      <c r="AF19" s="385"/>
      <c r="AG19" s="357"/>
      <c r="AH19" s="399"/>
      <c r="AI19" s="399"/>
      <c r="AJ19" s="399"/>
      <c r="AK19" s="399"/>
    </row>
    <row r="20" spans="1:37" s="7" customFormat="1" ht="19.5" customHeight="1">
      <c r="A20" s="379">
        <v>14</v>
      </c>
      <c r="B20" s="398"/>
      <c r="C20" s="381" t="s">
        <v>515</v>
      </c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3"/>
      <c r="AC20" s="384" t="s">
        <v>447</v>
      </c>
      <c r="AD20" s="385"/>
      <c r="AE20" s="385"/>
      <c r="AF20" s="385"/>
      <c r="AG20" s="357"/>
      <c r="AH20" s="399"/>
      <c r="AI20" s="399"/>
      <c r="AJ20" s="399"/>
      <c r="AK20" s="399"/>
    </row>
    <row r="21" spans="1:37" s="7" customFormat="1" ht="19.5" customHeight="1">
      <c r="A21" s="379">
        <v>15</v>
      </c>
      <c r="B21" s="398"/>
      <c r="C21" s="381" t="s">
        <v>516</v>
      </c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3"/>
      <c r="AC21" s="384" t="s">
        <v>457</v>
      </c>
      <c r="AD21" s="385"/>
      <c r="AE21" s="385"/>
      <c r="AF21" s="385"/>
      <c r="AG21" s="357"/>
      <c r="AH21" s="399"/>
      <c r="AI21" s="399"/>
      <c r="AJ21" s="399"/>
      <c r="AK21" s="399"/>
    </row>
    <row r="22" spans="1:37" s="7" customFormat="1" ht="19.5" customHeight="1">
      <c r="A22" s="379">
        <v>16</v>
      </c>
      <c r="B22" s="398"/>
      <c r="C22" s="381" t="s">
        <v>526</v>
      </c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3"/>
      <c r="AC22" s="384" t="s">
        <v>461</v>
      </c>
      <c r="AD22" s="385"/>
      <c r="AE22" s="385"/>
      <c r="AF22" s="385"/>
      <c r="AG22" s="357"/>
      <c r="AH22" s="399">
        <f>SUM(AH18:AK21)</f>
        <v>0</v>
      </c>
      <c r="AI22" s="399"/>
      <c r="AJ22" s="399"/>
      <c r="AK22" s="399"/>
    </row>
    <row r="23" spans="1:37" s="7" customFormat="1" ht="19.5" customHeight="1">
      <c r="A23" s="379">
        <v>17</v>
      </c>
      <c r="B23" s="398"/>
      <c r="C23" s="381" t="s">
        <v>527</v>
      </c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3"/>
      <c r="AC23" s="384" t="s">
        <v>461</v>
      </c>
      <c r="AD23" s="385"/>
      <c r="AE23" s="385"/>
      <c r="AF23" s="385"/>
      <c r="AG23" s="357">
        <f>SUM(AG17:AG22)</f>
        <v>275098</v>
      </c>
      <c r="AH23" s="399">
        <f>AH17+AH22</f>
        <v>258612</v>
      </c>
      <c r="AI23" s="399"/>
      <c r="AJ23" s="399"/>
      <c r="AK23" s="399"/>
    </row>
    <row r="24" spans="1:37" ht="19.5" customHeight="1">
      <c r="A24" s="165"/>
      <c r="B24" s="165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7"/>
      <c r="AD24" s="167"/>
      <c r="AE24" s="167"/>
      <c r="AF24" s="167"/>
      <c r="AG24" s="167"/>
      <c r="AH24" s="166"/>
      <c r="AI24" s="166"/>
      <c r="AJ24" s="166"/>
      <c r="AK24" s="166"/>
    </row>
    <row r="25" spans="1:37" ht="32.25" customHeight="1">
      <c r="A25" s="393" t="s">
        <v>3</v>
      </c>
      <c r="B25" s="394"/>
      <c r="C25" s="395" t="s">
        <v>4</v>
      </c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396"/>
      <c r="Y25" s="396"/>
      <c r="Z25" s="396"/>
      <c r="AA25" s="396"/>
      <c r="AB25" s="396"/>
      <c r="AC25" s="397" t="s">
        <v>5</v>
      </c>
      <c r="AD25" s="396"/>
      <c r="AE25" s="396"/>
      <c r="AF25" s="396"/>
      <c r="AG25" s="96" t="s">
        <v>842</v>
      </c>
      <c r="AH25" s="394" t="s">
        <v>843</v>
      </c>
      <c r="AI25" s="396"/>
      <c r="AJ25" s="396"/>
      <c r="AK25" s="396"/>
    </row>
    <row r="26" spans="1:37" ht="24.75" customHeight="1">
      <c r="A26" s="379">
        <v>1</v>
      </c>
      <c r="B26" s="380"/>
      <c r="C26" s="384" t="s">
        <v>408</v>
      </c>
      <c r="D26" s="385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385"/>
      <c r="AA26" s="385"/>
      <c r="AB26" s="390"/>
      <c r="AC26" s="391" t="s">
        <v>306</v>
      </c>
      <c r="AD26" s="392"/>
      <c r="AE26" s="392"/>
      <c r="AF26" s="392"/>
      <c r="AG26" s="354">
        <v>197031</v>
      </c>
      <c r="AH26" s="386">
        <v>186051</v>
      </c>
      <c r="AI26" s="386"/>
      <c r="AJ26" s="386"/>
      <c r="AK26" s="386"/>
    </row>
    <row r="27" spans="1:37" ht="24.75" customHeight="1">
      <c r="A27" s="379">
        <v>2</v>
      </c>
      <c r="B27" s="380"/>
      <c r="C27" s="384" t="s">
        <v>409</v>
      </c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90"/>
      <c r="AC27" s="391" t="s">
        <v>318</v>
      </c>
      <c r="AD27" s="392"/>
      <c r="AE27" s="392"/>
      <c r="AF27" s="392"/>
      <c r="AG27" s="354">
        <v>1751</v>
      </c>
      <c r="AH27" s="386">
        <v>1592</v>
      </c>
      <c r="AI27" s="386"/>
      <c r="AJ27" s="386"/>
      <c r="AK27" s="386"/>
    </row>
    <row r="28" spans="1:37" ht="24.75" customHeight="1">
      <c r="A28" s="379">
        <v>3</v>
      </c>
      <c r="B28" s="380"/>
      <c r="C28" s="384" t="s">
        <v>410</v>
      </c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5"/>
      <c r="X28" s="385"/>
      <c r="Y28" s="385"/>
      <c r="Z28" s="385"/>
      <c r="AA28" s="385"/>
      <c r="AB28" s="390"/>
      <c r="AC28" s="391" t="s">
        <v>346</v>
      </c>
      <c r="AD28" s="392"/>
      <c r="AE28" s="392"/>
      <c r="AF28" s="392"/>
      <c r="AG28" s="354">
        <v>26900</v>
      </c>
      <c r="AH28" s="386">
        <v>29510</v>
      </c>
      <c r="AI28" s="386"/>
      <c r="AJ28" s="386"/>
      <c r="AK28" s="386"/>
    </row>
    <row r="29" spans="1:37" ht="24.75" customHeight="1">
      <c r="A29" s="379">
        <v>4</v>
      </c>
      <c r="B29" s="380"/>
      <c r="C29" s="387" t="s">
        <v>411</v>
      </c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388"/>
      <c r="Q29" s="388"/>
      <c r="R29" s="388"/>
      <c r="S29" s="388"/>
      <c r="T29" s="388"/>
      <c r="U29" s="388"/>
      <c r="V29" s="388"/>
      <c r="W29" s="388"/>
      <c r="X29" s="388"/>
      <c r="Y29" s="388"/>
      <c r="Z29" s="388"/>
      <c r="AA29" s="388"/>
      <c r="AB29" s="389"/>
      <c r="AC29" s="391" t="s">
        <v>368</v>
      </c>
      <c r="AD29" s="392"/>
      <c r="AE29" s="392"/>
      <c r="AF29" s="392"/>
      <c r="AG29" s="354">
        <v>25828</v>
      </c>
      <c r="AH29" s="386">
        <v>21249</v>
      </c>
      <c r="AI29" s="386"/>
      <c r="AJ29" s="386"/>
      <c r="AK29" s="386"/>
    </row>
    <row r="30" spans="1:37" ht="24.75" customHeight="1">
      <c r="A30" s="379">
        <v>5</v>
      </c>
      <c r="B30" s="380"/>
      <c r="C30" s="384" t="s">
        <v>412</v>
      </c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5"/>
      <c r="X30" s="385"/>
      <c r="Y30" s="385"/>
      <c r="Z30" s="385"/>
      <c r="AA30" s="385"/>
      <c r="AB30" s="390"/>
      <c r="AC30" s="391" t="s">
        <v>380</v>
      </c>
      <c r="AD30" s="392"/>
      <c r="AE30" s="392"/>
      <c r="AF30" s="392"/>
      <c r="AG30" s="354"/>
      <c r="AH30" s="386"/>
      <c r="AI30" s="386"/>
      <c r="AJ30" s="386"/>
      <c r="AK30" s="386"/>
    </row>
    <row r="31" spans="1:37" ht="24.75" customHeight="1">
      <c r="A31" s="379">
        <v>6</v>
      </c>
      <c r="B31" s="380"/>
      <c r="C31" s="384" t="s">
        <v>413</v>
      </c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5"/>
      <c r="Z31" s="385"/>
      <c r="AA31" s="385"/>
      <c r="AB31" s="390"/>
      <c r="AC31" s="391" t="s">
        <v>388</v>
      </c>
      <c r="AD31" s="392"/>
      <c r="AE31" s="392"/>
      <c r="AF31" s="392"/>
      <c r="AG31" s="354"/>
      <c r="AH31" s="386">
        <v>131</v>
      </c>
      <c r="AI31" s="386"/>
      <c r="AJ31" s="386"/>
      <c r="AK31" s="386"/>
    </row>
    <row r="32" spans="1:37" ht="24.75" customHeight="1">
      <c r="A32" s="379">
        <v>7</v>
      </c>
      <c r="B32" s="380"/>
      <c r="C32" s="384" t="s">
        <v>646</v>
      </c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5"/>
      <c r="X32" s="385"/>
      <c r="Y32" s="385"/>
      <c r="Z32" s="385"/>
      <c r="AA32" s="385"/>
      <c r="AB32" s="390"/>
      <c r="AC32" s="391" t="s">
        <v>396</v>
      </c>
      <c r="AD32" s="392"/>
      <c r="AE32" s="392"/>
      <c r="AF32" s="392"/>
      <c r="AG32" s="354">
        <v>350</v>
      </c>
      <c r="AH32" s="386">
        <v>350</v>
      </c>
      <c r="AI32" s="386"/>
      <c r="AJ32" s="386"/>
      <c r="AK32" s="386"/>
    </row>
    <row r="33" spans="1:37" ht="24.75" customHeight="1">
      <c r="A33" s="379">
        <v>8</v>
      </c>
      <c r="B33" s="380"/>
      <c r="C33" s="387" t="s">
        <v>644</v>
      </c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388"/>
      <c r="S33" s="388"/>
      <c r="T33" s="388"/>
      <c r="U33" s="388"/>
      <c r="V33" s="388"/>
      <c r="W33" s="388"/>
      <c r="X33" s="388"/>
      <c r="Y33" s="388"/>
      <c r="Z33" s="388"/>
      <c r="AA33" s="388"/>
      <c r="AB33" s="389"/>
      <c r="AC33" s="391" t="s">
        <v>398</v>
      </c>
      <c r="AD33" s="392"/>
      <c r="AE33" s="392"/>
      <c r="AF33" s="392"/>
      <c r="AG33" s="354">
        <f>SUM(AG26:AG32)</f>
        <v>251860</v>
      </c>
      <c r="AH33" s="386">
        <f>SUM(AH26:AK32)</f>
        <v>238883</v>
      </c>
      <c r="AI33" s="386"/>
      <c r="AJ33" s="386"/>
      <c r="AK33" s="386"/>
    </row>
    <row r="34" spans="1:37" ht="24.75" customHeight="1">
      <c r="A34" s="379">
        <v>9</v>
      </c>
      <c r="B34" s="380"/>
      <c r="C34" s="387" t="s">
        <v>518</v>
      </c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8"/>
      <c r="O34" s="388"/>
      <c r="P34" s="388"/>
      <c r="Q34" s="388"/>
      <c r="R34" s="388"/>
      <c r="S34" s="388"/>
      <c r="T34" s="388"/>
      <c r="U34" s="388"/>
      <c r="V34" s="388"/>
      <c r="W34" s="388"/>
      <c r="X34" s="388"/>
      <c r="Y34" s="388"/>
      <c r="Z34" s="388"/>
      <c r="AA34" s="388"/>
      <c r="AB34" s="389"/>
      <c r="AC34" s="384" t="s">
        <v>470</v>
      </c>
      <c r="AD34" s="385"/>
      <c r="AE34" s="385"/>
      <c r="AF34" s="385"/>
      <c r="AG34" s="356"/>
      <c r="AH34" s="386"/>
      <c r="AI34" s="386"/>
      <c r="AJ34" s="386"/>
      <c r="AK34" s="386"/>
    </row>
    <row r="35" spans="1:37" ht="24.75" customHeight="1">
      <c r="A35" s="379">
        <v>10</v>
      </c>
      <c r="B35" s="380"/>
      <c r="C35" s="381" t="s">
        <v>519</v>
      </c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2"/>
      <c r="Y35" s="382"/>
      <c r="Z35" s="382"/>
      <c r="AA35" s="382"/>
      <c r="AB35" s="383"/>
      <c r="AC35" s="384" t="s">
        <v>480</v>
      </c>
      <c r="AD35" s="385"/>
      <c r="AE35" s="385"/>
      <c r="AF35" s="385"/>
      <c r="AG35" s="356"/>
      <c r="AH35" s="386"/>
      <c r="AI35" s="386"/>
      <c r="AJ35" s="386"/>
      <c r="AK35" s="386"/>
    </row>
    <row r="36" spans="1:37" ht="24.75" customHeight="1">
      <c r="A36" s="379">
        <v>11</v>
      </c>
      <c r="B36" s="380"/>
      <c r="C36" s="384" t="s">
        <v>520</v>
      </c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5"/>
      <c r="X36" s="385"/>
      <c r="Y36" s="385"/>
      <c r="Z36" s="385"/>
      <c r="AA36" s="385"/>
      <c r="AB36" s="390"/>
      <c r="AC36" s="384" t="s">
        <v>486</v>
      </c>
      <c r="AD36" s="385"/>
      <c r="AE36" s="385"/>
      <c r="AF36" s="385"/>
      <c r="AG36" s="356">
        <v>23238</v>
      </c>
      <c r="AH36" s="386">
        <v>19729</v>
      </c>
      <c r="AI36" s="386"/>
      <c r="AJ36" s="386"/>
      <c r="AK36" s="386"/>
    </row>
    <row r="37" spans="1:37" ht="24.75" customHeight="1">
      <c r="A37" s="379">
        <v>12</v>
      </c>
      <c r="B37" s="380"/>
      <c r="C37" s="387" t="s">
        <v>521</v>
      </c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8"/>
      <c r="V37" s="388"/>
      <c r="W37" s="388"/>
      <c r="X37" s="388"/>
      <c r="Y37" s="388"/>
      <c r="Z37" s="388"/>
      <c r="AA37" s="388"/>
      <c r="AB37" s="389"/>
      <c r="AC37" s="384" t="s">
        <v>498</v>
      </c>
      <c r="AD37" s="385"/>
      <c r="AE37" s="385"/>
      <c r="AF37" s="385"/>
      <c r="AG37" s="356"/>
      <c r="AH37" s="386"/>
      <c r="AI37" s="386"/>
      <c r="AJ37" s="386"/>
      <c r="AK37" s="386"/>
    </row>
    <row r="38" spans="1:37" ht="24.75" customHeight="1">
      <c r="A38" s="379">
        <v>13</v>
      </c>
      <c r="B38" s="380"/>
      <c r="C38" s="381" t="s">
        <v>522</v>
      </c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3"/>
      <c r="AC38" s="384" t="s">
        <v>508</v>
      </c>
      <c r="AD38" s="385"/>
      <c r="AE38" s="385"/>
      <c r="AF38" s="385"/>
      <c r="AG38" s="356"/>
      <c r="AH38" s="386"/>
      <c r="AI38" s="386"/>
      <c r="AJ38" s="386"/>
      <c r="AK38" s="386"/>
    </row>
    <row r="39" spans="1:37" ht="24.75" customHeight="1">
      <c r="A39" s="379">
        <v>14</v>
      </c>
      <c r="B39" s="380"/>
      <c r="C39" s="381" t="s">
        <v>645</v>
      </c>
      <c r="D39" s="382"/>
      <c r="E39" s="382"/>
      <c r="F39" s="382"/>
      <c r="G39" s="382"/>
      <c r="H39" s="382"/>
      <c r="I39" s="382"/>
      <c r="J39" s="382"/>
      <c r="K39" s="382"/>
      <c r="L39" s="382"/>
      <c r="M39" s="382"/>
      <c r="N39" s="382"/>
      <c r="O39" s="382"/>
      <c r="P39" s="382"/>
      <c r="Q39" s="382"/>
      <c r="R39" s="382"/>
      <c r="S39" s="382"/>
      <c r="T39" s="382"/>
      <c r="U39" s="382"/>
      <c r="V39" s="382"/>
      <c r="W39" s="382"/>
      <c r="X39" s="382"/>
      <c r="Y39" s="382"/>
      <c r="Z39" s="382"/>
      <c r="AA39" s="382"/>
      <c r="AB39" s="383"/>
      <c r="AC39" s="384" t="s">
        <v>512</v>
      </c>
      <c r="AD39" s="385"/>
      <c r="AE39" s="385"/>
      <c r="AF39" s="385"/>
      <c r="AG39" s="356">
        <f>SUM(AG34:AG38)</f>
        <v>23238</v>
      </c>
      <c r="AH39" s="386">
        <f>SUM(AH34:AK38)</f>
        <v>19729</v>
      </c>
      <c r="AI39" s="386"/>
      <c r="AJ39" s="386"/>
      <c r="AK39" s="386"/>
    </row>
    <row r="40" spans="1:37" ht="24.75" customHeight="1">
      <c r="A40" s="379">
        <v>15</v>
      </c>
      <c r="B40" s="380"/>
      <c r="C40" s="381" t="s">
        <v>528</v>
      </c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3"/>
      <c r="AC40" s="384" t="s">
        <v>512</v>
      </c>
      <c r="AD40" s="385"/>
      <c r="AE40" s="385"/>
      <c r="AF40" s="385"/>
      <c r="AG40" s="356">
        <f>SUM(AG33+AG36)</f>
        <v>275098</v>
      </c>
      <c r="AH40" s="386">
        <f>SUM(AH39,AH33)</f>
        <v>258612</v>
      </c>
      <c r="AI40" s="386"/>
      <c r="AJ40" s="386"/>
      <c r="AK40" s="386"/>
    </row>
  </sheetData>
  <sheetProtection/>
  <mergeCells count="141">
    <mergeCell ref="A2:AK2"/>
    <mergeCell ref="A3:AK3"/>
    <mergeCell ref="A8:B8"/>
    <mergeCell ref="C8:AB8"/>
    <mergeCell ref="AC8:AF8"/>
    <mergeCell ref="AH8:AK8"/>
    <mergeCell ref="A4:AK4"/>
    <mergeCell ref="A5:AK5"/>
    <mergeCell ref="A6:B6"/>
    <mergeCell ref="C6:AB6"/>
    <mergeCell ref="AC6:AF6"/>
    <mergeCell ref="AH6:AK6"/>
    <mergeCell ref="A7:B7"/>
    <mergeCell ref="C7:AB7"/>
    <mergeCell ref="AC7:AF7"/>
    <mergeCell ref="AH7:AK7"/>
    <mergeCell ref="AH12:AK12"/>
    <mergeCell ref="A15:B15"/>
    <mergeCell ref="A9:B9"/>
    <mergeCell ref="C9:AB9"/>
    <mergeCell ref="AC9:AF9"/>
    <mergeCell ref="AH9:AK9"/>
    <mergeCell ref="A10:B10"/>
    <mergeCell ref="C10:AB10"/>
    <mergeCell ref="AC10:AF10"/>
    <mergeCell ref="AH10:AK10"/>
    <mergeCell ref="AH21:AK21"/>
    <mergeCell ref="C13:AB13"/>
    <mergeCell ref="AC13:AF13"/>
    <mergeCell ref="AH13:AK13"/>
    <mergeCell ref="AH17:AK17"/>
    <mergeCell ref="AC15:AF15"/>
    <mergeCell ref="AH15:AK15"/>
    <mergeCell ref="AH14:AK14"/>
    <mergeCell ref="AH18:AK18"/>
    <mergeCell ref="AH16:AK16"/>
    <mergeCell ref="A21:B21"/>
    <mergeCell ref="C21:AB21"/>
    <mergeCell ref="AC21:AF21"/>
    <mergeCell ref="C12:AB12"/>
    <mergeCell ref="AC12:AF12"/>
    <mergeCell ref="A17:B17"/>
    <mergeCell ref="C17:AB17"/>
    <mergeCell ref="AC17:AF17"/>
    <mergeCell ref="C15:AB15"/>
    <mergeCell ref="A13:B13"/>
    <mergeCell ref="AH11:AK11"/>
    <mergeCell ref="A23:B23"/>
    <mergeCell ref="C23:AB23"/>
    <mergeCell ref="AC23:AF23"/>
    <mergeCell ref="AH23:AK23"/>
    <mergeCell ref="A22:B22"/>
    <mergeCell ref="C22:AB22"/>
    <mergeCell ref="AC22:AF22"/>
    <mergeCell ref="AH22:AK22"/>
    <mergeCell ref="A12:B12"/>
    <mergeCell ref="A14:B14"/>
    <mergeCell ref="C14:AB14"/>
    <mergeCell ref="AC14:AF14"/>
    <mergeCell ref="A11:B11"/>
    <mergeCell ref="C11:AB11"/>
    <mergeCell ref="AC11:AF11"/>
    <mergeCell ref="A16:B16"/>
    <mergeCell ref="C16:AB16"/>
    <mergeCell ref="AC16:AF16"/>
    <mergeCell ref="A19:B19"/>
    <mergeCell ref="C19:AB19"/>
    <mergeCell ref="AC19:AF19"/>
    <mergeCell ref="A20:B20"/>
    <mergeCell ref="C20:AB20"/>
    <mergeCell ref="AC20:AF20"/>
    <mergeCell ref="AH20:AK20"/>
    <mergeCell ref="A18:B18"/>
    <mergeCell ref="C18:AB18"/>
    <mergeCell ref="AC18:AF18"/>
    <mergeCell ref="AH19:AK19"/>
    <mergeCell ref="A26:B26"/>
    <mergeCell ref="C26:AB26"/>
    <mergeCell ref="AC26:AF26"/>
    <mergeCell ref="AH26:AK26"/>
    <mergeCell ref="A25:B25"/>
    <mergeCell ref="C25:AB25"/>
    <mergeCell ref="AC25:AF25"/>
    <mergeCell ref="AH25:AK25"/>
    <mergeCell ref="A28:B28"/>
    <mergeCell ref="C28:AB28"/>
    <mergeCell ref="AC28:AF28"/>
    <mergeCell ref="AH28:AK28"/>
    <mergeCell ref="A27:B27"/>
    <mergeCell ref="C27:AB27"/>
    <mergeCell ref="AC27:AF27"/>
    <mergeCell ref="AH27:AK27"/>
    <mergeCell ref="A30:B30"/>
    <mergeCell ref="C30:AB30"/>
    <mergeCell ref="AC30:AF30"/>
    <mergeCell ref="AH30:AK30"/>
    <mergeCell ref="A29:B29"/>
    <mergeCell ref="C29:AB29"/>
    <mergeCell ref="AC29:AF29"/>
    <mergeCell ref="AH29:AK29"/>
    <mergeCell ref="A32:B32"/>
    <mergeCell ref="C32:AB32"/>
    <mergeCell ref="AC32:AF32"/>
    <mergeCell ref="AH32:AK32"/>
    <mergeCell ref="A31:B31"/>
    <mergeCell ref="C31:AB31"/>
    <mergeCell ref="AC31:AF31"/>
    <mergeCell ref="AH31:AK31"/>
    <mergeCell ref="A34:B34"/>
    <mergeCell ref="C34:AB34"/>
    <mergeCell ref="AC34:AF34"/>
    <mergeCell ref="AH34:AK34"/>
    <mergeCell ref="A33:B33"/>
    <mergeCell ref="C33:AB33"/>
    <mergeCell ref="AC33:AF33"/>
    <mergeCell ref="AH33:AK33"/>
    <mergeCell ref="A36:B36"/>
    <mergeCell ref="C36:AB36"/>
    <mergeCell ref="AC36:AF36"/>
    <mergeCell ref="AH36:AK36"/>
    <mergeCell ref="A35:B35"/>
    <mergeCell ref="C35:AB35"/>
    <mergeCell ref="AC35:AF35"/>
    <mergeCell ref="AH35:AK35"/>
    <mergeCell ref="C38:AB38"/>
    <mergeCell ref="AC38:AF38"/>
    <mergeCell ref="AH38:AK38"/>
    <mergeCell ref="A37:B37"/>
    <mergeCell ref="C37:AB37"/>
    <mergeCell ref="AC37:AF37"/>
    <mergeCell ref="AH37:AK37"/>
    <mergeCell ref="AG1:AK1"/>
    <mergeCell ref="A40:B40"/>
    <mergeCell ref="C40:AB40"/>
    <mergeCell ref="AC40:AF40"/>
    <mergeCell ref="AH40:AK40"/>
    <mergeCell ref="A39:B39"/>
    <mergeCell ref="C39:AB39"/>
    <mergeCell ref="AC39:AF39"/>
    <mergeCell ref="AH39:AK39"/>
    <mergeCell ref="A38:B38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75" r:id="rId1"/>
  <headerFooter alignWithMargins="0">
    <oddHeader>&amp;R1. számú melléklet a 2/2015.(II.13.) számú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9.140625" style="69" customWidth="1"/>
    <col min="2" max="2" width="37.00390625" style="69" customWidth="1"/>
    <col min="3" max="3" width="9.140625" style="69" customWidth="1"/>
    <col min="4" max="4" width="48.00390625" style="69" customWidth="1"/>
    <col min="5" max="5" width="9.140625" style="69" customWidth="1"/>
    <col min="6" max="226" width="9.140625" style="8" customWidth="1"/>
    <col min="227" max="227" width="28.57421875" style="8" customWidth="1"/>
    <col min="228" max="228" width="9.140625" style="8" customWidth="1"/>
    <col min="229" max="229" width="30.28125" style="8" customWidth="1"/>
    <col min="230" max="16384" width="9.140625" style="8" customWidth="1"/>
  </cols>
  <sheetData>
    <row r="1" spans="4:5" ht="23.25" customHeight="1">
      <c r="D1" s="480"/>
      <c r="E1" s="480"/>
    </row>
    <row r="2" spans="1:5" ht="31.5" customHeight="1">
      <c r="A2" s="410" t="s">
        <v>654</v>
      </c>
      <c r="B2" s="410"/>
      <c r="C2" s="410"/>
      <c r="D2" s="410"/>
      <c r="E2" s="410"/>
    </row>
    <row r="3" spans="1:5" ht="31.5" customHeight="1">
      <c r="A3" s="484" t="s">
        <v>830</v>
      </c>
      <c r="B3" s="484"/>
      <c r="C3" s="484"/>
      <c r="D3" s="484"/>
      <c r="E3" s="484"/>
    </row>
    <row r="4" spans="1:5" ht="22.5" customHeight="1">
      <c r="A4" s="481" t="s">
        <v>635</v>
      </c>
      <c r="B4" s="481"/>
      <c r="C4" s="481"/>
      <c r="D4" s="481"/>
      <c r="E4" s="481"/>
    </row>
    <row r="5" ht="13.5" thickBot="1"/>
    <row r="6" spans="1:5" ht="13.5" thickBot="1">
      <c r="A6" s="482" t="s">
        <v>3</v>
      </c>
      <c r="B6" s="119" t="s">
        <v>530</v>
      </c>
      <c r="C6" s="120"/>
      <c r="D6" s="119" t="s">
        <v>531</v>
      </c>
      <c r="E6" s="121"/>
    </row>
    <row r="7" spans="1:5" ht="24.75" thickBot="1">
      <c r="A7" s="483"/>
      <c r="B7" s="122" t="s">
        <v>1</v>
      </c>
      <c r="C7" s="123" t="s">
        <v>840</v>
      </c>
      <c r="D7" s="122" t="s">
        <v>1</v>
      </c>
      <c r="E7" s="124" t="s">
        <v>840</v>
      </c>
    </row>
    <row r="8" spans="1:5" ht="13.5" thickBot="1">
      <c r="A8" s="125">
        <v>1</v>
      </c>
      <c r="B8" s="126">
        <v>2</v>
      </c>
      <c r="C8" s="127">
        <v>5</v>
      </c>
      <c r="D8" s="126">
        <v>6</v>
      </c>
      <c r="E8" s="128">
        <v>9</v>
      </c>
    </row>
    <row r="9" spans="1:5" ht="12.75">
      <c r="A9" s="129" t="s">
        <v>7</v>
      </c>
      <c r="B9" s="168" t="s">
        <v>661</v>
      </c>
      <c r="C9" s="169">
        <v>131026</v>
      </c>
      <c r="D9" s="168" t="s">
        <v>401</v>
      </c>
      <c r="E9" s="170">
        <v>97691</v>
      </c>
    </row>
    <row r="10" spans="1:5" ht="12.75">
      <c r="A10" s="130" t="s">
        <v>8</v>
      </c>
      <c r="B10" s="171" t="s">
        <v>662</v>
      </c>
      <c r="C10" s="172">
        <v>55025</v>
      </c>
      <c r="D10" s="171" t="s">
        <v>636</v>
      </c>
      <c r="E10" s="173">
        <v>20692</v>
      </c>
    </row>
    <row r="11" spans="1:5" ht="12.75">
      <c r="A11" s="130" t="s">
        <v>9</v>
      </c>
      <c r="B11" s="171" t="s">
        <v>663</v>
      </c>
      <c r="C11" s="172"/>
      <c r="D11" s="171" t="s">
        <v>633</v>
      </c>
      <c r="E11" s="173">
        <v>52714</v>
      </c>
    </row>
    <row r="12" spans="1:5" ht="12.75">
      <c r="A12" s="130" t="s">
        <v>10</v>
      </c>
      <c r="B12" s="174" t="s">
        <v>410</v>
      </c>
      <c r="C12" s="172">
        <v>29510</v>
      </c>
      <c r="D12" s="171" t="s">
        <v>637</v>
      </c>
      <c r="E12" s="173">
        <v>18545</v>
      </c>
    </row>
    <row r="13" spans="1:5" ht="12.75">
      <c r="A13" s="130" t="s">
        <v>532</v>
      </c>
      <c r="B13" s="171" t="s">
        <v>664</v>
      </c>
      <c r="C13" s="172">
        <v>131</v>
      </c>
      <c r="D13" s="171" t="s">
        <v>404</v>
      </c>
      <c r="E13" s="173">
        <v>48761</v>
      </c>
    </row>
    <row r="14" spans="1:5" ht="13.5" thickBot="1">
      <c r="A14" s="130" t="s">
        <v>533</v>
      </c>
      <c r="B14" s="171" t="s">
        <v>665</v>
      </c>
      <c r="C14" s="175">
        <v>21249</v>
      </c>
      <c r="D14" s="171"/>
      <c r="E14" s="173"/>
    </row>
    <row r="15" spans="1:5" ht="13.5" thickBot="1">
      <c r="A15" s="132" t="s">
        <v>543</v>
      </c>
      <c r="B15" s="176" t="s">
        <v>539</v>
      </c>
      <c r="C15" s="177">
        <f>SUM(C9:C14)</f>
        <v>236941</v>
      </c>
      <c r="D15" s="178" t="s">
        <v>540</v>
      </c>
      <c r="E15" s="179">
        <f>SUM(E9:E14)</f>
        <v>238403</v>
      </c>
    </row>
    <row r="16" spans="1:5" ht="25.5">
      <c r="A16" s="133" t="s">
        <v>544</v>
      </c>
      <c r="B16" s="180" t="s">
        <v>672</v>
      </c>
      <c r="C16" s="181"/>
      <c r="D16" s="171" t="s">
        <v>655</v>
      </c>
      <c r="E16" s="182"/>
    </row>
    <row r="17" spans="1:5" ht="12.75">
      <c r="A17" s="134" t="s">
        <v>545</v>
      </c>
      <c r="B17" s="171" t="s">
        <v>666</v>
      </c>
      <c r="C17" s="183">
        <v>1462</v>
      </c>
      <c r="D17" s="171" t="s">
        <v>656</v>
      </c>
      <c r="E17" s="184"/>
    </row>
    <row r="18" spans="1:5" ht="12.75">
      <c r="A18" s="130" t="s">
        <v>546</v>
      </c>
      <c r="B18" s="171" t="s">
        <v>667</v>
      </c>
      <c r="C18" s="185">
        <v>0</v>
      </c>
      <c r="D18" s="171" t="s">
        <v>542</v>
      </c>
      <c r="E18" s="184"/>
    </row>
    <row r="19" spans="1:5" ht="12.75">
      <c r="A19" s="130" t="s">
        <v>547</v>
      </c>
      <c r="B19" s="171" t="s">
        <v>668</v>
      </c>
      <c r="C19" s="185">
        <v>0</v>
      </c>
      <c r="D19" s="171" t="s">
        <v>638</v>
      </c>
      <c r="E19" s="184"/>
    </row>
    <row r="20" spans="1:5" ht="12.75">
      <c r="A20" s="130" t="s">
        <v>548</v>
      </c>
      <c r="B20" s="171" t="s">
        <v>669</v>
      </c>
      <c r="C20" s="185"/>
      <c r="D20" s="186" t="s">
        <v>657</v>
      </c>
      <c r="E20" s="184"/>
    </row>
    <row r="21" spans="1:5" ht="12.75">
      <c r="A21" s="130" t="s">
        <v>549</v>
      </c>
      <c r="B21" s="180" t="s">
        <v>673</v>
      </c>
      <c r="C21" s="185"/>
      <c r="D21" s="171" t="s">
        <v>658</v>
      </c>
      <c r="E21" s="184"/>
    </row>
    <row r="22" spans="1:5" ht="12.75">
      <c r="A22" s="135" t="s">
        <v>550</v>
      </c>
      <c r="B22" s="171" t="s">
        <v>670</v>
      </c>
      <c r="C22" s="181"/>
      <c r="D22" s="168" t="s">
        <v>659</v>
      </c>
      <c r="E22" s="182"/>
    </row>
    <row r="23" spans="1:5" ht="12.75">
      <c r="A23" s="130" t="s">
        <v>551</v>
      </c>
      <c r="B23" s="168" t="s">
        <v>671</v>
      </c>
      <c r="C23" s="185"/>
      <c r="D23" s="171"/>
      <c r="E23" s="184"/>
    </row>
    <row r="24" spans="1:5" ht="12.75">
      <c r="A24" s="129" t="s">
        <v>552</v>
      </c>
      <c r="C24" s="187"/>
      <c r="D24" s="168"/>
      <c r="E24" s="188"/>
    </row>
    <row r="25" spans="1:5" ht="12.75">
      <c r="A25" s="136" t="s">
        <v>553</v>
      </c>
      <c r="B25" s="131"/>
      <c r="C25" s="137"/>
      <c r="D25" s="131"/>
      <c r="E25" s="138"/>
    </row>
    <row r="26" spans="1:5" ht="13.5" thickBot="1">
      <c r="A26" s="139" t="s">
        <v>554</v>
      </c>
      <c r="B26" s="140"/>
      <c r="C26" s="141"/>
      <c r="D26" s="140"/>
      <c r="E26" s="142"/>
    </row>
    <row r="27" spans="1:5" ht="13.5" thickBot="1">
      <c r="A27" s="132" t="s">
        <v>639</v>
      </c>
      <c r="B27" s="176" t="s">
        <v>674</v>
      </c>
      <c r="C27" s="177">
        <f>SUM(C18:C26)</f>
        <v>0</v>
      </c>
      <c r="D27" s="176" t="s">
        <v>640</v>
      </c>
      <c r="E27" s="179">
        <f>SUM(E16:E26)</f>
        <v>0</v>
      </c>
    </row>
    <row r="28" spans="1:5" ht="13.5" thickBot="1">
      <c r="A28" s="132" t="s">
        <v>641</v>
      </c>
      <c r="B28" s="189" t="s">
        <v>675</v>
      </c>
      <c r="C28" s="177">
        <f>C15+C16+C17+C27</f>
        <v>238403</v>
      </c>
      <c r="D28" s="189" t="s">
        <v>660</v>
      </c>
      <c r="E28" s="179">
        <f>E15+E27</f>
        <v>238403</v>
      </c>
    </row>
    <row r="29" spans="1:5" ht="13.5" thickBot="1">
      <c r="A29" s="132" t="s">
        <v>642</v>
      </c>
      <c r="B29" s="190" t="s">
        <v>555</v>
      </c>
      <c r="C29" s="191">
        <v>1462</v>
      </c>
      <c r="D29" s="192" t="s">
        <v>643</v>
      </c>
      <c r="E29" s="193"/>
    </row>
  </sheetData>
  <sheetProtection/>
  <mergeCells count="5">
    <mergeCell ref="D1:E1"/>
    <mergeCell ref="A4:E4"/>
    <mergeCell ref="A6:A7"/>
    <mergeCell ref="A2:E2"/>
    <mergeCell ref="A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9" r:id="rId1"/>
  <headerFooter alignWithMargins="0">
    <oddHeader>&amp;R6. számú melléklet a 2/2015.(II.13.) számú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0">
      <selection activeCell="C32" sqref="C32"/>
    </sheetView>
  </sheetViews>
  <sheetFormatPr defaultColWidth="9.140625" defaultRowHeight="15"/>
  <cols>
    <col min="1" max="1" width="9.140625" style="8" customWidth="1"/>
    <col min="2" max="2" width="33.140625" style="8" customWidth="1"/>
    <col min="3" max="3" width="9.140625" style="8" customWidth="1"/>
    <col min="4" max="4" width="31.421875" style="8" customWidth="1"/>
    <col min="5" max="16384" width="9.140625" style="8" customWidth="1"/>
  </cols>
  <sheetData>
    <row r="1" spans="4:5" ht="25.5" customHeight="1">
      <c r="D1" s="485"/>
      <c r="E1" s="486"/>
    </row>
    <row r="2" spans="1:5" ht="31.5" customHeight="1">
      <c r="A2" s="410" t="s">
        <v>654</v>
      </c>
      <c r="B2" s="410"/>
      <c r="C2" s="410"/>
      <c r="D2" s="410"/>
      <c r="E2" s="410"/>
    </row>
    <row r="3" spans="1:5" ht="31.5" customHeight="1">
      <c r="A3" s="484" t="s">
        <v>830</v>
      </c>
      <c r="B3" s="484"/>
      <c r="C3" s="484"/>
      <c r="D3" s="484"/>
      <c r="E3" s="484"/>
    </row>
    <row r="4" spans="1:5" ht="30" customHeight="1">
      <c r="A4" s="481" t="s">
        <v>529</v>
      </c>
      <c r="B4" s="481"/>
      <c r="C4" s="481"/>
      <c r="D4" s="481"/>
      <c r="E4" s="481"/>
    </row>
    <row r="5" ht="13.5" thickBot="1"/>
    <row r="6" spans="1:5" ht="13.5" thickBot="1">
      <c r="A6" s="487" t="s">
        <v>3</v>
      </c>
      <c r="B6" s="9" t="s">
        <v>530</v>
      </c>
      <c r="C6" s="10"/>
      <c r="D6" s="9" t="s">
        <v>531</v>
      </c>
      <c r="E6" s="11"/>
    </row>
    <row r="7" spans="1:5" ht="24.75" thickBot="1">
      <c r="A7" s="488"/>
      <c r="B7" s="12" t="s">
        <v>1</v>
      </c>
      <c r="C7" s="13" t="s">
        <v>840</v>
      </c>
      <c r="D7" s="12" t="s">
        <v>1</v>
      </c>
      <c r="E7" s="14" t="s">
        <v>840</v>
      </c>
    </row>
    <row r="8" spans="1:5" ht="13.5" thickBot="1">
      <c r="A8" s="15">
        <v>1</v>
      </c>
      <c r="B8" s="16">
        <v>2</v>
      </c>
      <c r="C8" s="17">
        <v>5</v>
      </c>
      <c r="D8" s="16">
        <v>6</v>
      </c>
      <c r="E8" s="18">
        <v>9</v>
      </c>
    </row>
    <row r="9" spans="1:5" ht="19.5" customHeight="1">
      <c r="A9" s="19" t="s">
        <v>7</v>
      </c>
      <c r="B9" s="20" t="s">
        <v>676</v>
      </c>
      <c r="C9" s="21">
        <v>1592</v>
      </c>
      <c r="D9" s="20" t="s">
        <v>680</v>
      </c>
      <c r="E9" s="22">
        <v>11292</v>
      </c>
    </row>
    <row r="10" spans="1:5" ht="19.5" customHeight="1">
      <c r="A10" s="23" t="s">
        <v>8</v>
      </c>
      <c r="B10" s="24" t="s">
        <v>677</v>
      </c>
      <c r="C10" s="25"/>
      <c r="D10" s="24" t="s">
        <v>681</v>
      </c>
      <c r="E10" s="26"/>
    </row>
    <row r="11" spans="1:5" ht="19.5" customHeight="1">
      <c r="A11" s="23" t="s">
        <v>9</v>
      </c>
      <c r="B11" s="24" t="s">
        <v>412</v>
      </c>
      <c r="C11" s="25"/>
      <c r="D11" s="24" t="s">
        <v>682</v>
      </c>
      <c r="E11" s="26">
        <v>8917</v>
      </c>
    </row>
    <row r="12" spans="1:5" ht="19.5" customHeight="1">
      <c r="A12" s="23" t="s">
        <v>10</v>
      </c>
      <c r="B12" s="24" t="s">
        <v>678</v>
      </c>
      <c r="C12" s="25">
        <v>350</v>
      </c>
      <c r="D12" s="24" t="s">
        <v>683</v>
      </c>
      <c r="E12" s="26"/>
    </row>
    <row r="13" spans="1:5" ht="19.5" customHeight="1" thickBot="1">
      <c r="A13" s="23" t="s">
        <v>532</v>
      </c>
      <c r="B13" s="24" t="s">
        <v>679</v>
      </c>
      <c r="C13" s="25"/>
      <c r="D13" s="24"/>
      <c r="E13" s="26"/>
    </row>
    <row r="14" spans="1:5" ht="19.5" customHeight="1" thickBot="1">
      <c r="A14" s="28" t="s">
        <v>533</v>
      </c>
      <c r="B14" s="29" t="s">
        <v>539</v>
      </c>
      <c r="C14" s="30">
        <f>SUM(C9:C13)</f>
        <v>1942</v>
      </c>
      <c r="D14" s="29" t="s">
        <v>540</v>
      </c>
      <c r="E14" s="31">
        <f>SUM(E9:E13)</f>
        <v>20209</v>
      </c>
    </row>
    <row r="15" spans="1:5" ht="19.5" customHeight="1" thickBot="1">
      <c r="A15" s="28" t="s">
        <v>534</v>
      </c>
      <c r="B15" s="32" t="s">
        <v>689</v>
      </c>
      <c r="C15" s="33"/>
      <c r="D15" s="27" t="s">
        <v>684</v>
      </c>
      <c r="E15" s="34"/>
    </row>
    <row r="16" spans="1:5" ht="19.5" customHeight="1" thickBot="1">
      <c r="A16" s="28" t="s">
        <v>535</v>
      </c>
      <c r="B16" s="27" t="s">
        <v>690</v>
      </c>
      <c r="C16" s="35">
        <v>18267</v>
      </c>
      <c r="D16" s="27" t="s">
        <v>685</v>
      </c>
      <c r="E16" s="36"/>
    </row>
    <row r="17" spans="1:5" ht="19.5" customHeight="1" thickBot="1">
      <c r="A17" s="28" t="s">
        <v>536</v>
      </c>
      <c r="B17" s="27" t="s">
        <v>691</v>
      </c>
      <c r="C17" s="35"/>
      <c r="D17" s="27" t="s">
        <v>542</v>
      </c>
      <c r="E17" s="36"/>
    </row>
    <row r="18" spans="1:5" ht="19.5" customHeight="1" thickBot="1">
      <c r="A18" s="28" t="s">
        <v>537</v>
      </c>
      <c r="B18" s="27" t="s">
        <v>692</v>
      </c>
      <c r="C18" s="35">
        <v>0</v>
      </c>
      <c r="D18" s="27" t="s">
        <v>638</v>
      </c>
      <c r="E18" s="36"/>
    </row>
    <row r="19" spans="1:5" ht="19.5" customHeight="1" thickBot="1">
      <c r="A19" s="28" t="s">
        <v>538</v>
      </c>
      <c r="B19" s="27" t="s">
        <v>693</v>
      </c>
      <c r="C19" s="35"/>
      <c r="D19" s="37" t="s">
        <v>686</v>
      </c>
      <c r="E19" s="36"/>
    </row>
    <row r="20" spans="1:5" ht="19.5" customHeight="1" thickBot="1">
      <c r="A20" s="28" t="s">
        <v>541</v>
      </c>
      <c r="B20" s="37" t="s">
        <v>694</v>
      </c>
      <c r="C20" s="35"/>
      <c r="D20" s="27" t="s">
        <v>687</v>
      </c>
      <c r="E20" s="36"/>
    </row>
    <row r="21" spans="1:5" ht="19.5" customHeight="1" thickBot="1">
      <c r="A21" s="28" t="s">
        <v>543</v>
      </c>
      <c r="B21" s="198" t="s">
        <v>695</v>
      </c>
      <c r="C21" s="35"/>
      <c r="D21" s="20" t="s">
        <v>688</v>
      </c>
      <c r="E21" s="36"/>
    </row>
    <row r="22" spans="1:5" ht="19.5" customHeight="1" thickBot="1">
      <c r="A22" s="28" t="s">
        <v>544</v>
      </c>
      <c r="B22" s="20" t="s">
        <v>696</v>
      </c>
      <c r="C22" s="35"/>
      <c r="D22" s="24" t="s">
        <v>442</v>
      </c>
      <c r="E22" s="36"/>
    </row>
    <row r="23" spans="1:5" ht="19.5" customHeight="1" thickBot="1">
      <c r="A23" s="28" t="s">
        <v>545</v>
      </c>
      <c r="B23" s="38" t="s">
        <v>697</v>
      </c>
      <c r="C23" s="35"/>
      <c r="D23" s="20"/>
      <c r="E23" s="36"/>
    </row>
    <row r="24" spans="1:5" ht="19.5" customHeight="1" thickBot="1">
      <c r="A24" s="28" t="s">
        <v>546</v>
      </c>
      <c r="B24" s="39" t="s">
        <v>698</v>
      </c>
      <c r="C24" s="40"/>
      <c r="D24" s="38"/>
      <c r="E24" s="41"/>
    </row>
    <row r="25" spans="1:5" ht="19.5" customHeight="1" thickBot="1">
      <c r="A25" s="28" t="s">
        <v>547</v>
      </c>
      <c r="B25" s="194" t="s">
        <v>699</v>
      </c>
      <c r="C25" s="195"/>
      <c r="D25" s="196"/>
      <c r="E25" s="197"/>
    </row>
    <row r="26" spans="1:5" ht="19.5" customHeight="1" thickBot="1">
      <c r="A26" s="28" t="s">
        <v>548</v>
      </c>
      <c r="B26" s="29" t="s">
        <v>700</v>
      </c>
      <c r="C26" s="30">
        <f>SUM(C16:C24)</f>
        <v>18267</v>
      </c>
      <c r="D26" s="29" t="s">
        <v>702</v>
      </c>
      <c r="E26" s="42">
        <f>SUM(E15:E24)</f>
        <v>0</v>
      </c>
    </row>
    <row r="27" spans="1:5" ht="19.5" customHeight="1" thickBot="1">
      <c r="A27" s="28" t="s">
        <v>549</v>
      </c>
      <c r="B27" s="43" t="s">
        <v>701</v>
      </c>
      <c r="C27" s="44">
        <f>+C14+C15+C26</f>
        <v>20209</v>
      </c>
      <c r="D27" s="43" t="s">
        <v>703</v>
      </c>
      <c r="E27" s="45">
        <f>+E14+E26</f>
        <v>20209</v>
      </c>
    </row>
    <row r="28" spans="1:5" ht="19.5" customHeight="1" thickBot="1">
      <c r="A28" s="28" t="s">
        <v>550</v>
      </c>
      <c r="B28" s="46" t="s">
        <v>555</v>
      </c>
      <c r="C28" s="47">
        <v>18267</v>
      </c>
      <c r="D28" s="46" t="s">
        <v>556</v>
      </c>
      <c r="E28" s="47" t="str">
        <f>IF(((C14-E14)&gt;0),C14-E14,"----")</f>
        <v>----</v>
      </c>
    </row>
  </sheetData>
  <sheetProtection/>
  <mergeCells count="5">
    <mergeCell ref="D1:E1"/>
    <mergeCell ref="A4:E4"/>
    <mergeCell ref="A6:A7"/>
    <mergeCell ref="A2:E2"/>
    <mergeCell ref="A3:E3"/>
  </mergeCells>
  <printOptions horizontalCentered="1"/>
  <pageMargins left="0.5118110236220472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&amp;R7. számú melléklet a 2/2015.(II.13.) számú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I15" sqref="I15"/>
    </sheetView>
  </sheetViews>
  <sheetFormatPr defaultColWidth="9.140625" defaultRowHeight="19.5" customHeight="1"/>
  <cols>
    <col min="1" max="1" width="35.57421875" style="48" customWidth="1"/>
    <col min="2" max="2" width="11.7109375" style="48" customWidth="1"/>
    <col min="3" max="3" width="10.421875" style="48" customWidth="1"/>
    <col min="4" max="4" width="12.00390625" style="48" customWidth="1"/>
    <col min="5" max="5" width="12.8515625" style="48" customWidth="1"/>
    <col min="6" max="6" width="11.421875" style="48" customWidth="1"/>
    <col min="7" max="7" width="12.8515625" style="48" customWidth="1"/>
    <col min="8" max="8" width="13.421875" style="48" customWidth="1"/>
    <col min="9" max="9" width="10.00390625" style="48" bestFit="1" customWidth="1"/>
    <col min="10" max="10" width="11.00390625" style="48" bestFit="1" customWidth="1"/>
    <col min="11" max="16384" width="9.140625" style="48" customWidth="1"/>
  </cols>
  <sheetData>
    <row r="1" spans="1:10" ht="19.5" customHeight="1">
      <c r="A1" s="493" t="s">
        <v>845</v>
      </c>
      <c r="B1" s="493"/>
      <c r="C1" s="493"/>
      <c r="D1" s="493"/>
      <c r="E1" s="493"/>
      <c r="F1" s="493"/>
      <c r="G1" s="493"/>
      <c r="H1" s="493"/>
      <c r="I1" s="494"/>
      <c r="J1" s="494"/>
    </row>
    <row r="2" spans="1:10" ht="19.5" customHeight="1">
      <c r="A2" s="493" t="s">
        <v>711</v>
      </c>
      <c r="B2" s="493"/>
      <c r="C2" s="493"/>
      <c r="D2" s="493"/>
      <c r="E2" s="493"/>
      <c r="F2" s="493"/>
      <c r="G2" s="493"/>
      <c r="H2" s="493"/>
      <c r="I2" s="493"/>
      <c r="J2" s="493"/>
    </row>
    <row r="3" spans="1:10" ht="19.5" customHeight="1">
      <c r="A3" s="493" t="s">
        <v>631</v>
      </c>
      <c r="B3" s="493"/>
      <c r="C3" s="493"/>
      <c r="D3" s="493"/>
      <c r="E3" s="493"/>
      <c r="F3" s="493"/>
      <c r="G3" s="493"/>
      <c r="H3" s="493"/>
      <c r="I3" s="493"/>
      <c r="J3" s="493"/>
    </row>
    <row r="4" ht="19.5" customHeight="1">
      <c r="J4" s="48" t="s">
        <v>557</v>
      </c>
    </row>
    <row r="5" spans="1:10" ht="19.5" customHeight="1">
      <c r="A5" s="489" t="s">
        <v>1</v>
      </c>
      <c r="B5" s="490" t="s">
        <v>558</v>
      </c>
      <c r="C5" s="490"/>
      <c r="D5" s="490"/>
      <c r="E5" s="490"/>
      <c r="F5" s="491"/>
      <c r="G5" s="492" t="s">
        <v>559</v>
      </c>
      <c r="H5" s="490"/>
      <c r="I5" s="490"/>
      <c r="J5" s="490"/>
    </row>
    <row r="6" spans="1:10" ht="96.75" customHeight="1">
      <c r="A6" s="489"/>
      <c r="B6" s="49" t="s">
        <v>560</v>
      </c>
      <c r="C6" s="49" t="s">
        <v>633</v>
      </c>
      <c r="D6" s="49" t="s">
        <v>634</v>
      </c>
      <c r="E6" s="49" t="s">
        <v>561</v>
      </c>
      <c r="F6" s="50" t="s">
        <v>562</v>
      </c>
      <c r="G6" s="51" t="s">
        <v>563</v>
      </c>
      <c r="H6" s="49" t="s">
        <v>564</v>
      </c>
      <c r="I6" s="49" t="s">
        <v>565</v>
      </c>
      <c r="J6" s="49" t="s">
        <v>562</v>
      </c>
    </row>
    <row r="7" spans="1:10" ht="28.5" customHeight="1">
      <c r="A7" s="52" t="s">
        <v>566</v>
      </c>
      <c r="B7" s="52"/>
      <c r="C7" s="52"/>
      <c r="D7" s="52"/>
      <c r="E7" s="52"/>
      <c r="F7" s="53"/>
      <c r="G7" s="54"/>
      <c r="H7" s="52"/>
      <c r="I7" s="52"/>
      <c r="J7" s="52"/>
    </row>
    <row r="8" spans="1:10" ht="19.5" customHeight="1">
      <c r="A8" s="55" t="s">
        <v>567</v>
      </c>
      <c r="B8" s="56"/>
      <c r="C8" s="56"/>
      <c r="D8" s="56"/>
      <c r="E8" s="56"/>
      <c r="F8" s="57">
        <f aca="true" t="shared" si="0" ref="F8:F29">SUM(B8:E8)</f>
        <v>0</v>
      </c>
      <c r="G8" s="58"/>
      <c r="H8" s="56"/>
      <c r="I8" s="56"/>
      <c r="J8" s="59">
        <f aca="true" t="shared" si="1" ref="J8:J27">SUM(G8:I8)</f>
        <v>0</v>
      </c>
    </row>
    <row r="9" spans="1:10" ht="19.5" customHeight="1">
      <c r="A9" s="55" t="s">
        <v>568</v>
      </c>
      <c r="B9" s="56"/>
      <c r="C9" s="56">
        <v>136</v>
      </c>
      <c r="D9" s="56"/>
      <c r="E9" s="56"/>
      <c r="F9" s="57">
        <f t="shared" si="0"/>
        <v>136</v>
      </c>
      <c r="G9" s="58">
        <v>100</v>
      </c>
      <c r="H9" s="56"/>
      <c r="I9" s="56">
        <v>36</v>
      </c>
      <c r="J9" s="59">
        <f t="shared" si="1"/>
        <v>136</v>
      </c>
    </row>
    <row r="10" spans="1:10" ht="19.5" customHeight="1">
      <c r="A10" s="55" t="s">
        <v>569</v>
      </c>
      <c r="B10" s="56"/>
      <c r="C10" s="56">
        <v>572</v>
      </c>
      <c r="D10" s="56"/>
      <c r="E10" s="56">
        <v>1917</v>
      </c>
      <c r="F10" s="57">
        <f t="shared" si="0"/>
        <v>2489</v>
      </c>
      <c r="G10" s="58">
        <v>1965</v>
      </c>
      <c r="H10" s="56"/>
      <c r="I10" s="56">
        <v>524</v>
      </c>
      <c r="J10" s="59">
        <f t="shared" si="1"/>
        <v>2489</v>
      </c>
    </row>
    <row r="11" spans="1:10" ht="19.5" customHeight="1">
      <c r="A11" s="55" t="s">
        <v>570</v>
      </c>
      <c r="B11" s="56"/>
      <c r="C11" s="56">
        <v>3658</v>
      </c>
      <c r="D11" s="56"/>
      <c r="E11" s="56"/>
      <c r="F11" s="57">
        <f t="shared" si="0"/>
        <v>3658</v>
      </c>
      <c r="G11" s="58">
        <v>3658</v>
      </c>
      <c r="H11" s="56"/>
      <c r="I11" s="56"/>
      <c r="J11" s="59">
        <f t="shared" si="1"/>
        <v>3658</v>
      </c>
    </row>
    <row r="12" spans="1:10" ht="19.5" customHeight="1">
      <c r="A12" s="55" t="s">
        <v>571</v>
      </c>
      <c r="B12" s="56"/>
      <c r="C12" s="56">
        <v>953</v>
      </c>
      <c r="D12" s="56"/>
      <c r="E12" s="56"/>
      <c r="F12" s="57">
        <f t="shared" si="0"/>
        <v>953</v>
      </c>
      <c r="G12" s="58">
        <v>953</v>
      </c>
      <c r="H12" s="56"/>
      <c r="I12" s="56"/>
      <c r="J12" s="59">
        <f t="shared" si="1"/>
        <v>953</v>
      </c>
    </row>
    <row r="13" spans="1:10" ht="19.5" customHeight="1">
      <c r="A13" s="60" t="s">
        <v>572</v>
      </c>
      <c r="B13" s="199"/>
      <c r="C13" s="199"/>
      <c r="D13" s="199"/>
      <c r="E13" s="199"/>
      <c r="F13" s="57">
        <f t="shared" si="0"/>
        <v>0</v>
      </c>
      <c r="G13" s="201"/>
      <c r="H13" s="199"/>
      <c r="I13" s="199"/>
      <c r="J13" s="59">
        <f t="shared" si="1"/>
        <v>0</v>
      </c>
    </row>
    <row r="14" spans="1:10" ht="19.5" customHeight="1">
      <c r="A14" s="61" t="s">
        <v>573</v>
      </c>
      <c r="B14" s="56">
        <v>12597</v>
      </c>
      <c r="C14" s="56">
        <v>9964</v>
      </c>
      <c r="D14" s="56">
        <v>727</v>
      </c>
      <c r="E14" s="56">
        <v>3000</v>
      </c>
      <c r="F14" s="57">
        <f>SUM(B14:E14)</f>
        <v>26288</v>
      </c>
      <c r="G14" s="58">
        <v>7107</v>
      </c>
      <c r="H14" s="56">
        <v>649</v>
      </c>
      <c r="I14" s="56">
        <v>18532</v>
      </c>
      <c r="J14" s="59">
        <f t="shared" si="1"/>
        <v>26288</v>
      </c>
    </row>
    <row r="15" spans="1:10" ht="19.5" customHeight="1">
      <c r="A15" s="61" t="s">
        <v>710</v>
      </c>
      <c r="B15" s="56"/>
      <c r="C15" s="56">
        <v>209</v>
      </c>
      <c r="D15" s="56"/>
      <c r="E15" s="56"/>
      <c r="F15" s="57">
        <f t="shared" si="0"/>
        <v>209</v>
      </c>
      <c r="G15" s="58"/>
      <c r="H15" s="56"/>
      <c r="I15" s="56">
        <v>209</v>
      </c>
      <c r="J15" s="59">
        <f t="shared" si="1"/>
        <v>209</v>
      </c>
    </row>
    <row r="16" spans="1:10" ht="19.5" customHeight="1">
      <c r="A16" s="61" t="s">
        <v>709</v>
      </c>
      <c r="B16" s="56"/>
      <c r="C16" s="56"/>
      <c r="D16" s="56">
        <v>1208</v>
      </c>
      <c r="E16" s="56"/>
      <c r="F16" s="57">
        <f>SUM(B16:E16)</f>
        <v>1208</v>
      </c>
      <c r="G16" s="58"/>
      <c r="H16" s="56"/>
      <c r="I16" s="56">
        <v>1208</v>
      </c>
      <c r="J16" s="59">
        <f t="shared" si="1"/>
        <v>1208</v>
      </c>
    </row>
    <row r="17" spans="1:10" ht="19.5" customHeight="1">
      <c r="A17" s="61" t="s">
        <v>574</v>
      </c>
      <c r="B17" s="56">
        <v>4470</v>
      </c>
      <c r="C17" s="56">
        <v>412</v>
      </c>
      <c r="D17" s="56"/>
      <c r="E17" s="56"/>
      <c r="F17" s="57">
        <f>SUM(B17:E17)</f>
        <v>4882</v>
      </c>
      <c r="G17" s="58"/>
      <c r="H17" s="56">
        <v>4694</v>
      </c>
      <c r="I17" s="56">
        <v>188</v>
      </c>
      <c r="J17" s="59">
        <f>SUM(G17:I17)</f>
        <v>4882</v>
      </c>
    </row>
    <row r="18" spans="1:10" ht="19.5" customHeight="1">
      <c r="A18" s="61" t="s">
        <v>707</v>
      </c>
      <c r="B18" s="56">
        <v>11913</v>
      </c>
      <c r="C18" s="56">
        <v>14136</v>
      </c>
      <c r="D18" s="56">
        <v>42946</v>
      </c>
      <c r="E18" s="56">
        <v>4000</v>
      </c>
      <c r="F18" s="57">
        <f t="shared" si="0"/>
        <v>72995</v>
      </c>
      <c r="G18" s="58">
        <v>59527</v>
      </c>
      <c r="H18" s="56">
        <v>390</v>
      </c>
      <c r="I18" s="56">
        <v>13078</v>
      </c>
      <c r="J18" s="59">
        <f t="shared" si="1"/>
        <v>72995</v>
      </c>
    </row>
    <row r="19" spans="1:10" ht="19.5" customHeight="1">
      <c r="A19" s="55" t="s">
        <v>575</v>
      </c>
      <c r="B19" s="56"/>
      <c r="C19" s="56"/>
      <c r="D19" s="56">
        <v>18545</v>
      </c>
      <c r="E19" s="56"/>
      <c r="F19" s="57">
        <f t="shared" si="0"/>
        <v>18545</v>
      </c>
      <c r="G19" s="58">
        <v>18545</v>
      </c>
      <c r="I19" s="56"/>
      <c r="J19" s="59">
        <f t="shared" si="1"/>
        <v>18545</v>
      </c>
    </row>
    <row r="20" spans="1:10" ht="19.5" customHeight="1">
      <c r="A20" s="61" t="s">
        <v>705</v>
      </c>
      <c r="B20" s="56">
        <v>2083</v>
      </c>
      <c r="C20" s="56">
        <v>4924</v>
      </c>
      <c r="D20" s="56"/>
      <c r="E20" s="56"/>
      <c r="F20" s="57">
        <f t="shared" si="0"/>
        <v>7007</v>
      </c>
      <c r="G20" s="58">
        <v>2104</v>
      </c>
      <c r="H20" s="56"/>
      <c r="I20" s="56">
        <v>4903</v>
      </c>
      <c r="J20" s="59">
        <f t="shared" si="1"/>
        <v>7007</v>
      </c>
    </row>
    <row r="21" spans="1:10" ht="19.5" customHeight="1">
      <c r="A21" s="61" t="s">
        <v>576</v>
      </c>
      <c r="B21" s="56">
        <v>47716</v>
      </c>
      <c r="C21" s="56">
        <v>5355</v>
      </c>
      <c r="D21" s="56"/>
      <c r="E21" s="56">
        <v>1592</v>
      </c>
      <c r="F21" s="57">
        <f t="shared" si="0"/>
        <v>54663</v>
      </c>
      <c r="G21" s="58"/>
      <c r="H21" s="56">
        <v>48651</v>
      </c>
      <c r="I21" s="56">
        <v>6012</v>
      </c>
      <c r="J21" s="59">
        <f t="shared" si="1"/>
        <v>54663</v>
      </c>
    </row>
    <row r="22" spans="1:10" ht="19.5" customHeight="1">
      <c r="A22" s="61" t="s">
        <v>577</v>
      </c>
      <c r="B22" s="56">
        <v>1353</v>
      </c>
      <c r="C22" s="56">
        <v>1249</v>
      </c>
      <c r="D22" s="56"/>
      <c r="E22" s="56">
        <v>300</v>
      </c>
      <c r="F22" s="57">
        <f t="shared" si="0"/>
        <v>2902</v>
      </c>
      <c r="G22" s="58">
        <v>1526</v>
      </c>
      <c r="H22" s="56"/>
      <c r="I22" s="56">
        <v>1376</v>
      </c>
      <c r="J22" s="59">
        <f t="shared" si="1"/>
        <v>2902</v>
      </c>
    </row>
    <row r="23" spans="1:10" ht="19.5" customHeight="1">
      <c r="A23" s="62" t="s">
        <v>578</v>
      </c>
      <c r="B23" s="63"/>
      <c r="C23" s="63"/>
      <c r="D23" s="63"/>
      <c r="E23" s="63"/>
      <c r="F23" s="64">
        <f t="shared" si="0"/>
        <v>0</v>
      </c>
      <c r="G23" s="65"/>
      <c r="H23" s="63"/>
      <c r="I23" s="63"/>
      <c r="J23" s="66">
        <f t="shared" si="1"/>
        <v>0</v>
      </c>
    </row>
    <row r="24" spans="1:10" ht="19.5" customHeight="1">
      <c r="A24" s="61" t="s">
        <v>704</v>
      </c>
      <c r="B24" s="56">
        <v>6898</v>
      </c>
      <c r="C24" s="56">
        <v>670</v>
      </c>
      <c r="D24" s="56"/>
      <c r="E24" s="56"/>
      <c r="F24" s="57">
        <f t="shared" si="0"/>
        <v>7568</v>
      </c>
      <c r="G24" s="58"/>
      <c r="H24" s="56">
        <v>3118</v>
      </c>
      <c r="I24" s="56">
        <v>4450</v>
      </c>
      <c r="J24" s="59">
        <f t="shared" si="1"/>
        <v>7568</v>
      </c>
    </row>
    <row r="25" spans="1:10" ht="19.5" customHeight="1">
      <c r="A25" s="61" t="s">
        <v>706</v>
      </c>
      <c r="B25" s="56">
        <v>1312</v>
      </c>
      <c r="C25" s="56">
        <v>5376</v>
      </c>
      <c r="D25" s="56"/>
      <c r="E25" s="56"/>
      <c r="F25" s="57">
        <f t="shared" si="0"/>
        <v>6688</v>
      </c>
      <c r="G25" s="58"/>
      <c r="H25" s="56"/>
      <c r="I25" s="56">
        <v>6688</v>
      </c>
      <c r="J25" s="59">
        <f t="shared" si="1"/>
        <v>6688</v>
      </c>
    </row>
    <row r="26" spans="1:10" ht="19.5" customHeight="1">
      <c r="A26" s="61" t="s">
        <v>579</v>
      </c>
      <c r="B26" s="56"/>
      <c r="C26" s="56"/>
      <c r="D26" s="56">
        <v>3880</v>
      </c>
      <c r="E26" s="56"/>
      <c r="F26" s="57">
        <f t="shared" si="0"/>
        <v>3880</v>
      </c>
      <c r="G26" s="58"/>
      <c r="H26" s="56"/>
      <c r="I26" s="56">
        <v>3880</v>
      </c>
      <c r="J26" s="59">
        <f t="shared" si="1"/>
        <v>3880</v>
      </c>
    </row>
    <row r="27" spans="1:10" ht="19.5" customHeight="1">
      <c r="A27" s="61" t="s">
        <v>708</v>
      </c>
      <c r="B27" s="56"/>
      <c r="C27" s="56"/>
      <c r="D27" s="56"/>
      <c r="E27" s="56">
        <v>9000</v>
      </c>
      <c r="F27" s="57">
        <f t="shared" si="0"/>
        <v>9000</v>
      </c>
      <c r="G27" s="58"/>
      <c r="H27" s="56"/>
      <c r="I27" s="56">
        <v>9000</v>
      </c>
      <c r="J27" s="59">
        <f t="shared" si="1"/>
        <v>9000</v>
      </c>
    </row>
    <row r="28" spans="1:10" ht="19.5" customHeight="1">
      <c r="A28" s="115" t="s">
        <v>630</v>
      </c>
      <c r="B28" s="116"/>
      <c r="C28" s="116"/>
      <c r="D28" s="116"/>
      <c r="E28" s="116"/>
      <c r="F28" s="200">
        <f t="shared" si="0"/>
        <v>0</v>
      </c>
      <c r="G28" s="117"/>
      <c r="H28" s="116"/>
      <c r="I28" s="116"/>
      <c r="J28" s="118"/>
    </row>
    <row r="29" spans="1:10" ht="19.5" customHeight="1">
      <c r="A29" s="61" t="s">
        <v>844</v>
      </c>
      <c r="B29" s="56">
        <v>30041</v>
      </c>
      <c r="C29" s="56">
        <v>5100</v>
      </c>
      <c r="D29" s="56"/>
      <c r="E29" s="56">
        <v>400</v>
      </c>
      <c r="F29" s="57">
        <f t="shared" si="0"/>
        <v>35541</v>
      </c>
      <c r="G29" s="58">
        <v>35541</v>
      </c>
      <c r="H29" s="56"/>
      <c r="I29" s="56"/>
      <c r="J29" s="59">
        <v>35541</v>
      </c>
    </row>
    <row r="30" spans="1:10" ht="19.5" customHeight="1">
      <c r="A30" s="62" t="s">
        <v>580</v>
      </c>
      <c r="B30" s="66">
        <f>SUM(B14:B29)</f>
        <v>118383</v>
      </c>
      <c r="C30" s="66">
        <f>SUM(C9:C29)</f>
        <v>52714</v>
      </c>
      <c r="D30" s="66">
        <f>SUM(D14:D29)</f>
        <v>67306</v>
      </c>
      <c r="E30" s="66">
        <f>SUM(E8:E29)</f>
        <v>20209</v>
      </c>
      <c r="F30" s="64">
        <f>SUM(F8:F29)</f>
        <v>258612</v>
      </c>
      <c r="G30" s="67">
        <f>SUM(G9:G29)</f>
        <v>131026</v>
      </c>
      <c r="H30" s="66">
        <f>SUM(H9:H29)</f>
        <v>57502</v>
      </c>
      <c r="I30" s="66">
        <f>SUM(I9:I29)</f>
        <v>70084</v>
      </c>
      <c r="J30" s="66">
        <f>SUM(J9:J29)</f>
        <v>258612</v>
      </c>
    </row>
    <row r="32" ht="19.5" customHeight="1">
      <c r="I32" s="68"/>
    </row>
  </sheetData>
  <sheetProtection/>
  <mergeCells count="7">
    <mergeCell ref="A5:A6"/>
    <mergeCell ref="B5:F5"/>
    <mergeCell ref="G5:J5"/>
    <mergeCell ref="A1:H1"/>
    <mergeCell ref="I1:J1"/>
    <mergeCell ref="A2:J2"/>
    <mergeCell ref="A3:J3"/>
  </mergeCells>
  <printOptions horizontalCentered="1"/>
  <pageMargins left="0.7874015748031497" right="0.7874015748031497" top="0.7874015748031497" bottom="0.4330708661417323" header="0.5118110236220472" footer="0.5118110236220472"/>
  <pageSetup horizontalDpi="600" verticalDpi="600" orientation="landscape" paperSize="9" scale="65" r:id="rId1"/>
  <headerFooter alignWithMargins="0">
    <oddHeader>&amp;R8. számú melléklet a 2/2015.(II.13.) számú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59.57421875" style="0" customWidth="1"/>
    <col min="2" max="2" width="14.00390625" style="0" customWidth="1"/>
  </cols>
  <sheetData>
    <row r="2" spans="1:2" ht="30" customHeight="1">
      <c r="A2" s="495" t="s">
        <v>846</v>
      </c>
      <c r="B2" s="495"/>
    </row>
    <row r="3" spans="1:4" ht="15.75">
      <c r="A3" s="264"/>
      <c r="B3" s="269" t="s">
        <v>718</v>
      </c>
      <c r="C3" s="252"/>
      <c r="D3" s="252"/>
    </row>
    <row r="4" spans="1:4" ht="30.75" customHeight="1">
      <c r="A4" s="260" t="s">
        <v>770</v>
      </c>
      <c r="B4" s="270" t="s">
        <v>839</v>
      </c>
      <c r="C4" s="271"/>
      <c r="D4" s="252"/>
    </row>
    <row r="5" spans="1:4" ht="15.75">
      <c r="A5" s="260" t="s">
        <v>622</v>
      </c>
      <c r="B5" s="260"/>
      <c r="C5" s="252"/>
      <c r="D5" s="252"/>
    </row>
    <row r="6" spans="1:4" ht="15.75">
      <c r="A6" s="260" t="s">
        <v>847</v>
      </c>
      <c r="B6" s="272">
        <v>1592</v>
      </c>
      <c r="C6" s="266"/>
      <c r="D6" s="252"/>
    </row>
    <row r="7" spans="1:4" ht="15.75">
      <c r="A7" s="260" t="s">
        <v>848</v>
      </c>
      <c r="B7" s="260">
        <v>300</v>
      </c>
      <c r="C7" s="267"/>
      <c r="D7" s="252"/>
    </row>
    <row r="8" spans="1:4" ht="15.75">
      <c r="A8" s="260" t="s">
        <v>849</v>
      </c>
      <c r="B8" s="272">
        <v>5000</v>
      </c>
      <c r="C8" s="266"/>
      <c r="D8" s="252"/>
    </row>
    <row r="9" spans="1:4" ht="15.75">
      <c r="A9" s="260" t="s">
        <v>850</v>
      </c>
      <c r="B9" s="260">
        <v>4000</v>
      </c>
      <c r="C9" s="266"/>
      <c r="D9" s="252"/>
    </row>
    <row r="10" spans="1:4" ht="15.75">
      <c r="A10" s="260" t="s">
        <v>851</v>
      </c>
      <c r="B10" s="260">
        <v>400</v>
      </c>
      <c r="C10" s="266"/>
      <c r="D10" s="252"/>
    </row>
    <row r="11" spans="1:4" ht="15.75">
      <c r="A11" s="246" t="s">
        <v>771</v>
      </c>
      <c r="B11" s="261">
        <f>SUM(B6:B10)</f>
        <v>11292</v>
      </c>
      <c r="C11" s="273"/>
      <c r="D11" s="252"/>
    </row>
    <row r="12" spans="1:4" ht="15.75">
      <c r="A12" s="260" t="s">
        <v>853</v>
      </c>
      <c r="B12" s="260">
        <v>2000</v>
      </c>
      <c r="C12" s="266"/>
      <c r="D12" s="252"/>
    </row>
    <row r="13" spans="1:4" ht="15.75">
      <c r="A13" s="274" t="s">
        <v>852</v>
      </c>
      <c r="B13" s="275">
        <v>1917</v>
      </c>
      <c r="C13" s="266"/>
      <c r="D13" s="252"/>
    </row>
    <row r="14" spans="1:4" ht="15.75">
      <c r="A14" s="274" t="s">
        <v>872</v>
      </c>
      <c r="B14" s="275">
        <v>2000</v>
      </c>
      <c r="C14" s="266"/>
      <c r="D14" s="252"/>
    </row>
    <row r="15" spans="1:4" ht="15.75">
      <c r="A15" s="274" t="s">
        <v>873</v>
      </c>
      <c r="B15" s="275">
        <v>3000</v>
      </c>
      <c r="C15" s="266"/>
      <c r="D15" s="252"/>
    </row>
    <row r="16" spans="1:4" ht="15.75">
      <c r="A16" s="276" t="s">
        <v>772</v>
      </c>
      <c r="B16" s="246">
        <f>SUM(B12:B15)</f>
        <v>8917</v>
      </c>
      <c r="C16" s="273"/>
      <c r="D16" s="252"/>
    </row>
    <row r="17" spans="1:2" ht="15.75">
      <c r="A17" s="276" t="s">
        <v>773</v>
      </c>
      <c r="B17" s="261">
        <f>SUM(B16,B11)</f>
        <v>20209</v>
      </c>
    </row>
    <row r="19" ht="15.75">
      <c r="A19" s="277"/>
    </row>
  </sheetData>
  <sheetProtection/>
  <mergeCells count="1"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&amp;R9. számú melléklet a 2/2015.(II.13.) számú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7">
      <selection activeCell="B23" sqref="B23:D23"/>
    </sheetView>
  </sheetViews>
  <sheetFormatPr defaultColWidth="8.00390625" defaultRowHeight="15"/>
  <cols>
    <col min="1" max="1" width="5.00390625" style="95" customWidth="1"/>
    <col min="2" max="2" width="47.00390625" style="84" customWidth="1"/>
    <col min="3" max="4" width="15.140625" style="84" customWidth="1"/>
    <col min="5" max="16384" width="8.00390625" style="84" customWidth="1"/>
  </cols>
  <sheetData>
    <row r="1" spans="1:4" ht="0.75" customHeight="1">
      <c r="A1" s="497"/>
      <c r="B1" s="498"/>
      <c r="C1" s="498"/>
      <c r="D1" s="498"/>
    </row>
    <row r="2" spans="1:4" s="71" customFormat="1" ht="15.75" thickBot="1">
      <c r="A2" s="70"/>
      <c r="D2" s="72" t="s">
        <v>581</v>
      </c>
    </row>
    <row r="3" spans="1:4" s="76" customFormat="1" ht="48" customHeight="1" thickBot="1">
      <c r="A3" s="73" t="s">
        <v>582</v>
      </c>
      <c r="B3" s="74" t="s">
        <v>583</v>
      </c>
      <c r="C3" s="74" t="s">
        <v>584</v>
      </c>
      <c r="D3" s="75" t="s">
        <v>585</v>
      </c>
    </row>
    <row r="4" spans="1:4" s="76" customFormat="1" ht="13.5" customHeight="1" thickBot="1">
      <c r="A4" s="77">
        <v>1</v>
      </c>
      <c r="B4" s="78">
        <v>2</v>
      </c>
      <c r="C4" s="78">
        <v>3</v>
      </c>
      <c r="D4" s="79">
        <v>4</v>
      </c>
    </row>
    <row r="5" spans="1:4" ht="18" customHeight="1">
      <c r="A5" s="80" t="s">
        <v>7</v>
      </c>
      <c r="B5" s="81" t="s">
        <v>586</v>
      </c>
      <c r="C5" s="82"/>
      <c r="D5" s="83"/>
    </row>
    <row r="6" spans="1:4" ht="18" customHeight="1">
      <c r="A6" s="85" t="s">
        <v>8</v>
      </c>
      <c r="B6" s="86" t="s">
        <v>587</v>
      </c>
      <c r="C6" s="87"/>
      <c r="D6" s="88"/>
    </row>
    <row r="7" spans="1:4" ht="18" customHeight="1">
      <c r="A7" s="85" t="s">
        <v>9</v>
      </c>
      <c r="B7" s="86" t="s">
        <v>588</v>
      </c>
      <c r="C7" s="87"/>
      <c r="D7" s="88"/>
    </row>
    <row r="8" spans="1:4" ht="18" customHeight="1">
      <c r="A8" s="85" t="s">
        <v>10</v>
      </c>
      <c r="B8" s="86" t="s">
        <v>589</v>
      </c>
      <c r="C8" s="87"/>
      <c r="D8" s="88"/>
    </row>
    <row r="9" spans="1:4" ht="18" customHeight="1">
      <c r="A9" s="85" t="s">
        <v>532</v>
      </c>
      <c r="B9" s="86" t="s">
        <v>590</v>
      </c>
      <c r="C9" s="87">
        <v>10123</v>
      </c>
      <c r="D9" s="88">
        <v>4623</v>
      </c>
    </row>
    <row r="10" spans="1:4" ht="18" customHeight="1">
      <c r="A10" s="85" t="s">
        <v>533</v>
      </c>
      <c r="B10" s="86" t="s">
        <v>591</v>
      </c>
      <c r="C10" s="87"/>
      <c r="D10" s="88"/>
    </row>
    <row r="11" spans="1:4" ht="18" customHeight="1">
      <c r="A11" s="85" t="s">
        <v>534</v>
      </c>
      <c r="B11" s="89" t="s">
        <v>592</v>
      </c>
      <c r="C11" s="87"/>
      <c r="D11" s="88"/>
    </row>
    <row r="12" spans="1:4" ht="18" customHeight="1">
      <c r="A12" s="85" t="s">
        <v>535</v>
      </c>
      <c r="B12" s="89" t="s">
        <v>593</v>
      </c>
      <c r="C12" s="87"/>
      <c r="D12" s="88"/>
    </row>
    <row r="13" spans="1:4" ht="18" customHeight="1">
      <c r="A13" s="85" t="s">
        <v>536</v>
      </c>
      <c r="B13" s="89" t="s">
        <v>594</v>
      </c>
      <c r="C13" s="87">
        <v>10123</v>
      </c>
      <c r="D13" s="88">
        <v>4623</v>
      </c>
    </row>
    <row r="14" spans="1:4" ht="18" customHeight="1">
      <c r="A14" s="85" t="s">
        <v>537</v>
      </c>
      <c r="B14" s="89" t="s">
        <v>595</v>
      </c>
      <c r="C14" s="87"/>
      <c r="D14" s="88"/>
    </row>
    <row r="15" spans="1:4" ht="18" customHeight="1">
      <c r="A15" s="85" t="s">
        <v>538</v>
      </c>
      <c r="B15" s="89" t="s">
        <v>596</v>
      </c>
      <c r="C15" s="87"/>
      <c r="D15" s="88"/>
    </row>
    <row r="16" spans="1:4" ht="22.5" customHeight="1">
      <c r="A16" s="85" t="s">
        <v>541</v>
      </c>
      <c r="B16" s="89" t="s">
        <v>597</v>
      </c>
      <c r="C16" s="87"/>
      <c r="D16" s="88"/>
    </row>
    <row r="17" spans="1:4" ht="18" customHeight="1">
      <c r="A17" s="85" t="s">
        <v>543</v>
      </c>
      <c r="B17" s="86" t="s">
        <v>598</v>
      </c>
      <c r="C17" s="87">
        <v>3286</v>
      </c>
      <c r="D17" s="88">
        <v>386</v>
      </c>
    </row>
    <row r="18" spans="1:4" ht="18" customHeight="1">
      <c r="A18" s="85" t="s">
        <v>544</v>
      </c>
      <c r="B18" s="86" t="s">
        <v>599</v>
      </c>
      <c r="C18" s="87"/>
      <c r="D18" s="88"/>
    </row>
    <row r="19" spans="1:4" ht="18" customHeight="1">
      <c r="A19" s="85" t="s">
        <v>545</v>
      </c>
      <c r="B19" s="86" t="s">
        <v>600</v>
      </c>
      <c r="C19" s="87"/>
      <c r="D19" s="88"/>
    </row>
    <row r="20" spans="1:4" ht="18" customHeight="1">
      <c r="A20" s="85" t="s">
        <v>546</v>
      </c>
      <c r="B20" s="86" t="s">
        <v>601</v>
      </c>
      <c r="C20" s="87"/>
      <c r="D20" s="88"/>
    </row>
    <row r="21" spans="1:4" ht="18" customHeight="1" thickBot="1">
      <c r="A21" s="85" t="s">
        <v>547</v>
      </c>
      <c r="B21" s="86" t="s">
        <v>602</v>
      </c>
      <c r="C21" s="87"/>
      <c r="D21" s="88"/>
    </row>
    <row r="22" spans="1:4" ht="18" customHeight="1" thickBot="1">
      <c r="A22" s="90" t="s">
        <v>548</v>
      </c>
      <c r="B22" s="91" t="s">
        <v>580</v>
      </c>
      <c r="C22" s="92">
        <f>SUM(C9+C17)</f>
        <v>13409</v>
      </c>
      <c r="D22" s="93">
        <f>SUM(D9+D17)</f>
        <v>5009</v>
      </c>
    </row>
    <row r="23" spans="1:4" ht="8.25" customHeight="1">
      <c r="A23" s="94"/>
      <c r="B23" s="496"/>
      <c r="C23" s="496"/>
      <c r="D23" s="496"/>
    </row>
  </sheetData>
  <sheetProtection/>
  <mergeCells count="2">
    <mergeCell ref="B23:D23"/>
    <mergeCell ref="A1:D1"/>
  </mergeCells>
  <printOptions horizontalCentered="1"/>
  <pageMargins left="0.7874015748031497" right="0.7874015748031497" top="1.6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CE,Dőlt"&amp;12
10. számú melléklet a 2/2015.(II.13.) számú rendelethez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O29"/>
  <sheetViews>
    <sheetView zoomScalePageLayoutView="0" workbookViewId="0" topLeftCell="A1">
      <selection activeCell="AA13" sqref="AA13:AD13"/>
    </sheetView>
  </sheetViews>
  <sheetFormatPr defaultColWidth="2.7109375" defaultRowHeight="15"/>
  <cols>
    <col min="1" max="21" width="2.7109375" style="1" customWidth="1"/>
    <col min="22" max="22" width="0.85546875" style="1" customWidth="1"/>
    <col min="23" max="25" width="2.7109375" style="1" hidden="1" customWidth="1"/>
    <col min="26" max="26" width="0.5625" style="1" customWidth="1"/>
    <col min="27" max="29" width="2.7109375" style="1" customWidth="1"/>
    <col min="30" max="30" width="4.28125" style="1" customWidth="1"/>
    <col min="31" max="33" width="2.7109375" style="1" customWidth="1"/>
    <col min="34" max="34" width="4.28125" style="1" customWidth="1"/>
    <col min="35" max="35" width="11.140625" style="1" customWidth="1"/>
    <col min="36" max="37" width="2.7109375" style="1" customWidth="1"/>
    <col min="38" max="38" width="4.28125" style="1" customWidth="1"/>
    <col min="39" max="57" width="2.7109375" style="1" customWidth="1"/>
    <col min="58" max="58" width="1.57421875" style="1" customWidth="1"/>
    <col min="59" max="61" width="2.7109375" style="1" hidden="1" customWidth="1"/>
    <col min="62" max="64" width="2.7109375" style="1" customWidth="1"/>
    <col min="65" max="65" width="5.7109375" style="1" customWidth="1"/>
    <col min="66" max="67" width="10.421875" style="1" customWidth="1"/>
    <col min="68" max="213" width="9.140625" style="1" customWidth="1"/>
    <col min="214" max="16384" width="2.7109375" style="1" customWidth="1"/>
  </cols>
  <sheetData>
    <row r="1" spans="1:67" ht="35.25" customHeight="1">
      <c r="A1" s="507" t="s">
        <v>806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507"/>
      <c r="AK1" s="507"/>
      <c r="AL1" s="507"/>
      <c r="AM1" s="507"/>
      <c r="AN1" s="507"/>
      <c r="AO1" s="507"/>
      <c r="AP1" s="507"/>
      <c r="AQ1" s="507"/>
      <c r="AR1" s="507"/>
      <c r="AS1" s="507"/>
      <c r="AT1" s="507"/>
      <c r="AU1" s="507"/>
      <c r="AV1" s="507"/>
      <c r="AW1" s="507"/>
      <c r="AX1" s="507"/>
      <c r="AY1" s="507"/>
      <c r="AZ1" s="507"/>
      <c r="BA1" s="507"/>
      <c r="BB1" s="507"/>
      <c r="BC1" s="507"/>
      <c r="BD1" s="507"/>
      <c r="BE1" s="507"/>
      <c r="BF1" s="507"/>
      <c r="BG1" s="507"/>
      <c r="BH1" s="507"/>
      <c r="BI1" s="507"/>
      <c r="BJ1" s="507"/>
      <c r="BK1" s="507"/>
      <c r="BL1" s="507"/>
      <c r="BM1" s="507"/>
      <c r="BN1" s="508"/>
      <c r="BO1" s="508"/>
    </row>
    <row r="2" spans="1:67" ht="35.25" customHeight="1">
      <c r="A2" s="507" t="s">
        <v>830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507"/>
      <c r="AF2" s="507"/>
      <c r="AG2" s="507"/>
      <c r="AH2" s="507"/>
      <c r="AI2" s="507"/>
      <c r="AJ2" s="507"/>
      <c r="AK2" s="507"/>
      <c r="AL2" s="507"/>
      <c r="AM2" s="507"/>
      <c r="AN2" s="507"/>
      <c r="AO2" s="507"/>
      <c r="AP2" s="507"/>
      <c r="AQ2" s="507"/>
      <c r="AR2" s="507"/>
      <c r="AS2" s="507"/>
      <c r="AT2" s="507"/>
      <c r="AU2" s="507"/>
      <c r="AV2" s="507"/>
      <c r="AW2" s="507"/>
      <c r="AX2" s="507"/>
      <c r="AY2" s="507"/>
      <c r="AZ2" s="507"/>
      <c r="BA2" s="507"/>
      <c r="BB2" s="507"/>
      <c r="BC2" s="507"/>
      <c r="BD2" s="507"/>
      <c r="BE2" s="507"/>
      <c r="BF2" s="507"/>
      <c r="BG2" s="507"/>
      <c r="BH2" s="507"/>
      <c r="BI2" s="507"/>
      <c r="BJ2" s="507"/>
      <c r="BK2" s="507"/>
      <c r="BL2" s="507"/>
      <c r="BM2" s="507"/>
      <c r="BN2" s="507"/>
      <c r="BO2" s="507"/>
    </row>
    <row r="3" spans="1:67" ht="33" customHeight="1">
      <c r="A3" s="507" t="s">
        <v>775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  <c r="AA3" s="507"/>
      <c r="AB3" s="507"/>
      <c r="AC3" s="507"/>
      <c r="AD3" s="507"/>
      <c r="AE3" s="507"/>
      <c r="AF3" s="507"/>
      <c r="AG3" s="507"/>
      <c r="AH3" s="507"/>
      <c r="AI3" s="507"/>
      <c r="AJ3" s="507"/>
      <c r="AK3" s="507"/>
      <c r="AL3" s="507"/>
      <c r="AM3" s="507"/>
      <c r="AN3" s="507"/>
      <c r="AO3" s="507"/>
      <c r="AP3" s="507"/>
      <c r="AQ3" s="507"/>
      <c r="AR3" s="507"/>
      <c r="AS3" s="507"/>
      <c r="AT3" s="507"/>
      <c r="AU3" s="507"/>
      <c r="AV3" s="507"/>
      <c r="AW3" s="507"/>
      <c r="AX3" s="507"/>
      <c r="AY3" s="507"/>
      <c r="AZ3" s="507"/>
      <c r="BA3" s="507"/>
      <c r="BB3" s="507"/>
      <c r="BC3" s="507"/>
      <c r="BD3" s="507"/>
      <c r="BE3" s="507"/>
      <c r="BF3" s="507"/>
      <c r="BG3" s="507"/>
      <c r="BH3" s="507"/>
      <c r="BI3" s="507"/>
      <c r="BJ3" s="507"/>
      <c r="BK3" s="507"/>
      <c r="BL3" s="507"/>
      <c r="BM3" s="507"/>
      <c r="BN3" s="507"/>
      <c r="BO3" s="507"/>
    </row>
    <row r="4" spans="1:66" ht="15.75" customHeight="1">
      <c r="A4" s="509"/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279"/>
      <c r="AF4" s="279"/>
      <c r="AG4" s="510"/>
      <c r="AH4" s="509"/>
      <c r="AI4" s="509"/>
      <c r="AJ4" s="509"/>
      <c r="AK4" s="509"/>
      <c r="AL4" s="509"/>
      <c r="AM4" s="509"/>
      <c r="AN4" s="509"/>
      <c r="AO4" s="509"/>
      <c r="AP4" s="509"/>
      <c r="AQ4" s="509"/>
      <c r="AR4" s="509"/>
      <c r="AS4" s="509"/>
      <c r="AT4" s="509"/>
      <c r="AU4" s="509"/>
      <c r="AV4" s="509"/>
      <c r="AW4" s="509"/>
      <c r="AX4" s="509"/>
      <c r="AY4" s="509"/>
      <c r="AZ4" s="509"/>
      <c r="BA4" s="509"/>
      <c r="BB4" s="509"/>
      <c r="BC4" s="509"/>
      <c r="BD4" s="509"/>
      <c r="BE4" s="509"/>
      <c r="BF4" s="509"/>
      <c r="BG4" s="509"/>
      <c r="BH4" s="509"/>
      <c r="BI4" s="509"/>
      <c r="BJ4" s="509"/>
      <c r="BK4" s="509"/>
      <c r="BL4" s="509"/>
      <c r="BM4" s="509"/>
      <c r="BN4" s="1" t="s">
        <v>2</v>
      </c>
    </row>
    <row r="5" spans="1:67" ht="49.5" customHeight="1">
      <c r="A5" s="395" t="s">
        <v>4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4" t="s">
        <v>776</v>
      </c>
      <c r="AB5" s="396"/>
      <c r="AC5" s="396"/>
      <c r="AD5" s="396"/>
      <c r="AE5" s="394" t="s">
        <v>777</v>
      </c>
      <c r="AF5" s="396"/>
      <c r="AG5" s="396"/>
      <c r="AH5" s="396"/>
      <c r="AI5" s="96" t="s">
        <v>854</v>
      </c>
      <c r="AJ5" s="395" t="s">
        <v>4</v>
      </c>
      <c r="AK5" s="396"/>
      <c r="AL5" s="396"/>
      <c r="AM5" s="396"/>
      <c r="AN5" s="396"/>
      <c r="AO5" s="396"/>
      <c r="AP5" s="396"/>
      <c r="AQ5" s="396"/>
      <c r="AR5" s="396"/>
      <c r="AS5" s="396"/>
      <c r="AT5" s="396"/>
      <c r="AU5" s="396"/>
      <c r="AV5" s="396"/>
      <c r="AW5" s="396"/>
      <c r="AX5" s="396"/>
      <c r="AY5" s="396"/>
      <c r="AZ5" s="396"/>
      <c r="BA5" s="396"/>
      <c r="BB5" s="396"/>
      <c r="BC5" s="396"/>
      <c r="BD5" s="396"/>
      <c r="BE5" s="396"/>
      <c r="BF5" s="396"/>
      <c r="BG5" s="396"/>
      <c r="BH5" s="396"/>
      <c r="BI5" s="396"/>
      <c r="BJ5" s="504" t="s">
        <v>776</v>
      </c>
      <c r="BK5" s="505"/>
      <c r="BL5" s="505"/>
      <c r="BM5" s="506"/>
      <c r="BN5" s="96" t="s">
        <v>777</v>
      </c>
      <c r="BO5" s="96" t="s">
        <v>854</v>
      </c>
    </row>
    <row r="6" spans="1:67" s="2" customFormat="1" ht="19.5" customHeight="1">
      <c r="A6" s="408" t="s">
        <v>399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Z6" s="409"/>
      <c r="AA6" s="404">
        <v>93797</v>
      </c>
      <c r="AB6" s="405"/>
      <c r="AC6" s="405"/>
      <c r="AD6" s="406"/>
      <c r="AE6" s="404">
        <v>93797</v>
      </c>
      <c r="AF6" s="405"/>
      <c r="AG6" s="405"/>
      <c r="AH6" s="406"/>
      <c r="AI6" s="280">
        <v>93797</v>
      </c>
      <c r="AJ6" s="384" t="s">
        <v>408</v>
      </c>
      <c r="AK6" s="385"/>
      <c r="AL6" s="385"/>
      <c r="AM6" s="385"/>
      <c r="AN6" s="385"/>
      <c r="AO6" s="385"/>
      <c r="AP6" s="385"/>
      <c r="AQ6" s="385"/>
      <c r="AR6" s="385"/>
      <c r="AS6" s="385"/>
      <c r="AT6" s="385"/>
      <c r="AU6" s="385"/>
      <c r="AV6" s="385"/>
      <c r="AW6" s="385"/>
      <c r="AX6" s="385"/>
      <c r="AY6" s="385"/>
      <c r="AZ6" s="385"/>
      <c r="BA6" s="385"/>
      <c r="BB6" s="385"/>
      <c r="BC6" s="385"/>
      <c r="BD6" s="385"/>
      <c r="BE6" s="385"/>
      <c r="BF6" s="385"/>
      <c r="BG6" s="385"/>
      <c r="BH6" s="385"/>
      <c r="BI6" s="390"/>
      <c r="BJ6" s="404">
        <v>200882</v>
      </c>
      <c r="BK6" s="405"/>
      <c r="BL6" s="405"/>
      <c r="BM6" s="405"/>
      <c r="BN6" s="278">
        <v>198459</v>
      </c>
      <c r="BO6" s="278">
        <v>197578</v>
      </c>
    </row>
    <row r="7" spans="1:67" ht="19.5" customHeight="1">
      <c r="A7" s="384" t="s">
        <v>400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85"/>
      <c r="Z7" s="385"/>
      <c r="AA7" s="404">
        <v>4353</v>
      </c>
      <c r="AB7" s="405"/>
      <c r="AC7" s="405"/>
      <c r="AD7" s="406"/>
      <c r="AE7" s="404">
        <v>4353</v>
      </c>
      <c r="AF7" s="405"/>
      <c r="AG7" s="405"/>
      <c r="AH7" s="406"/>
      <c r="AI7" s="280">
        <v>4353</v>
      </c>
      <c r="AJ7" s="384" t="s">
        <v>409</v>
      </c>
      <c r="AK7" s="385"/>
      <c r="AL7" s="385"/>
      <c r="AM7" s="385"/>
      <c r="AN7" s="385"/>
      <c r="AO7" s="385"/>
      <c r="AP7" s="385"/>
      <c r="AQ7" s="385"/>
      <c r="AR7" s="385"/>
      <c r="AS7" s="385"/>
      <c r="AT7" s="385"/>
      <c r="AU7" s="385"/>
      <c r="AV7" s="385"/>
      <c r="AW7" s="385"/>
      <c r="AX7" s="385"/>
      <c r="AY7" s="385"/>
      <c r="AZ7" s="385"/>
      <c r="BA7" s="385"/>
      <c r="BB7" s="385"/>
      <c r="BC7" s="385"/>
      <c r="BD7" s="385"/>
      <c r="BE7" s="385"/>
      <c r="BF7" s="385"/>
      <c r="BG7" s="385"/>
      <c r="BH7" s="385"/>
      <c r="BI7" s="390"/>
      <c r="BJ7" s="404"/>
      <c r="BK7" s="405"/>
      <c r="BL7" s="405"/>
      <c r="BM7" s="405"/>
      <c r="BN7" s="278"/>
      <c r="BO7" s="278"/>
    </row>
    <row r="8" spans="1:67" ht="19.5" customHeight="1">
      <c r="A8" s="408" t="s">
        <v>401</v>
      </c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409"/>
      <c r="Z8" s="409"/>
      <c r="AA8" s="404">
        <f>SUM(AA6:AD7)</f>
        <v>98150</v>
      </c>
      <c r="AB8" s="405"/>
      <c r="AC8" s="405"/>
      <c r="AD8" s="406"/>
      <c r="AE8" s="404">
        <f>SUM(AE6:AH7)</f>
        <v>98150</v>
      </c>
      <c r="AF8" s="405"/>
      <c r="AG8" s="405"/>
      <c r="AH8" s="406"/>
      <c r="AI8" s="280">
        <f>SUM(AI6:AI7)</f>
        <v>98150</v>
      </c>
      <c r="AJ8" s="384" t="s">
        <v>410</v>
      </c>
      <c r="AK8" s="385"/>
      <c r="AL8" s="385"/>
      <c r="AM8" s="385"/>
      <c r="AN8" s="385"/>
      <c r="AO8" s="385"/>
      <c r="AP8" s="385"/>
      <c r="AQ8" s="385"/>
      <c r="AR8" s="385"/>
      <c r="AS8" s="385"/>
      <c r="AT8" s="385"/>
      <c r="AU8" s="385"/>
      <c r="AV8" s="385"/>
      <c r="AW8" s="385"/>
      <c r="AX8" s="385"/>
      <c r="AY8" s="385"/>
      <c r="AZ8" s="385"/>
      <c r="BA8" s="385"/>
      <c r="BB8" s="385"/>
      <c r="BC8" s="385"/>
      <c r="BD8" s="385"/>
      <c r="BE8" s="385"/>
      <c r="BF8" s="385"/>
      <c r="BG8" s="385"/>
      <c r="BH8" s="385"/>
      <c r="BI8" s="390"/>
      <c r="BJ8" s="404">
        <v>29500</v>
      </c>
      <c r="BK8" s="405"/>
      <c r="BL8" s="405"/>
      <c r="BM8" s="405"/>
      <c r="BN8" s="278">
        <v>29500</v>
      </c>
      <c r="BO8" s="278">
        <v>29500</v>
      </c>
    </row>
    <row r="9" spans="1:67" s="3" customFormat="1" ht="33" customHeight="1">
      <c r="A9" s="384" t="s">
        <v>69</v>
      </c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5"/>
      <c r="X9" s="385"/>
      <c r="Y9" s="385"/>
      <c r="Z9" s="385"/>
      <c r="AA9" s="404">
        <v>20692</v>
      </c>
      <c r="AB9" s="405"/>
      <c r="AC9" s="405"/>
      <c r="AD9" s="406"/>
      <c r="AE9" s="404">
        <v>20692</v>
      </c>
      <c r="AF9" s="405"/>
      <c r="AG9" s="405"/>
      <c r="AH9" s="406"/>
      <c r="AI9" s="280">
        <v>20692</v>
      </c>
      <c r="AJ9" s="387" t="s">
        <v>411</v>
      </c>
      <c r="AK9" s="388"/>
      <c r="AL9" s="388"/>
      <c r="AM9" s="388"/>
      <c r="AN9" s="388"/>
      <c r="AO9" s="388"/>
      <c r="AP9" s="388"/>
      <c r="AQ9" s="388"/>
      <c r="AR9" s="388"/>
      <c r="AS9" s="388"/>
      <c r="AT9" s="388"/>
      <c r="AU9" s="388"/>
      <c r="AV9" s="388"/>
      <c r="AW9" s="388"/>
      <c r="AX9" s="388"/>
      <c r="AY9" s="388"/>
      <c r="AZ9" s="388"/>
      <c r="BA9" s="388"/>
      <c r="BB9" s="388"/>
      <c r="BC9" s="388"/>
      <c r="BD9" s="388"/>
      <c r="BE9" s="388"/>
      <c r="BF9" s="388"/>
      <c r="BG9" s="388"/>
      <c r="BH9" s="388"/>
      <c r="BI9" s="389"/>
      <c r="BJ9" s="404">
        <v>21200</v>
      </c>
      <c r="BK9" s="405"/>
      <c r="BL9" s="405"/>
      <c r="BM9" s="405"/>
      <c r="BN9" s="278">
        <v>21500</v>
      </c>
      <c r="BO9" s="278">
        <v>22400</v>
      </c>
    </row>
    <row r="10" spans="1:67" ht="27.75" customHeight="1">
      <c r="A10" s="384" t="s">
        <v>402</v>
      </c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  <c r="Z10" s="385"/>
      <c r="AA10" s="404">
        <v>53500</v>
      </c>
      <c r="AB10" s="405"/>
      <c r="AC10" s="405"/>
      <c r="AD10" s="406"/>
      <c r="AE10" s="404">
        <v>54035</v>
      </c>
      <c r="AF10" s="405"/>
      <c r="AG10" s="405"/>
      <c r="AH10" s="406"/>
      <c r="AI10" s="280">
        <v>54575</v>
      </c>
      <c r="AJ10" s="384" t="s">
        <v>412</v>
      </c>
      <c r="AK10" s="385"/>
      <c r="AL10" s="385"/>
      <c r="AM10" s="385"/>
      <c r="AN10" s="385"/>
      <c r="AO10" s="385"/>
      <c r="AP10" s="385"/>
      <c r="AQ10" s="385"/>
      <c r="AR10" s="385"/>
      <c r="AS10" s="385"/>
      <c r="AT10" s="385"/>
      <c r="AU10" s="385"/>
      <c r="AV10" s="385"/>
      <c r="AW10" s="385"/>
      <c r="AX10" s="385"/>
      <c r="AY10" s="385"/>
      <c r="AZ10" s="385"/>
      <c r="BA10" s="385"/>
      <c r="BB10" s="385"/>
      <c r="BC10" s="385"/>
      <c r="BD10" s="385"/>
      <c r="BE10" s="385"/>
      <c r="BF10" s="385"/>
      <c r="BG10" s="385"/>
      <c r="BH10" s="385"/>
      <c r="BI10" s="390"/>
      <c r="BJ10" s="404"/>
      <c r="BK10" s="405"/>
      <c r="BL10" s="405"/>
      <c r="BM10" s="405"/>
      <c r="BN10" s="278"/>
      <c r="BO10" s="278"/>
    </row>
    <row r="11" spans="1:67" ht="19.5" customHeight="1">
      <c r="A11" s="387" t="s">
        <v>403</v>
      </c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404">
        <v>18545</v>
      </c>
      <c r="AB11" s="405"/>
      <c r="AC11" s="405"/>
      <c r="AD11" s="406"/>
      <c r="AE11" s="404">
        <v>18730</v>
      </c>
      <c r="AF11" s="405"/>
      <c r="AG11" s="405"/>
      <c r="AH11" s="406"/>
      <c r="AI11" s="280">
        <v>18918</v>
      </c>
      <c r="AJ11" s="384" t="s">
        <v>413</v>
      </c>
      <c r="AK11" s="385"/>
      <c r="AL11" s="385"/>
      <c r="AM11" s="385"/>
      <c r="AN11" s="385"/>
      <c r="AO11" s="385"/>
      <c r="AP11" s="385"/>
      <c r="AQ11" s="385"/>
      <c r="AR11" s="385"/>
      <c r="AS11" s="385"/>
      <c r="AT11" s="385"/>
      <c r="AU11" s="385"/>
      <c r="AV11" s="385"/>
      <c r="AW11" s="385"/>
      <c r="AX11" s="385"/>
      <c r="AY11" s="385"/>
      <c r="AZ11" s="385"/>
      <c r="BA11" s="385"/>
      <c r="BB11" s="385"/>
      <c r="BC11" s="385"/>
      <c r="BD11" s="385"/>
      <c r="BE11" s="385"/>
      <c r="BF11" s="385"/>
      <c r="BG11" s="385"/>
      <c r="BH11" s="385"/>
      <c r="BI11" s="390"/>
      <c r="BJ11" s="404"/>
      <c r="BK11" s="405"/>
      <c r="BL11" s="405"/>
      <c r="BM11" s="405"/>
      <c r="BN11" s="278"/>
      <c r="BO11" s="278"/>
    </row>
    <row r="12" spans="1:67" ht="19.5" customHeight="1">
      <c r="A12" s="387" t="s">
        <v>404</v>
      </c>
      <c r="B12" s="388"/>
      <c r="C12" s="388"/>
      <c r="D12" s="388"/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8"/>
      <c r="X12" s="388"/>
      <c r="Y12" s="388"/>
      <c r="Z12" s="388"/>
      <c r="AA12" s="404">
        <v>51821</v>
      </c>
      <c r="AB12" s="405"/>
      <c r="AC12" s="405"/>
      <c r="AD12" s="406"/>
      <c r="AE12" s="404">
        <v>52702</v>
      </c>
      <c r="AF12" s="405"/>
      <c r="AG12" s="405"/>
      <c r="AH12" s="406"/>
      <c r="AI12" s="280">
        <v>53597</v>
      </c>
      <c r="AJ12" s="384" t="s">
        <v>646</v>
      </c>
      <c r="AK12" s="385"/>
      <c r="AL12" s="385"/>
      <c r="AM12" s="385"/>
      <c r="AN12" s="385"/>
      <c r="AO12" s="385"/>
      <c r="AP12" s="385"/>
      <c r="AQ12" s="385"/>
      <c r="AR12" s="385"/>
      <c r="AS12" s="385"/>
      <c r="AT12" s="385"/>
      <c r="AU12" s="385"/>
      <c r="AV12" s="385"/>
      <c r="AW12" s="385"/>
      <c r="AX12" s="385"/>
      <c r="AY12" s="385"/>
      <c r="AZ12" s="385"/>
      <c r="BA12" s="385"/>
      <c r="BB12" s="385"/>
      <c r="BC12" s="385"/>
      <c r="BD12" s="385"/>
      <c r="BE12" s="385"/>
      <c r="BF12" s="385"/>
      <c r="BG12" s="385"/>
      <c r="BH12" s="385"/>
      <c r="BI12" s="390"/>
      <c r="BJ12" s="404">
        <v>350</v>
      </c>
      <c r="BK12" s="405"/>
      <c r="BL12" s="405"/>
      <c r="BM12" s="405"/>
      <c r="BN12" s="278">
        <v>350</v>
      </c>
      <c r="BO12" s="278">
        <v>350</v>
      </c>
    </row>
    <row r="13" spans="1:67" s="3" customFormat="1" ht="19.5" customHeight="1">
      <c r="A13" s="391" t="s">
        <v>405</v>
      </c>
      <c r="B13" s="392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404">
        <v>10000</v>
      </c>
      <c r="AB13" s="405"/>
      <c r="AC13" s="405"/>
      <c r="AD13" s="406"/>
      <c r="AE13" s="404">
        <v>5500</v>
      </c>
      <c r="AF13" s="405"/>
      <c r="AG13" s="405"/>
      <c r="AH13" s="406"/>
      <c r="AI13" s="280">
        <v>2200</v>
      </c>
      <c r="AJ13" s="503"/>
      <c r="AK13" s="503"/>
      <c r="AL13" s="503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  <c r="BI13" s="281"/>
      <c r="BJ13" s="282"/>
      <c r="BK13" s="282"/>
      <c r="BL13" s="282"/>
      <c r="BM13" s="282"/>
      <c r="BN13" s="278"/>
      <c r="BO13" s="278"/>
    </row>
    <row r="14" spans="1:67" s="3" customFormat="1" ht="19.5" customHeight="1">
      <c r="A14" s="387" t="s">
        <v>406</v>
      </c>
      <c r="B14" s="388"/>
      <c r="C14" s="388"/>
      <c r="D14" s="388"/>
      <c r="E14" s="388"/>
      <c r="F14" s="388"/>
      <c r="G14" s="388"/>
      <c r="H14" s="388"/>
      <c r="I14" s="388"/>
      <c r="J14" s="388"/>
      <c r="K14" s="388"/>
      <c r="L14" s="388"/>
      <c r="M14" s="388"/>
      <c r="N14" s="388"/>
      <c r="O14" s="388"/>
      <c r="P14" s="388"/>
      <c r="Q14" s="388"/>
      <c r="R14" s="388"/>
      <c r="S14" s="388"/>
      <c r="T14" s="388"/>
      <c r="U14" s="388"/>
      <c r="V14" s="388"/>
      <c r="W14" s="388"/>
      <c r="X14" s="388"/>
      <c r="Y14" s="388"/>
      <c r="Z14" s="388"/>
      <c r="AA14" s="404">
        <v>5000</v>
      </c>
      <c r="AB14" s="405"/>
      <c r="AC14" s="405"/>
      <c r="AD14" s="406"/>
      <c r="AE14" s="404">
        <v>3500</v>
      </c>
      <c r="AF14" s="405"/>
      <c r="AG14" s="405"/>
      <c r="AH14" s="406"/>
      <c r="AI14" s="280">
        <v>3800</v>
      </c>
      <c r="AJ14" s="502"/>
      <c r="AK14" s="502"/>
      <c r="AL14" s="502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/>
      <c r="AZ14" s="283"/>
      <c r="BA14" s="283"/>
      <c r="BB14" s="283"/>
      <c r="BC14" s="283"/>
      <c r="BD14" s="283"/>
      <c r="BE14" s="283"/>
      <c r="BF14" s="283"/>
      <c r="BG14" s="283"/>
      <c r="BH14" s="283"/>
      <c r="BI14" s="283"/>
      <c r="BJ14" s="282"/>
      <c r="BK14" s="282"/>
      <c r="BL14" s="282"/>
      <c r="BM14" s="282"/>
      <c r="BN14" s="278"/>
      <c r="BO14" s="278"/>
    </row>
    <row r="15" spans="1:67" ht="19.5" customHeight="1">
      <c r="A15" s="387" t="s">
        <v>407</v>
      </c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388"/>
      <c r="W15" s="388"/>
      <c r="X15" s="388"/>
      <c r="Y15" s="388"/>
      <c r="Z15" s="388"/>
      <c r="AA15" s="404"/>
      <c r="AB15" s="405"/>
      <c r="AC15" s="405"/>
      <c r="AD15" s="406"/>
      <c r="AE15" s="404"/>
      <c r="AF15" s="405"/>
      <c r="AG15" s="405"/>
      <c r="AH15" s="406"/>
      <c r="AI15" s="280"/>
      <c r="AJ15" s="501"/>
      <c r="AK15" s="501"/>
      <c r="AL15" s="501"/>
      <c r="AM15" s="283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83"/>
      <c r="BD15" s="283"/>
      <c r="BE15" s="283"/>
      <c r="BF15" s="283"/>
      <c r="BG15" s="283"/>
      <c r="BH15" s="283"/>
      <c r="BI15" s="283"/>
      <c r="BJ15" s="282"/>
      <c r="BK15" s="282"/>
      <c r="BL15" s="282"/>
      <c r="BM15" s="282"/>
      <c r="BN15" s="278"/>
      <c r="BO15" s="278"/>
    </row>
    <row r="16" spans="1:67" s="3" customFormat="1" ht="19.5" customHeight="1">
      <c r="A16" s="391" t="s">
        <v>778</v>
      </c>
      <c r="B16" s="392"/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404">
        <f>SUM(AA8:AD15)</f>
        <v>257708</v>
      </c>
      <c r="AB16" s="405"/>
      <c r="AC16" s="405"/>
      <c r="AD16" s="406"/>
      <c r="AE16" s="404">
        <f>SUM(AE8:AH15)</f>
        <v>253309</v>
      </c>
      <c r="AF16" s="405"/>
      <c r="AG16" s="405"/>
      <c r="AH16" s="406"/>
      <c r="AI16" s="280">
        <f>SUM(AI8:AI15)</f>
        <v>251932</v>
      </c>
      <c r="AJ16" s="387" t="s">
        <v>779</v>
      </c>
      <c r="AK16" s="388"/>
      <c r="AL16" s="388"/>
      <c r="AM16" s="388"/>
      <c r="AN16" s="388"/>
      <c r="AO16" s="388"/>
      <c r="AP16" s="388"/>
      <c r="AQ16" s="388"/>
      <c r="AR16" s="388"/>
      <c r="AS16" s="388"/>
      <c r="AT16" s="388"/>
      <c r="AU16" s="388"/>
      <c r="AV16" s="388"/>
      <c r="AW16" s="388"/>
      <c r="AX16" s="388"/>
      <c r="AY16" s="388"/>
      <c r="AZ16" s="388"/>
      <c r="BA16" s="388"/>
      <c r="BB16" s="388"/>
      <c r="BC16" s="388"/>
      <c r="BD16" s="388"/>
      <c r="BE16" s="388"/>
      <c r="BF16" s="388"/>
      <c r="BG16" s="388"/>
      <c r="BH16" s="388"/>
      <c r="BI16" s="389"/>
      <c r="BJ16" s="404">
        <f>SUM(BJ6:BM15)</f>
        <v>251932</v>
      </c>
      <c r="BK16" s="405"/>
      <c r="BL16" s="405"/>
      <c r="BM16" s="405"/>
      <c r="BN16" s="278">
        <f>SUM(BN6:BN15)</f>
        <v>249809</v>
      </c>
      <c r="BO16" s="278">
        <f>SUM(BO6:BO15)</f>
        <v>249828</v>
      </c>
    </row>
    <row r="17" spans="1:67" s="7" customFormat="1" ht="19.5" customHeight="1">
      <c r="A17" s="387" t="s">
        <v>513</v>
      </c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T17" s="388"/>
      <c r="U17" s="388"/>
      <c r="V17" s="388"/>
      <c r="W17" s="388"/>
      <c r="X17" s="388"/>
      <c r="Y17" s="388"/>
      <c r="Z17" s="389"/>
      <c r="AA17" s="399"/>
      <c r="AB17" s="399"/>
      <c r="AC17" s="399"/>
      <c r="AD17" s="399"/>
      <c r="AE17" s="399"/>
      <c r="AF17" s="399"/>
      <c r="AG17" s="399"/>
      <c r="AH17" s="399"/>
      <c r="AI17" s="284"/>
      <c r="AJ17" s="387" t="s">
        <v>518</v>
      </c>
      <c r="AK17" s="388"/>
      <c r="AL17" s="388"/>
      <c r="AM17" s="388"/>
      <c r="AN17" s="388"/>
      <c r="AO17" s="388"/>
      <c r="AP17" s="388"/>
      <c r="AQ17" s="388"/>
      <c r="AR17" s="388"/>
      <c r="AS17" s="388"/>
      <c r="AT17" s="388"/>
      <c r="AU17" s="388"/>
      <c r="AV17" s="388"/>
      <c r="AW17" s="388"/>
      <c r="AX17" s="388"/>
      <c r="AY17" s="388"/>
      <c r="AZ17" s="388"/>
      <c r="BA17" s="388"/>
      <c r="BB17" s="388"/>
      <c r="BC17" s="388"/>
      <c r="BD17" s="388"/>
      <c r="BE17" s="388"/>
      <c r="BF17" s="388"/>
      <c r="BG17" s="388"/>
      <c r="BH17" s="388"/>
      <c r="BI17" s="389"/>
      <c r="BJ17" s="404"/>
      <c r="BK17" s="405"/>
      <c r="BL17" s="405"/>
      <c r="BM17" s="405"/>
      <c r="BN17" s="278"/>
      <c r="BO17" s="278"/>
    </row>
    <row r="18" spans="1:67" s="7" customFormat="1" ht="19.5" customHeight="1">
      <c r="A18" s="381" t="s">
        <v>514</v>
      </c>
      <c r="B18" s="382"/>
      <c r="C18" s="382"/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3"/>
      <c r="AA18" s="399"/>
      <c r="AB18" s="399"/>
      <c r="AC18" s="399"/>
      <c r="AD18" s="399"/>
      <c r="AE18" s="399"/>
      <c r="AF18" s="399"/>
      <c r="AG18" s="399"/>
      <c r="AH18" s="399"/>
      <c r="AI18" s="284"/>
      <c r="AJ18" s="381" t="s">
        <v>519</v>
      </c>
      <c r="AK18" s="382"/>
      <c r="AL18" s="382"/>
      <c r="AM18" s="382"/>
      <c r="AN18" s="382"/>
      <c r="AO18" s="382"/>
      <c r="AP18" s="382"/>
      <c r="AQ18" s="382"/>
      <c r="AR18" s="382"/>
      <c r="AS18" s="382"/>
      <c r="AT18" s="382"/>
      <c r="AU18" s="382"/>
      <c r="AV18" s="382"/>
      <c r="AW18" s="382"/>
      <c r="AX18" s="382"/>
      <c r="AY18" s="382"/>
      <c r="AZ18" s="382"/>
      <c r="BA18" s="382"/>
      <c r="BB18" s="382"/>
      <c r="BC18" s="382"/>
      <c r="BD18" s="382"/>
      <c r="BE18" s="382"/>
      <c r="BF18" s="382"/>
      <c r="BG18" s="382"/>
      <c r="BH18" s="382"/>
      <c r="BI18" s="383"/>
      <c r="BJ18" s="404"/>
      <c r="BK18" s="405"/>
      <c r="BL18" s="405"/>
      <c r="BM18" s="405"/>
      <c r="BN18" s="278"/>
      <c r="BO18" s="278"/>
    </row>
    <row r="19" spans="1:67" s="7" customFormat="1" ht="19.5" customHeight="1">
      <c r="A19" s="381" t="s">
        <v>515</v>
      </c>
      <c r="B19" s="382"/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3"/>
      <c r="AA19" s="399"/>
      <c r="AB19" s="399"/>
      <c r="AC19" s="399"/>
      <c r="AD19" s="399"/>
      <c r="AE19" s="399"/>
      <c r="AF19" s="399"/>
      <c r="AG19" s="399"/>
      <c r="AH19" s="399"/>
      <c r="AI19" s="284"/>
      <c r="AJ19" s="384" t="s">
        <v>520</v>
      </c>
      <c r="AK19" s="385"/>
      <c r="AL19" s="385"/>
      <c r="AM19" s="385"/>
      <c r="AN19" s="385"/>
      <c r="AO19" s="385"/>
      <c r="AP19" s="385"/>
      <c r="AQ19" s="385"/>
      <c r="AR19" s="385"/>
      <c r="AS19" s="385"/>
      <c r="AT19" s="385"/>
      <c r="AU19" s="385"/>
      <c r="AV19" s="385"/>
      <c r="AW19" s="385"/>
      <c r="AX19" s="385"/>
      <c r="AY19" s="385"/>
      <c r="AZ19" s="385"/>
      <c r="BA19" s="385"/>
      <c r="BB19" s="385"/>
      <c r="BC19" s="385"/>
      <c r="BD19" s="385"/>
      <c r="BE19" s="385"/>
      <c r="BF19" s="385"/>
      <c r="BG19" s="385"/>
      <c r="BH19" s="385"/>
      <c r="BI19" s="390"/>
      <c r="BJ19" s="404">
        <v>5776</v>
      </c>
      <c r="BK19" s="405"/>
      <c r="BL19" s="405"/>
      <c r="BM19" s="405"/>
      <c r="BN19" s="278">
        <v>3500</v>
      </c>
      <c r="BO19" s="278">
        <v>2104</v>
      </c>
    </row>
    <row r="20" spans="1:67" s="7" customFormat="1" ht="19.5" customHeight="1">
      <c r="A20" s="381" t="s">
        <v>516</v>
      </c>
      <c r="B20" s="382"/>
      <c r="C20" s="382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3"/>
      <c r="AA20" s="399"/>
      <c r="AB20" s="399"/>
      <c r="AC20" s="399"/>
      <c r="AD20" s="399"/>
      <c r="AE20" s="399"/>
      <c r="AF20" s="399"/>
      <c r="AG20" s="399"/>
      <c r="AH20" s="399"/>
      <c r="AI20" s="284"/>
      <c r="AJ20" s="387" t="s">
        <v>521</v>
      </c>
      <c r="AK20" s="388"/>
      <c r="AL20" s="388"/>
      <c r="AM20" s="388"/>
      <c r="AN20" s="388"/>
      <c r="AO20" s="388"/>
      <c r="AP20" s="388"/>
      <c r="AQ20" s="388"/>
      <c r="AR20" s="388"/>
      <c r="AS20" s="388"/>
      <c r="AT20" s="388"/>
      <c r="AU20" s="388"/>
      <c r="AV20" s="388"/>
      <c r="AW20" s="388"/>
      <c r="AX20" s="388"/>
      <c r="AY20" s="388"/>
      <c r="AZ20" s="388"/>
      <c r="BA20" s="388"/>
      <c r="BB20" s="388"/>
      <c r="BC20" s="388"/>
      <c r="BD20" s="388"/>
      <c r="BE20" s="388"/>
      <c r="BF20" s="388"/>
      <c r="BG20" s="388"/>
      <c r="BH20" s="388"/>
      <c r="BI20" s="389"/>
      <c r="BJ20" s="404"/>
      <c r="BK20" s="405"/>
      <c r="BL20" s="405"/>
      <c r="BM20" s="405"/>
      <c r="BN20" s="278"/>
      <c r="BO20" s="278"/>
    </row>
    <row r="21" spans="1:67" s="7" customFormat="1" ht="19.5" customHeight="1">
      <c r="A21" s="283"/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5"/>
      <c r="AB21" s="285"/>
      <c r="AC21" s="285"/>
      <c r="AD21" s="285"/>
      <c r="AE21" s="285"/>
      <c r="AF21" s="285"/>
      <c r="AG21" s="285"/>
      <c r="AH21" s="285"/>
      <c r="AI21" s="285"/>
      <c r="AJ21" s="381" t="s">
        <v>522</v>
      </c>
      <c r="AK21" s="382"/>
      <c r="AL21" s="382"/>
      <c r="AM21" s="382"/>
      <c r="AN21" s="382"/>
      <c r="AO21" s="382"/>
      <c r="AP21" s="382"/>
      <c r="AQ21" s="382"/>
      <c r="AR21" s="382"/>
      <c r="AS21" s="382"/>
      <c r="AT21" s="382"/>
      <c r="AU21" s="382"/>
      <c r="AV21" s="382"/>
      <c r="AW21" s="382"/>
      <c r="AX21" s="382"/>
      <c r="AY21" s="382"/>
      <c r="AZ21" s="382"/>
      <c r="BA21" s="382"/>
      <c r="BB21" s="382"/>
      <c r="BC21" s="382"/>
      <c r="BD21" s="382"/>
      <c r="BE21" s="382"/>
      <c r="BF21" s="382"/>
      <c r="BG21" s="382"/>
      <c r="BH21" s="382"/>
      <c r="BI21" s="383"/>
      <c r="BJ21" s="404"/>
      <c r="BK21" s="405"/>
      <c r="BL21" s="405"/>
      <c r="BM21" s="406"/>
      <c r="BN21" s="285"/>
      <c r="BO21" s="285"/>
    </row>
    <row r="22" spans="1:67" s="7" customFormat="1" ht="19.5" customHeight="1">
      <c r="A22" s="381" t="s">
        <v>780</v>
      </c>
      <c r="B22" s="382"/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3"/>
      <c r="AA22" s="399">
        <f>SUM(AA17:AD20)</f>
        <v>0</v>
      </c>
      <c r="AB22" s="399"/>
      <c r="AC22" s="399"/>
      <c r="AD22" s="399"/>
      <c r="AE22" s="399">
        <f>SUM(AE17:AH20)</f>
        <v>0</v>
      </c>
      <c r="AF22" s="399"/>
      <c r="AG22" s="399"/>
      <c r="AH22" s="399"/>
      <c r="AI22" s="284">
        <v>0</v>
      </c>
      <c r="AJ22" s="381" t="s">
        <v>781</v>
      </c>
      <c r="AK22" s="382"/>
      <c r="AL22" s="382"/>
      <c r="AM22" s="382"/>
      <c r="AN22" s="382"/>
      <c r="AO22" s="382"/>
      <c r="AP22" s="382"/>
      <c r="AQ22" s="382"/>
      <c r="AR22" s="382"/>
      <c r="AS22" s="382"/>
      <c r="AT22" s="382"/>
      <c r="AU22" s="382"/>
      <c r="AV22" s="382"/>
      <c r="AW22" s="382"/>
      <c r="AX22" s="382"/>
      <c r="AY22" s="382"/>
      <c r="AZ22" s="382"/>
      <c r="BA22" s="382"/>
      <c r="BB22" s="382"/>
      <c r="BC22" s="382"/>
      <c r="BD22" s="382"/>
      <c r="BE22" s="382"/>
      <c r="BF22" s="382"/>
      <c r="BG22" s="382"/>
      <c r="BH22" s="382"/>
      <c r="BI22" s="383"/>
      <c r="BJ22" s="404">
        <f>SUM(BJ17:BM21)</f>
        <v>5776</v>
      </c>
      <c r="BK22" s="405"/>
      <c r="BL22" s="405"/>
      <c r="BM22" s="406"/>
      <c r="BN22" s="284">
        <f>SUM(BN17:BN20)</f>
        <v>3500</v>
      </c>
      <c r="BO22" s="284">
        <f>SUM(BO17:BO20)</f>
        <v>2104</v>
      </c>
    </row>
    <row r="23" spans="1:67" s="7" customFormat="1" ht="19.5" customHeight="1">
      <c r="A23" s="381" t="s">
        <v>623</v>
      </c>
      <c r="B23" s="382"/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3"/>
      <c r="AA23" s="399">
        <f>AA16+AA22</f>
        <v>257708</v>
      </c>
      <c r="AB23" s="399"/>
      <c r="AC23" s="399"/>
      <c r="AD23" s="399"/>
      <c r="AE23" s="399">
        <f>AE16+AE22</f>
        <v>253309</v>
      </c>
      <c r="AF23" s="399"/>
      <c r="AG23" s="399"/>
      <c r="AH23" s="399"/>
      <c r="AI23" s="284">
        <f>AI16+AI22</f>
        <v>251932</v>
      </c>
      <c r="AJ23" s="381" t="s">
        <v>624</v>
      </c>
      <c r="AK23" s="382"/>
      <c r="AL23" s="382"/>
      <c r="AM23" s="382"/>
      <c r="AN23" s="382"/>
      <c r="AO23" s="382"/>
      <c r="AP23" s="382"/>
      <c r="AQ23" s="382"/>
      <c r="AR23" s="382"/>
      <c r="AS23" s="382"/>
      <c r="AT23" s="382"/>
      <c r="AU23" s="382"/>
      <c r="AV23" s="382"/>
      <c r="AW23" s="382"/>
      <c r="AX23" s="382"/>
      <c r="AY23" s="382"/>
      <c r="AZ23" s="382"/>
      <c r="BA23" s="382"/>
      <c r="BB23" s="382"/>
      <c r="BC23" s="382"/>
      <c r="BD23" s="382"/>
      <c r="BE23" s="382"/>
      <c r="BF23" s="382"/>
      <c r="BG23" s="382"/>
      <c r="BH23" s="382"/>
      <c r="BI23" s="383"/>
      <c r="BJ23" s="404">
        <f>BJ16+BJ22</f>
        <v>257708</v>
      </c>
      <c r="BK23" s="405"/>
      <c r="BL23" s="405"/>
      <c r="BM23" s="406"/>
      <c r="BN23" s="284">
        <f>BN16+BN22</f>
        <v>253309</v>
      </c>
      <c r="BO23" s="284">
        <f>BO16+BO22</f>
        <v>251932</v>
      </c>
    </row>
    <row r="24" spans="1:67" s="7" customFormat="1" ht="19.5" customHeight="1">
      <c r="A24" s="286"/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I24" s="286"/>
      <c r="BJ24" s="287"/>
      <c r="BK24" s="287"/>
      <c r="BL24" s="287"/>
      <c r="BM24" s="287"/>
      <c r="BN24" s="287"/>
      <c r="BO24" s="287"/>
    </row>
    <row r="25" ht="19.5" customHeight="1"/>
    <row r="26" spans="43:52" ht="12.75">
      <c r="AQ26" s="500"/>
      <c r="AR26" s="500"/>
      <c r="AS26" s="500"/>
      <c r="AT26" s="500"/>
      <c r="AU26" s="500"/>
      <c r="AV26" s="500"/>
      <c r="AW26" s="500"/>
      <c r="AX26" s="500"/>
      <c r="AY26" s="500"/>
      <c r="AZ26" s="500"/>
    </row>
    <row r="27" spans="43:52" ht="12.75">
      <c r="AQ27" s="500"/>
      <c r="AR27" s="500"/>
      <c r="AS27" s="500"/>
      <c r="AT27" s="500"/>
      <c r="AU27" s="500"/>
      <c r="AV27" s="500"/>
      <c r="AW27" s="500"/>
      <c r="AX27" s="500"/>
      <c r="AY27" s="500"/>
      <c r="AZ27" s="500"/>
    </row>
    <row r="28" spans="43:52" ht="12.75">
      <c r="AQ28" s="500"/>
      <c r="AR28" s="500"/>
      <c r="AS28" s="500"/>
      <c r="AT28" s="500"/>
      <c r="AU28" s="500"/>
      <c r="AV28" s="500"/>
      <c r="AW28" s="500"/>
      <c r="AX28" s="500"/>
      <c r="AY28" s="500"/>
      <c r="AZ28" s="500"/>
    </row>
    <row r="29" spans="43:52" ht="12.75">
      <c r="AQ29" s="499"/>
      <c r="AR29" s="499"/>
      <c r="AS29" s="499"/>
      <c r="AT29" s="499"/>
      <c r="AU29" s="499"/>
      <c r="AV29" s="499"/>
      <c r="AW29" s="499"/>
      <c r="AX29" s="499"/>
      <c r="AY29" s="499"/>
      <c r="AZ29" s="499"/>
    </row>
  </sheetData>
  <sheetProtection/>
  <mergeCells count="99">
    <mergeCell ref="A1:BM1"/>
    <mergeCell ref="BN1:BO1"/>
    <mergeCell ref="A2:BO2"/>
    <mergeCell ref="A3:BO3"/>
    <mergeCell ref="A4:AD4"/>
    <mergeCell ref="AG4:BM4"/>
    <mergeCell ref="BJ5:BM5"/>
    <mergeCell ref="A6:Z6"/>
    <mergeCell ref="AA6:AD6"/>
    <mergeCell ref="AE6:AH6"/>
    <mergeCell ref="AJ6:BI6"/>
    <mergeCell ref="BJ6:BM6"/>
    <mergeCell ref="A5:Z5"/>
    <mergeCell ref="AA5:AD5"/>
    <mergeCell ref="AE5:AH5"/>
    <mergeCell ref="AJ5:BI5"/>
    <mergeCell ref="BJ7:BM7"/>
    <mergeCell ref="A8:Z8"/>
    <mergeCell ref="AA8:AD8"/>
    <mergeCell ref="AE8:AH8"/>
    <mergeCell ref="AJ8:BI8"/>
    <mergeCell ref="BJ8:BM8"/>
    <mergeCell ref="A7:Z7"/>
    <mergeCell ref="AA7:AD7"/>
    <mergeCell ref="AE7:AH7"/>
    <mergeCell ref="AJ7:BI7"/>
    <mergeCell ref="BJ9:BM9"/>
    <mergeCell ref="A10:Z10"/>
    <mergeCell ref="AA10:AD10"/>
    <mergeCell ref="AE10:AH10"/>
    <mergeCell ref="AJ10:BI10"/>
    <mergeCell ref="BJ10:BM10"/>
    <mergeCell ref="A9:Z9"/>
    <mergeCell ref="AA9:AD9"/>
    <mergeCell ref="AE9:AH9"/>
    <mergeCell ref="AJ9:BI9"/>
    <mergeCell ref="BJ11:BM11"/>
    <mergeCell ref="A12:Z12"/>
    <mergeCell ref="AA12:AD12"/>
    <mergeCell ref="AE12:AH12"/>
    <mergeCell ref="AJ12:BI12"/>
    <mergeCell ref="BJ12:BM12"/>
    <mergeCell ref="A11:Z11"/>
    <mergeCell ref="AA11:AD11"/>
    <mergeCell ref="A14:Z14"/>
    <mergeCell ref="AA14:AD14"/>
    <mergeCell ref="AE14:AH14"/>
    <mergeCell ref="AJ14:AL14"/>
    <mergeCell ref="AE11:AH11"/>
    <mergeCell ref="AJ11:BI11"/>
    <mergeCell ref="A13:Z13"/>
    <mergeCell ref="AA13:AD13"/>
    <mergeCell ref="AE13:AH13"/>
    <mergeCell ref="AJ13:AL13"/>
    <mergeCell ref="AE16:AH16"/>
    <mergeCell ref="AJ16:BI16"/>
    <mergeCell ref="A15:Z15"/>
    <mergeCell ref="AA15:AD15"/>
    <mergeCell ref="AE15:AH15"/>
    <mergeCell ref="AJ15:AL15"/>
    <mergeCell ref="AE18:AH18"/>
    <mergeCell ref="AJ18:BI18"/>
    <mergeCell ref="BJ16:BM16"/>
    <mergeCell ref="A17:Z17"/>
    <mergeCell ref="AA17:AD17"/>
    <mergeCell ref="AE17:AH17"/>
    <mergeCell ref="AJ17:BI17"/>
    <mergeCell ref="BJ17:BM17"/>
    <mergeCell ref="A16:Z16"/>
    <mergeCell ref="AA16:AD16"/>
    <mergeCell ref="AE20:AH20"/>
    <mergeCell ref="AJ20:BI20"/>
    <mergeCell ref="BJ18:BM18"/>
    <mergeCell ref="A19:Z19"/>
    <mergeCell ref="AA19:AD19"/>
    <mergeCell ref="AE19:AH19"/>
    <mergeCell ref="AJ19:BI19"/>
    <mergeCell ref="BJ19:BM19"/>
    <mergeCell ref="A18:Z18"/>
    <mergeCell ref="AA18:AD18"/>
    <mergeCell ref="BJ20:BM20"/>
    <mergeCell ref="AJ21:BI21"/>
    <mergeCell ref="BJ21:BM21"/>
    <mergeCell ref="A22:Z22"/>
    <mergeCell ref="AA22:AD22"/>
    <mergeCell ref="AE22:AH22"/>
    <mergeCell ref="AJ22:BI22"/>
    <mergeCell ref="BJ22:BM22"/>
    <mergeCell ref="A20:Z20"/>
    <mergeCell ref="AA20:AD20"/>
    <mergeCell ref="AQ29:AZ29"/>
    <mergeCell ref="BJ23:BM23"/>
    <mergeCell ref="AQ26:AZ26"/>
    <mergeCell ref="AQ27:AZ27"/>
    <mergeCell ref="AQ28:AZ28"/>
    <mergeCell ref="A23:Z23"/>
    <mergeCell ref="AA23:AD23"/>
    <mergeCell ref="AE23:AH23"/>
    <mergeCell ref="AJ23:BI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6" r:id="rId1"/>
  <headerFooter alignWithMargins="0">
    <oddHeader>&amp;R11. számú melléklet a 2/2015.(II.13.) számú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4">
      <selection activeCell="H1" sqref="H1"/>
    </sheetView>
  </sheetViews>
  <sheetFormatPr defaultColWidth="9.140625" defaultRowHeight="15"/>
  <cols>
    <col min="1" max="1" width="14.8515625" style="69" customWidth="1"/>
    <col min="2" max="2" width="31.57421875" style="69" customWidth="1"/>
    <col min="3" max="3" width="9.140625" style="69" customWidth="1"/>
    <col min="4" max="4" width="6.57421875" style="69" customWidth="1"/>
    <col min="5" max="5" width="0.13671875" style="69" customWidth="1"/>
    <col min="6" max="6" width="9.140625" style="69" hidden="1" customWidth="1"/>
    <col min="7" max="7" width="14.140625" style="8" customWidth="1"/>
    <col min="8" max="8" width="13.8515625" style="8" customWidth="1"/>
    <col min="9" max="16384" width="9.140625" style="8" customWidth="1"/>
  </cols>
  <sheetData>
    <row r="1" ht="12.75">
      <c r="H1" s="353"/>
    </row>
    <row r="2" spans="1:8" ht="24.75" customHeight="1">
      <c r="A2" s="511" t="s">
        <v>632</v>
      </c>
      <c r="B2" s="511"/>
      <c r="C2" s="511"/>
      <c r="D2" s="511"/>
      <c r="E2" s="511"/>
      <c r="F2" s="511"/>
      <c r="G2" s="454"/>
      <c r="H2" s="454"/>
    </row>
    <row r="3" spans="1:8" ht="21" customHeight="1">
      <c r="A3" s="511" t="s">
        <v>713</v>
      </c>
      <c r="B3" s="511"/>
      <c r="C3" s="511"/>
      <c r="D3" s="511"/>
      <c r="E3" s="511"/>
      <c r="F3" s="511"/>
      <c r="G3" s="454"/>
      <c r="H3" s="454"/>
    </row>
    <row r="4" spans="1:6" ht="21" customHeight="1">
      <c r="A4" s="513"/>
      <c r="B4" s="513"/>
      <c r="C4" s="513"/>
      <c r="D4" s="513"/>
      <c r="E4" s="513"/>
      <c r="F4" s="513"/>
    </row>
    <row r="5" spans="1:8" ht="21" customHeight="1">
      <c r="A5" s="511" t="s">
        <v>603</v>
      </c>
      <c r="B5" s="511"/>
      <c r="C5" s="511"/>
      <c r="D5" s="511"/>
      <c r="E5" s="511"/>
      <c r="F5" s="511"/>
      <c r="G5" s="454"/>
      <c r="H5" s="454"/>
    </row>
    <row r="6" ht="21" customHeight="1"/>
    <row r="7" spans="1:8" ht="32.25" customHeight="1">
      <c r="A7" s="96" t="s">
        <v>629</v>
      </c>
      <c r="B7" s="96" t="s">
        <v>1</v>
      </c>
      <c r="C7" s="394" t="s">
        <v>716</v>
      </c>
      <c r="D7" s="394"/>
      <c r="E7" s="394"/>
      <c r="F7" s="394"/>
      <c r="G7" s="202" t="s">
        <v>717</v>
      </c>
      <c r="H7" s="202" t="s">
        <v>562</v>
      </c>
    </row>
    <row r="8" spans="1:8" ht="36" customHeight="1">
      <c r="A8" s="365" t="s">
        <v>868</v>
      </c>
      <c r="B8" s="98" t="s">
        <v>604</v>
      </c>
      <c r="C8" s="512">
        <v>1</v>
      </c>
      <c r="D8" s="512"/>
      <c r="E8" s="512"/>
      <c r="F8" s="512"/>
      <c r="G8" s="203">
        <v>10.25</v>
      </c>
      <c r="H8" s="203">
        <v>11.25</v>
      </c>
    </row>
    <row r="9" spans="1:8" ht="36" customHeight="1">
      <c r="A9" s="365" t="s">
        <v>869</v>
      </c>
      <c r="B9" s="98" t="s">
        <v>714</v>
      </c>
      <c r="C9" s="512">
        <v>1</v>
      </c>
      <c r="D9" s="516"/>
      <c r="E9" s="516"/>
      <c r="F9" s="516"/>
      <c r="G9" s="204"/>
      <c r="H9" s="203">
        <v>1</v>
      </c>
    </row>
    <row r="10" spans="1:8" ht="36" customHeight="1">
      <c r="A10" s="365" t="s">
        <v>870</v>
      </c>
      <c r="B10" s="98" t="s">
        <v>715</v>
      </c>
      <c r="C10" s="512">
        <v>44</v>
      </c>
      <c r="D10" s="516"/>
      <c r="E10" s="516"/>
      <c r="F10" s="516"/>
      <c r="G10" s="205"/>
      <c r="H10" s="203">
        <f>SUM(C10:G10)</f>
        <v>44</v>
      </c>
    </row>
    <row r="11" spans="1:8" ht="24" customHeight="1">
      <c r="A11" s="365" t="s">
        <v>867</v>
      </c>
      <c r="B11" s="98" t="s">
        <v>712</v>
      </c>
      <c r="C11" s="512">
        <v>6</v>
      </c>
      <c r="D11" s="512"/>
      <c r="E11" s="512"/>
      <c r="F11" s="512"/>
      <c r="G11" s="204"/>
      <c r="H11" s="203">
        <v>6</v>
      </c>
    </row>
    <row r="12" spans="1:8" ht="21" customHeight="1">
      <c r="A12" s="97">
        <v>107051</v>
      </c>
      <c r="B12" s="98" t="s">
        <v>705</v>
      </c>
      <c r="C12" s="514">
        <v>1</v>
      </c>
      <c r="D12" s="514"/>
      <c r="E12" s="514"/>
      <c r="F12" s="514"/>
      <c r="G12" s="204"/>
      <c r="H12" s="203">
        <v>1</v>
      </c>
    </row>
    <row r="13" spans="1:8" ht="32.25" customHeight="1">
      <c r="A13" s="365" t="s">
        <v>871</v>
      </c>
      <c r="B13" s="98" t="s">
        <v>605</v>
      </c>
      <c r="C13" s="514">
        <v>1</v>
      </c>
      <c r="D13" s="514"/>
      <c r="E13" s="514"/>
      <c r="F13" s="514"/>
      <c r="G13" s="204"/>
      <c r="H13" s="203">
        <v>1</v>
      </c>
    </row>
    <row r="14" spans="1:8" ht="21" customHeight="1">
      <c r="A14" s="394" t="s">
        <v>606</v>
      </c>
      <c r="B14" s="394"/>
      <c r="C14" s="515">
        <f>SUM(C8:F13)</f>
        <v>54</v>
      </c>
      <c r="D14" s="515"/>
      <c r="E14" s="515"/>
      <c r="F14" s="515"/>
      <c r="G14" s="205">
        <v>10.25</v>
      </c>
      <c r="H14" s="203">
        <f>SUM(H8:H13)</f>
        <v>64.25</v>
      </c>
    </row>
    <row r="15" spans="1:2" ht="21" customHeight="1">
      <c r="A15" s="99"/>
      <c r="B15" s="99"/>
    </row>
    <row r="16" ht="21" customHeight="1"/>
    <row r="17" ht="21" customHeight="1"/>
  </sheetData>
  <sheetProtection/>
  <mergeCells count="13">
    <mergeCell ref="C11:F11"/>
    <mergeCell ref="C12:F12"/>
    <mergeCell ref="C13:F13"/>
    <mergeCell ref="A14:B14"/>
    <mergeCell ref="C14:F14"/>
    <mergeCell ref="C9:F9"/>
    <mergeCell ref="C10:F10"/>
    <mergeCell ref="A2:H2"/>
    <mergeCell ref="A3:H3"/>
    <mergeCell ref="A5:H5"/>
    <mergeCell ref="C8:F8"/>
    <mergeCell ref="A4:F4"/>
    <mergeCell ref="C7: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&amp;R12. számú melléklet a 2/2015.(II.13.) számú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39.8515625" style="114" customWidth="1"/>
    <col min="2" max="13" width="8.28125" style="114" customWidth="1"/>
    <col min="14" max="14" width="9.8515625" style="114" bestFit="1" customWidth="1"/>
    <col min="15" max="16384" width="9.140625" style="100" customWidth="1"/>
  </cols>
  <sheetData>
    <row r="1" spans="1:14" ht="24" customHeight="1">
      <c r="A1" s="517" t="s">
        <v>809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</row>
    <row r="2" spans="1:14" ht="23.25" customHeight="1">
      <c r="A2" s="517" t="s">
        <v>855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</row>
    <row r="3" spans="1:14" ht="12.75" customHeight="1">
      <c r="A3" s="517"/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</row>
    <row r="4" spans="1:14" ht="11.25" customHeight="1">
      <c r="A4" s="517"/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</row>
    <row r="5" spans="1:14" ht="11.2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518" t="s">
        <v>607</v>
      </c>
      <c r="N5" s="518"/>
    </row>
    <row r="6" spans="1:14" ht="18" customHeight="1">
      <c r="A6" s="102" t="s">
        <v>1</v>
      </c>
      <c r="B6" s="103" t="s">
        <v>608</v>
      </c>
      <c r="C6" s="103" t="s">
        <v>609</v>
      </c>
      <c r="D6" s="103" t="s">
        <v>610</v>
      </c>
      <c r="E6" s="103" t="s">
        <v>611</v>
      </c>
      <c r="F6" s="103" t="s">
        <v>612</v>
      </c>
      <c r="G6" s="103" t="s">
        <v>613</v>
      </c>
      <c r="H6" s="103" t="s">
        <v>614</v>
      </c>
      <c r="I6" s="103" t="s">
        <v>615</v>
      </c>
      <c r="J6" s="103" t="s">
        <v>616</v>
      </c>
      <c r="K6" s="103" t="s">
        <v>617</v>
      </c>
      <c r="L6" s="103" t="s">
        <v>618</v>
      </c>
      <c r="M6" s="103" t="s">
        <v>619</v>
      </c>
      <c r="N6" s="102" t="s">
        <v>620</v>
      </c>
    </row>
    <row r="7" spans="1:14" ht="18" customHeight="1">
      <c r="A7" s="104" t="s">
        <v>401</v>
      </c>
      <c r="B7" s="105">
        <v>5436</v>
      </c>
      <c r="C7" s="105">
        <v>5436</v>
      </c>
      <c r="D7" s="105">
        <v>8727</v>
      </c>
      <c r="E7" s="105">
        <v>8727</v>
      </c>
      <c r="F7" s="105">
        <v>8728</v>
      </c>
      <c r="G7" s="105">
        <v>8727</v>
      </c>
      <c r="H7" s="105">
        <v>8728</v>
      </c>
      <c r="I7" s="105">
        <v>8727</v>
      </c>
      <c r="J7" s="105">
        <v>8727</v>
      </c>
      <c r="K7" s="105">
        <v>8727</v>
      </c>
      <c r="L7" s="105">
        <v>8268</v>
      </c>
      <c r="M7" s="105">
        <v>8733</v>
      </c>
      <c r="N7" s="106">
        <f aca="true" t="shared" si="0" ref="N7:N13">SUM(B7:M7)</f>
        <v>97691</v>
      </c>
    </row>
    <row r="8" spans="1:14" ht="18" customHeight="1">
      <c r="A8" s="104" t="s">
        <v>621</v>
      </c>
      <c r="B8" s="105">
        <v>1050</v>
      </c>
      <c r="C8" s="105">
        <v>1050</v>
      </c>
      <c r="D8" s="105">
        <v>1859</v>
      </c>
      <c r="E8" s="105">
        <v>1859</v>
      </c>
      <c r="F8" s="105">
        <v>1859</v>
      </c>
      <c r="G8" s="105">
        <v>1859</v>
      </c>
      <c r="H8" s="105">
        <v>1859</v>
      </c>
      <c r="I8" s="105">
        <v>1859</v>
      </c>
      <c r="J8" s="105">
        <v>1859</v>
      </c>
      <c r="K8" s="105">
        <v>1859</v>
      </c>
      <c r="L8" s="105">
        <v>1859</v>
      </c>
      <c r="M8" s="105">
        <v>1861</v>
      </c>
      <c r="N8" s="106">
        <f t="shared" si="0"/>
        <v>20692</v>
      </c>
    </row>
    <row r="9" spans="1:14" ht="18" customHeight="1">
      <c r="A9" s="104" t="s">
        <v>633</v>
      </c>
      <c r="B9" s="105">
        <v>3790</v>
      </c>
      <c r="C9" s="105">
        <v>3850</v>
      </c>
      <c r="D9" s="105">
        <v>4560</v>
      </c>
      <c r="E9" s="105">
        <v>4390</v>
      </c>
      <c r="F9" s="105">
        <v>4417</v>
      </c>
      <c r="G9" s="105">
        <v>4450</v>
      </c>
      <c r="H9" s="105">
        <v>3890</v>
      </c>
      <c r="I9" s="105">
        <v>4122</v>
      </c>
      <c r="J9" s="105">
        <v>4450</v>
      </c>
      <c r="K9" s="105">
        <v>4417</v>
      </c>
      <c r="L9" s="105">
        <v>4560</v>
      </c>
      <c r="M9" s="105">
        <v>5818</v>
      </c>
      <c r="N9" s="106">
        <f t="shared" si="0"/>
        <v>52714</v>
      </c>
    </row>
    <row r="10" spans="1:14" ht="18" customHeight="1">
      <c r="A10" s="104" t="s">
        <v>625</v>
      </c>
      <c r="B10" s="105">
        <v>1460</v>
      </c>
      <c r="C10" s="105">
        <v>1490</v>
      </c>
      <c r="D10" s="105">
        <v>1480</v>
      </c>
      <c r="E10" s="105">
        <v>1510</v>
      </c>
      <c r="F10" s="105">
        <v>1490</v>
      </c>
      <c r="G10" s="105">
        <v>1450</v>
      </c>
      <c r="H10" s="105">
        <v>1510</v>
      </c>
      <c r="I10" s="105">
        <v>1790</v>
      </c>
      <c r="J10" s="105">
        <v>1750</v>
      </c>
      <c r="K10" s="105">
        <v>1540</v>
      </c>
      <c r="L10" s="105">
        <v>1560</v>
      </c>
      <c r="M10" s="105">
        <v>1515</v>
      </c>
      <c r="N10" s="106">
        <f t="shared" si="0"/>
        <v>18545</v>
      </c>
    </row>
    <row r="11" spans="1:14" ht="18" customHeight="1">
      <c r="A11" s="104" t="s">
        <v>404</v>
      </c>
      <c r="B11" s="105">
        <v>4050</v>
      </c>
      <c r="C11" s="105">
        <v>4210</v>
      </c>
      <c r="D11" s="105">
        <v>4060</v>
      </c>
      <c r="E11" s="105">
        <v>4250</v>
      </c>
      <c r="F11" s="105">
        <v>4110</v>
      </c>
      <c r="G11" s="105">
        <v>4050</v>
      </c>
      <c r="H11" s="105">
        <v>4150</v>
      </c>
      <c r="I11" s="105">
        <v>4120</v>
      </c>
      <c r="J11" s="105">
        <v>4160</v>
      </c>
      <c r="K11" s="105">
        <v>4260</v>
      </c>
      <c r="L11" s="105">
        <v>4150</v>
      </c>
      <c r="M11" s="105">
        <v>3191</v>
      </c>
      <c r="N11" s="106">
        <f t="shared" si="0"/>
        <v>48761</v>
      </c>
    </row>
    <row r="12" spans="1:14" ht="18" customHeight="1">
      <c r="A12" s="104" t="s">
        <v>622</v>
      </c>
      <c r="B12" s="105"/>
      <c r="C12" s="105"/>
      <c r="D12" s="105"/>
      <c r="E12" s="105"/>
      <c r="F12" s="105"/>
      <c r="G12" s="105">
        <v>5700</v>
      </c>
      <c r="H12" s="105">
        <v>5800</v>
      </c>
      <c r="I12" s="105">
        <v>8709</v>
      </c>
      <c r="J12" s="105"/>
      <c r="K12" s="105"/>
      <c r="L12" s="105"/>
      <c r="M12" s="105"/>
      <c r="N12" s="106">
        <f t="shared" si="0"/>
        <v>20209</v>
      </c>
    </row>
    <row r="13" spans="1:14" ht="18" customHeight="1">
      <c r="A13" s="104" t="s">
        <v>517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6">
        <f t="shared" si="0"/>
        <v>0</v>
      </c>
    </row>
    <row r="14" spans="1:14" ht="18" customHeight="1">
      <c r="A14" s="107" t="s">
        <v>623</v>
      </c>
      <c r="B14" s="105">
        <f>SUM(B7:B13)</f>
        <v>15786</v>
      </c>
      <c r="C14" s="105">
        <f aca="true" t="shared" si="1" ref="C14:M14">SUM(C7:C13)</f>
        <v>16036</v>
      </c>
      <c r="D14" s="105">
        <f t="shared" si="1"/>
        <v>20686</v>
      </c>
      <c r="E14" s="105">
        <f t="shared" si="1"/>
        <v>20736</v>
      </c>
      <c r="F14" s="105">
        <f t="shared" si="1"/>
        <v>20604</v>
      </c>
      <c r="G14" s="105">
        <f t="shared" si="1"/>
        <v>26236</v>
      </c>
      <c r="H14" s="105">
        <f t="shared" si="1"/>
        <v>25937</v>
      </c>
      <c r="I14" s="105">
        <f t="shared" si="1"/>
        <v>29327</v>
      </c>
      <c r="J14" s="105">
        <f t="shared" si="1"/>
        <v>20946</v>
      </c>
      <c r="K14" s="105">
        <f t="shared" si="1"/>
        <v>20803</v>
      </c>
      <c r="L14" s="105">
        <f t="shared" si="1"/>
        <v>20397</v>
      </c>
      <c r="M14" s="105">
        <f t="shared" si="1"/>
        <v>21118</v>
      </c>
      <c r="N14" s="106">
        <f>SUM(N7:N13)</f>
        <v>258612</v>
      </c>
    </row>
    <row r="15" spans="1:14" ht="18" customHeight="1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10"/>
    </row>
    <row r="16" spans="1:14" ht="18" customHeight="1">
      <c r="A16" s="104" t="s">
        <v>626</v>
      </c>
      <c r="B16" s="105">
        <v>15578</v>
      </c>
      <c r="C16" s="105">
        <v>15600</v>
      </c>
      <c r="D16" s="105">
        <v>15200</v>
      </c>
      <c r="E16" s="105">
        <v>15120</v>
      </c>
      <c r="F16" s="105">
        <v>15500</v>
      </c>
      <c r="G16" s="105">
        <v>15300</v>
      </c>
      <c r="H16" s="105">
        <v>15200</v>
      </c>
      <c r="I16" s="105">
        <v>15100</v>
      </c>
      <c r="J16" s="105">
        <v>15200</v>
      </c>
      <c r="K16" s="105">
        <v>15500</v>
      </c>
      <c r="L16" s="105">
        <v>15200</v>
      </c>
      <c r="M16" s="105">
        <v>17553</v>
      </c>
      <c r="N16" s="106">
        <f aca="true" t="shared" si="2" ref="N16:N22">SUM(B16:M16)</f>
        <v>186051</v>
      </c>
    </row>
    <row r="17" spans="1:14" ht="24" customHeight="1">
      <c r="A17" s="111" t="s">
        <v>627</v>
      </c>
      <c r="B17" s="105"/>
      <c r="C17" s="105">
        <v>1592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6">
        <f t="shared" si="2"/>
        <v>1592</v>
      </c>
    </row>
    <row r="18" spans="1:14" ht="18" customHeight="1">
      <c r="A18" s="104" t="s">
        <v>410</v>
      </c>
      <c r="B18" s="105">
        <v>1500</v>
      </c>
      <c r="C18" s="105">
        <v>1650</v>
      </c>
      <c r="D18" s="105">
        <v>6500</v>
      </c>
      <c r="E18" s="105">
        <v>6200</v>
      </c>
      <c r="F18" s="105">
        <v>3200</v>
      </c>
      <c r="G18" s="105">
        <v>1200</v>
      </c>
      <c r="H18" s="105">
        <v>500</v>
      </c>
      <c r="I18" s="105">
        <v>550</v>
      </c>
      <c r="J18" s="105">
        <v>6100</v>
      </c>
      <c r="K18" s="105">
        <v>1200</v>
      </c>
      <c r="L18" s="105">
        <v>500</v>
      </c>
      <c r="M18" s="105">
        <v>410</v>
      </c>
      <c r="N18" s="106">
        <f t="shared" si="2"/>
        <v>29510</v>
      </c>
    </row>
    <row r="19" spans="1:14" ht="18" customHeight="1">
      <c r="A19" s="104" t="s">
        <v>810</v>
      </c>
      <c r="B19" s="105">
        <v>1810</v>
      </c>
      <c r="C19" s="105">
        <v>1750</v>
      </c>
      <c r="D19" s="105">
        <v>1780</v>
      </c>
      <c r="E19" s="105">
        <v>1750</v>
      </c>
      <c r="F19" s="105">
        <v>1760</v>
      </c>
      <c r="G19" s="105">
        <v>1750</v>
      </c>
      <c r="H19" s="105">
        <v>1650</v>
      </c>
      <c r="I19" s="105">
        <v>1659</v>
      </c>
      <c r="J19" s="105">
        <v>1750</v>
      </c>
      <c r="K19" s="105">
        <v>1790</v>
      </c>
      <c r="L19" s="105">
        <v>1850</v>
      </c>
      <c r="M19" s="105">
        <v>1950</v>
      </c>
      <c r="N19" s="106">
        <f t="shared" si="2"/>
        <v>21249</v>
      </c>
    </row>
    <row r="20" spans="1:14" ht="18" customHeight="1">
      <c r="A20" s="104" t="s">
        <v>412</v>
      </c>
      <c r="B20" s="105">
        <v>29</v>
      </c>
      <c r="C20" s="105">
        <v>29</v>
      </c>
      <c r="D20" s="105">
        <v>29</v>
      </c>
      <c r="E20" s="105">
        <v>29</v>
      </c>
      <c r="F20" s="105">
        <v>29</v>
      </c>
      <c r="G20" s="105">
        <v>29</v>
      </c>
      <c r="H20" s="105">
        <v>30</v>
      </c>
      <c r="I20" s="105">
        <v>29</v>
      </c>
      <c r="J20" s="105">
        <v>29</v>
      </c>
      <c r="K20" s="105">
        <v>30</v>
      </c>
      <c r="L20" s="105">
        <v>29</v>
      </c>
      <c r="M20" s="105">
        <v>29</v>
      </c>
      <c r="N20" s="106">
        <f t="shared" si="2"/>
        <v>350</v>
      </c>
    </row>
    <row r="21" spans="1:14" ht="18" customHeight="1">
      <c r="A21" s="104" t="s">
        <v>628</v>
      </c>
      <c r="B21" s="105">
        <v>11</v>
      </c>
      <c r="C21" s="105">
        <v>11</v>
      </c>
      <c r="D21" s="105">
        <v>11</v>
      </c>
      <c r="E21" s="105">
        <v>11</v>
      </c>
      <c r="F21" s="105">
        <v>11</v>
      </c>
      <c r="G21" s="105">
        <v>11</v>
      </c>
      <c r="H21" s="105">
        <v>11</v>
      </c>
      <c r="I21" s="105">
        <v>11</v>
      </c>
      <c r="J21" s="105">
        <v>11</v>
      </c>
      <c r="K21" s="105">
        <v>11</v>
      </c>
      <c r="L21" s="105">
        <v>10</v>
      </c>
      <c r="M21" s="105">
        <v>11</v>
      </c>
      <c r="N21" s="106">
        <f t="shared" si="2"/>
        <v>131</v>
      </c>
    </row>
    <row r="22" spans="1:14" ht="18" customHeight="1">
      <c r="A22" s="104" t="s">
        <v>523</v>
      </c>
      <c r="B22" s="105"/>
      <c r="C22" s="105"/>
      <c r="D22" s="105"/>
      <c r="E22" s="105"/>
      <c r="F22" s="105"/>
      <c r="G22" s="105">
        <v>5532</v>
      </c>
      <c r="H22" s="105">
        <v>5530</v>
      </c>
      <c r="I22" s="105">
        <v>8667</v>
      </c>
      <c r="J22" s="105"/>
      <c r="K22" s="105"/>
      <c r="L22" s="105"/>
      <c r="M22" s="105"/>
      <c r="N22" s="106">
        <f t="shared" si="2"/>
        <v>19729</v>
      </c>
    </row>
    <row r="23" spans="1:14" ht="18" customHeight="1">
      <c r="A23" s="113" t="s">
        <v>624</v>
      </c>
      <c r="B23" s="112">
        <f>SUM(B16:B22)</f>
        <v>18928</v>
      </c>
      <c r="C23" s="112">
        <f>SUM(C16:C22)</f>
        <v>20632</v>
      </c>
      <c r="D23" s="112">
        <f>SUM(D16:D22)</f>
        <v>23520</v>
      </c>
      <c r="E23" s="112">
        <f>SUM(E16:E21)</f>
        <v>23110</v>
      </c>
      <c r="F23" s="112">
        <f>SUM(F16:F21)</f>
        <v>20500</v>
      </c>
      <c r="G23" s="112">
        <f aca="true" t="shared" si="3" ref="G23:N23">SUM(G16:G22)</f>
        <v>23822</v>
      </c>
      <c r="H23" s="112">
        <f t="shared" si="3"/>
        <v>22921</v>
      </c>
      <c r="I23" s="112">
        <f t="shared" si="3"/>
        <v>26016</v>
      </c>
      <c r="J23" s="112">
        <f t="shared" si="3"/>
        <v>23090</v>
      </c>
      <c r="K23" s="112">
        <f t="shared" si="3"/>
        <v>18531</v>
      </c>
      <c r="L23" s="112">
        <f t="shared" si="3"/>
        <v>17589</v>
      </c>
      <c r="M23" s="112">
        <f t="shared" si="3"/>
        <v>19953</v>
      </c>
      <c r="N23" s="106">
        <f t="shared" si="3"/>
        <v>258612</v>
      </c>
    </row>
  </sheetData>
  <sheetProtection/>
  <mergeCells count="4">
    <mergeCell ref="A1:N1"/>
    <mergeCell ref="A2:N2"/>
    <mergeCell ref="A3:N4"/>
    <mergeCell ref="M5:N5"/>
  </mergeCells>
  <printOptions horizontalCentered="1"/>
  <pageMargins left="0.1968503937007874" right="0.1968503937007874" top="0.984251968503937" bottom="0.6692913385826772" header="0.5118110236220472" footer="0.5118110236220472"/>
  <pageSetup horizontalDpi="600" verticalDpi="600" orientation="landscape" paperSize="9" scale="95" r:id="rId1"/>
  <headerFooter alignWithMargins="0">
    <oddHeader>&amp;R13. számú melléklet a 2/2015.(II.13.) számú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22" sqref="A22:A25"/>
    </sheetView>
  </sheetViews>
  <sheetFormatPr defaultColWidth="8.00390625" defaultRowHeight="15"/>
  <cols>
    <col min="1" max="1" width="5.8515625" style="304" customWidth="1"/>
    <col min="2" max="2" width="42.57421875" style="303" customWidth="1"/>
    <col min="3" max="8" width="11.00390625" style="303" customWidth="1"/>
    <col min="9" max="9" width="11.8515625" style="303" customWidth="1"/>
    <col min="10" max="16384" width="8.00390625" style="303" customWidth="1"/>
  </cols>
  <sheetData>
    <row r="1" spans="1:9" ht="25.5" customHeight="1">
      <c r="A1" s="525" t="s">
        <v>774</v>
      </c>
      <c r="B1" s="525"/>
      <c r="C1" s="525"/>
      <c r="D1" s="525"/>
      <c r="E1" s="525"/>
      <c r="F1" s="525"/>
      <c r="G1" s="525"/>
      <c r="H1" s="525"/>
      <c r="I1" s="525"/>
    </row>
    <row r="2" spans="1:9" ht="25.5" customHeight="1">
      <c r="A2" s="525" t="s">
        <v>830</v>
      </c>
      <c r="B2" s="525"/>
      <c r="C2" s="525"/>
      <c r="D2" s="525"/>
      <c r="E2" s="525"/>
      <c r="F2" s="525"/>
      <c r="G2" s="525"/>
      <c r="H2" s="525"/>
      <c r="I2" s="525"/>
    </row>
    <row r="3" spans="1:9" ht="24.75" customHeight="1">
      <c r="A3" s="525" t="s">
        <v>793</v>
      </c>
      <c r="B3" s="525"/>
      <c r="C3" s="525"/>
      <c r="D3" s="525"/>
      <c r="E3" s="525"/>
      <c r="F3" s="525"/>
      <c r="G3" s="525"/>
      <c r="H3" s="525"/>
      <c r="I3" s="525"/>
    </row>
    <row r="4" ht="33.75" customHeight="1" thickBot="1">
      <c r="I4" s="305" t="s">
        <v>581</v>
      </c>
    </row>
    <row r="5" spans="1:9" s="306" customFormat="1" ht="26.25" customHeight="1">
      <c r="A5" s="521" t="s">
        <v>3</v>
      </c>
      <c r="B5" s="523" t="s">
        <v>794</v>
      </c>
      <c r="C5" s="521" t="s">
        <v>795</v>
      </c>
      <c r="D5" s="521" t="s">
        <v>796</v>
      </c>
      <c r="E5" s="526" t="s">
        <v>797</v>
      </c>
      <c r="F5" s="527"/>
      <c r="G5" s="527"/>
      <c r="H5" s="528"/>
      <c r="I5" s="523" t="s">
        <v>562</v>
      </c>
    </row>
    <row r="6" spans="1:9" s="310" customFormat="1" ht="32.25" customHeight="1" thickBot="1">
      <c r="A6" s="522"/>
      <c r="B6" s="524"/>
      <c r="C6" s="524"/>
      <c r="D6" s="522"/>
      <c r="E6" s="307">
        <v>2014</v>
      </c>
      <c r="F6" s="308">
        <v>2015</v>
      </c>
      <c r="G6" s="308">
        <v>2016</v>
      </c>
      <c r="H6" s="309" t="s">
        <v>798</v>
      </c>
      <c r="I6" s="524"/>
    </row>
    <row r="7" spans="1:9" s="316" customFormat="1" ht="12.75" customHeight="1" thickBot="1">
      <c r="A7" s="311">
        <v>1</v>
      </c>
      <c r="B7" s="312">
        <v>2</v>
      </c>
      <c r="C7" s="313">
        <v>3</v>
      </c>
      <c r="D7" s="312">
        <v>4</v>
      </c>
      <c r="E7" s="311">
        <v>5</v>
      </c>
      <c r="F7" s="313">
        <v>6</v>
      </c>
      <c r="G7" s="313">
        <v>7</v>
      </c>
      <c r="H7" s="314">
        <v>8</v>
      </c>
      <c r="I7" s="315" t="s">
        <v>799</v>
      </c>
    </row>
    <row r="8" spans="1:9" ht="19.5" customHeight="1" thickBot="1">
      <c r="A8" s="317" t="s">
        <v>7</v>
      </c>
      <c r="B8" s="318" t="s">
        <v>800</v>
      </c>
      <c r="C8" s="319"/>
      <c r="D8" s="320">
        <f>SUM(D9:D10)</f>
        <v>0</v>
      </c>
      <c r="E8" s="321">
        <f>SUM(E9:E10)</f>
        <v>0</v>
      </c>
      <c r="F8" s="322">
        <f>SUM(F9:F10)</f>
        <v>0</v>
      </c>
      <c r="G8" s="322">
        <f>SUM(G9:G10)</f>
        <v>0</v>
      </c>
      <c r="H8" s="42">
        <f>SUM(H9:H10)</f>
        <v>0</v>
      </c>
      <c r="I8" s="323">
        <f>SUM(D8:H8)</f>
        <v>0</v>
      </c>
    </row>
    <row r="9" spans="1:9" ht="19.5" customHeight="1">
      <c r="A9" s="324" t="s">
        <v>8</v>
      </c>
      <c r="B9" s="325"/>
      <c r="C9" s="326"/>
      <c r="D9" s="327"/>
      <c r="E9" s="328"/>
      <c r="F9" s="25"/>
      <c r="G9" s="25"/>
      <c r="H9" s="26"/>
      <c r="I9" s="329">
        <f>SUM(D9:H9)</f>
        <v>0</v>
      </c>
    </row>
    <row r="10" spans="1:9" ht="19.5" customHeight="1" thickBot="1">
      <c r="A10" s="324" t="s">
        <v>9</v>
      </c>
      <c r="B10" s="325"/>
      <c r="C10" s="326"/>
      <c r="D10" s="327"/>
      <c r="E10" s="328"/>
      <c r="F10" s="25"/>
      <c r="G10" s="25"/>
      <c r="H10" s="26"/>
      <c r="I10" s="329">
        <f>SUM(D10:H10)</f>
        <v>0</v>
      </c>
    </row>
    <row r="11" spans="1:9" ht="25.5" customHeight="1" thickBot="1">
      <c r="A11" s="317" t="s">
        <v>10</v>
      </c>
      <c r="B11" s="330" t="s">
        <v>801</v>
      </c>
      <c r="C11" s="331"/>
      <c r="D11" s="320">
        <f aca="true" t="shared" si="0" ref="D11:I11">SUM(D12:D14)</f>
        <v>0</v>
      </c>
      <c r="E11" s="320">
        <f t="shared" si="0"/>
        <v>0</v>
      </c>
      <c r="F11" s="320">
        <f t="shared" si="0"/>
        <v>0</v>
      </c>
      <c r="G11" s="320">
        <f t="shared" si="0"/>
        <v>0</v>
      </c>
      <c r="H11" s="320">
        <f t="shared" si="0"/>
        <v>0</v>
      </c>
      <c r="I11" s="320">
        <f t="shared" si="0"/>
        <v>0</v>
      </c>
    </row>
    <row r="12" spans="1:9" ht="19.5" customHeight="1">
      <c r="A12" s="324" t="s">
        <v>532</v>
      </c>
      <c r="B12" s="325"/>
      <c r="C12" s="326"/>
      <c r="D12" s="327"/>
      <c r="E12" s="328"/>
      <c r="F12" s="25"/>
      <c r="G12" s="25"/>
      <c r="H12" s="26"/>
      <c r="I12" s="329">
        <f aca="true" t="shared" si="1" ref="I12:I26">SUM(D12:H12)</f>
        <v>0</v>
      </c>
    </row>
    <row r="13" spans="1:9" ht="19.5" customHeight="1">
      <c r="A13" s="324" t="s">
        <v>533</v>
      </c>
      <c r="B13" s="325"/>
      <c r="C13" s="326"/>
      <c r="D13" s="327"/>
      <c r="E13" s="328"/>
      <c r="F13" s="25"/>
      <c r="G13" s="25"/>
      <c r="H13" s="26"/>
      <c r="I13" s="329">
        <f t="shared" si="1"/>
        <v>0</v>
      </c>
    </row>
    <row r="14" spans="1:9" ht="19.5" customHeight="1" thickBot="1">
      <c r="A14" s="332">
        <v>7</v>
      </c>
      <c r="B14" s="333"/>
      <c r="C14" s="334"/>
      <c r="D14" s="335">
        <v>0</v>
      </c>
      <c r="E14" s="336"/>
      <c r="F14" s="337"/>
      <c r="G14" s="337"/>
      <c r="H14" s="338"/>
      <c r="I14" s="329">
        <f t="shared" si="1"/>
        <v>0</v>
      </c>
    </row>
    <row r="15" spans="1:9" ht="19.5" customHeight="1" thickBot="1">
      <c r="A15" s="317" t="s">
        <v>535</v>
      </c>
      <c r="B15" s="330" t="s">
        <v>802</v>
      </c>
      <c r="C15" s="370"/>
      <c r="D15" s="371">
        <f>SUM(D16:D16)</f>
        <v>0</v>
      </c>
      <c r="E15" s="372"/>
      <c r="F15" s="372">
        <f>SUM(F16:F20)</f>
        <v>11292</v>
      </c>
      <c r="G15" s="372">
        <f>SUM(G16:G20)</f>
        <v>0</v>
      </c>
      <c r="H15" s="372">
        <f>SUM(H16:H20)</f>
        <v>0</v>
      </c>
      <c r="I15" s="323">
        <f>SUM(I16:I20)</f>
        <v>11292</v>
      </c>
    </row>
    <row r="16" spans="1:9" ht="19.5" customHeight="1">
      <c r="A16" s="324" t="s">
        <v>536</v>
      </c>
      <c r="B16" s="366" t="s">
        <v>856</v>
      </c>
      <c r="C16" s="326">
        <v>2015</v>
      </c>
      <c r="D16" s="25">
        <v>0</v>
      </c>
      <c r="E16" s="376"/>
      <c r="F16" s="25">
        <v>1592</v>
      </c>
      <c r="G16" s="25"/>
      <c r="H16" s="25"/>
      <c r="I16" s="368">
        <f t="shared" si="1"/>
        <v>1592</v>
      </c>
    </row>
    <row r="17" spans="1:9" ht="19.5" customHeight="1">
      <c r="A17" s="332" t="s">
        <v>537</v>
      </c>
      <c r="B17" s="367" t="s">
        <v>857</v>
      </c>
      <c r="C17" s="326">
        <v>2015</v>
      </c>
      <c r="D17" s="25"/>
      <c r="E17" s="376"/>
      <c r="F17" s="25">
        <v>300</v>
      </c>
      <c r="G17" s="25"/>
      <c r="H17" s="25"/>
      <c r="I17" s="369">
        <f t="shared" si="1"/>
        <v>300</v>
      </c>
    </row>
    <row r="18" spans="1:9" ht="19.5" customHeight="1">
      <c r="A18" s="332" t="s">
        <v>538</v>
      </c>
      <c r="B18" s="367" t="s">
        <v>805</v>
      </c>
      <c r="C18" s="326">
        <v>2015</v>
      </c>
      <c r="D18" s="25"/>
      <c r="E18" s="376"/>
      <c r="F18" s="25">
        <v>5000</v>
      </c>
      <c r="G18" s="25"/>
      <c r="H18" s="25"/>
      <c r="I18" s="369">
        <f t="shared" si="1"/>
        <v>5000</v>
      </c>
    </row>
    <row r="19" spans="1:9" ht="19.5" customHeight="1">
      <c r="A19" s="332" t="s">
        <v>541</v>
      </c>
      <c r="B19" s="367" t="s">
        <v>850</v>
      </c>
      <c r="C19" s="326">
        <v>2015</v>
      </c>
      <c r="D19" s="25"/>
      <c r="E19" s="376"/>
      <c r="F19" s="25">
        <v>4000</v>
      </c>
      <c r="G19" s="25"/>
      <c r="H19" s="25"/>
      <c r="I19" s="369">
        <f t="shared" si="1"/>
        <v>4000</v>
      </c>
    </row>
    <row r="20" spans="1:9" ht="19.5" customHeight="1" thickBot="1">
      <c r="A20" s="332" t="s">
        <v>545</v>
      </c>
      <c r="B20" s="367" t="s">
        <v>811</v>
      </c>
      <c r="C20" s="326">
        <v>2015</v>
      </c>
      <c r="D20" s="25"/>
      <c r="E20" s="376"/>
      <c r="F20" s="25">
        <v>400</v>
      </c>
      <c r="G20" s="25"/>
      <c r="H20" s="25"/>
      <c r="I20" s="369">
        <f t="shared" si="1"/>
        <v>400</v>
      </c>
    </row>
    <row r="21" spans="1:10" ht="19.5" customHeight="1" thickBot="1">
      <c r="A21" s="332" t="s">
        <v>546</v>
      </c>
      <c r="B21" s="330" t="s">
        <v>803</v>
      </c>
      <c r="C21" s="373"/>
      <c r="D21" s="374">
        <f>SUM(D22:D22)</f>
        <v>0</v>
      </c>
      <c r="E21" s="375"/>
      <c r="F21" s="375">
        <f>SUM(F22:F25)</f>
        <v>8917</v>
      </c>
      <c r="G21" s="375">
        <f>SUM(G22:G25)</f>
        <v>0</v>
      </c>
      <c r="H21" s="375">
        <f>SUM(H22:H25)</f>
        <v>0</v>
      </c>
      <c r="I21" s="323">
        <f>SUM(I22:I25)</f>
        <v>8917</v>
      </c>
      <c r="J21" s="339"/>
    </row>
    <row r="22" spans="1:9" ht="19.5" customHeight="1">
      <c r="A22" s="332" t="s">
        <v>547</v>
      </c>
      <c r="B22" s="340" t="s">
        <v>853</v>
      </c>
      <c r="C22" s="341">
        <v>2015</v>
      </c>
      <c r="D22" s="342"/>
      <c r="F22" s="343">
        <v>2000</v>
      </c>
      <c r="G22" s="344"/>
      <c r="H22" s="345"/>
      <c r="I22" s="346">
        <f t="shared" si="1"/>
        <v>2000</v>
      </c>
    </row>
    <row r="23" spans="1:9" ht="19.5" customHeight="1">
      <c r="A23" s="332" t="s">
        <v>548</v>
      </c>
      <c r="B23" s="333" t="s">
        <v>873</v>
      </c>
      <c r="C23" s="334">
        <v>2015</v>
      </c>
      <c r="D23" s="335"/>
      <c r="F23" s="336">
        <v>3000</v>
      </c>
      <c r="G23" s="337"/>
      <c r="H23" s="338"/>
      <c r="I23" s="346">
        <f t="shared" si="1"/>
        <v>3000</v>
      </c>
    </row>
    <row r="24" spans="1:9" ht="19.5" customHeight="1">
      <c r="A24" s="332" t="s">
        <v>549</v>
      </c>
      <c r="B24" s="333" t="s">
        <v>852</v>
      </c>
      <c r="C24" s="334">
        <v>2015</v>
      </c>
      <c r="D24" s="335"/>
      <c r="F24" s="336">
        <v>1917</v>
      </c>
      <c r="G24" s="337"/>
      <c r="H24" s="338"/>
      <c r="I24" s="346">
        <f t="shared" si="1"/>
        <v>1917</v>
      </c>
    </row>
    <row r="25" spans="1:9" ht="19.5" customHeight="1" thickBot="1">
      <c r="A25" s="332" t="s">
        <v>550</v>
      </c>
      <c r="B25" s="333" t="s">
        <v>858</v>
      </c>
      <c r="C25" s="334">
        <v>2015</v>
      </c>
      <c r="D25" s="335"/>
      <c r="F25" s="336">
        <v>2000</v>
      </c>
      <c r="G25" s="337"/>
      <c r="H25" s="338"/>
      <c r="I25" s="346">
        <f t="shared" si="1"/>
        <v>2000</v>
      </c>
    </row>
    <row r="26" spans="1:9" ht="19.5" customHeight="1" thickBot="1">
      <c r="A26" s="519" t="s">
        <v>804</v>
      </c>
      <c r="B26" s="520"/>
      <c r="C26" s="347"/>
      <c r="D26" s="320"/>
      <c r="E26" s="320"/>
      <c r="F26" s="320">
        <f>SUM(F15+F21)</f>
        <v>20209</v>
      </c>
      <c r="G26" s="320"/>
      <c r="H26" s="320"/>
      <c r="I26" s="323">
        <f t="shared" si="1"/>
        <v>20209</v>
      </c>
    </row>
  </sheetData>
  <sheetProtection/>
  <mergeCells count="10">
    <mergeCell ref="A26:B26"/>
    <mergeCell ref="A5:A6"/>
    <mergeCell ref="B5:B6"/>
    <mergeCell ref="C5:C6"/>
    <mergeCell ref="A3:I3"/>
    <mergeCell ref="A1:I1"/>
    <mergeCell ref="A2:I2"/>
    <mergeCell ref="E5:H5"/>
    <mergeCell ref="I5:I6"/>
    <mergeCell ref="D5:D6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82" r:id="rId1"/>
  <headerFooter alignWithMargins="0">
    <oddHeader>&amp;R&amp;"Times New Roman CE,Normál" 14. számú melléklet a 2/2015.(II.13.) számú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4.8515625" style="288" customWidth="1"/>
    <col min="2" max="2" width="58.8515625" style="288" customWidth="1"/>
    <col min="3" max="3" width="16.7109375" style="288" customWidth="1"/>
    <col min="4" max="16384" width="9.140625" style="288" customWidth="1"/>
  </cols>
  <sheetData>
    <row r="1" spans="1:3" ht="33" customHeight="1">
      <c r="A1" s="529" t="s">
        <v>792</v>
      </c>
      <c r="B1" s="529"/>
      <c r="C1" s="529"/>
    </row>
    <row r="2" spans="1:4" ht="15.75" customHeight="1" thickBot="1">
      <c r="A2" s="289"/>
      <c r="B2" s="289"/>
      <c r="C2" s="290" t="s">
        <v>782</v>
      </c>
      <c r="D2" s="291"/>
    </row>
    <row r="3" spans="1:3" ht="26.25" customHeight="1" thickBot="1">
      <c r="A3" s="292" t="s">
        <v>582</v>
      </c>
      <c r="B3" s="293" t="s">
        <v>783</v>
      </c>
      <c r="C3" s="348" t="s">
        <v>859</v>
      </c>
    </row>
    <row r="4" spans="1:3" ht="15.75" thickBot="1">
      <c r="A4" s="294">
        <v>1</v>
      </c>
      <c r="B4" s="295">
        <v>2</v>
      </c>
      <c r="C4" s="349">
        <v>3</v>
      </c>
    </row>
    <row r="5" spans="1:3" ht="15">
      <c r="A5" s="296" t="s">
        <v>7</v>
      </c>
      <c r="B5" s="297" t="s">
        <v>784</v>
      </c>
      <c r="C5" s="350">
        <v>29010</v>
      </c>
    </row>
    <row r="6" spans="1:3" ht="24.75">
      <c r="A6" s="298" t="s">
        <v>8</v>
      </c>
      <c r="B6" s="299" t="s">
        <v>785</v>
      </c>
      <c r="C6" s="351">
        <v>2543</v>
      </c>
    </row>
    <row r="7" spans="1:3" ht="15">
      <c r="A7" s="298" t="s">
        <v>9</v>
      </c>
      <c r="B7" s="300" t="s">
        <v>786</v>
      </c>
      <c r="C7" s="350"/>
    </row>
    <row r="8" spans="1:3" ht="24.75">
      <c r="A8" s="298" t="s">
        <v>10</v>
      </c>
      <c r="B8" s="300" t="s">
        <v>787</v>
      </c>
      <c r="C8" s="350"/>
    </row>
    <row r="9" spans="1:3" ht="15">
      <c r="A9" s="301" t="s">
        <v>532</v>
      </c>
      <c r="B9" s="300" t="s">
        <v>788</v>
      </c>
      <c r="C9" s="350">
        <v>500</v>
      </c>
    </row>
    <row r="10" spans="1:3" ht="15.75" thickBot="1">
      <c r="A10" s="298" t="s">
        <v>533</v>
      </c>
      <c r="B10" s="302" t="s">
        <v>789</v>
      </c>
      <c r="C10" s="350"/>
    </row>
    <row r="11" spans="1:3" ht="15.75" thickBot="1">
      <c r="A11" s="530" t="s">
        <v>790</v>
      </c>
      <c r="B11" s="531"/>
      <c r="C11" s="352">
        <f>SUM(C5:C10)</f>
        <v>32053</v>
      </c>
    </row>
    <row r="12" spans="1:3" ht="23.25" customHeight="1">
      <c r="A12" s="532" t="s">
        <v>791</v>
      </c>
      <c r="B12" s="532"/>
      <c r="C12" s="533"/>
    </row>
  </sheetData>
  <sheetProtection/>
  <mergeCells count="3">
    <mergeCell ref="A1:C1"/>
    <mergeCell ref="A11:B11"/>
    <mergeCell ref="A12:C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&amp;R15. számú melléklet a 2/2015.(II.13.) számú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105"/>
  <sheetViews>
    <sheetView zoomScaleSheetLayoutView="100" zoomScalePageLayoutView="0" workbookViewId="0" topLeftCell="A79">
      <selection activeCell="C81" sqref="C81:AB81"/>
    </sheetView>
  </sheetViews>
  <sheetFormatPr defaultColWidth="9.140625" defaultRowHeight="15"/>
  <cols>
    <col min="1" max="2" width="2.7109375" style="4" customWidth="1"/>
    <col min="3" max="36" width="2.7109375" style="1" customWidth="1"/>
    <col min="37" max="37" width="11.140625" style="152" customWidth="1"/>
    <col min="38" max="38" width="12.140625" style="5" customWidth="1"/>
    <col min="39" max="45" width="2.7109375" style="1" customWidth="1"/>
    <col min="46" max="16384" width="9.140625" style="1" customWidth="1"/>
  </cols>
  <sheetData>
    <row r="1" spans="37:38" ht="23.25" customHeight="1">
      <c r="AK1" s="414"/>
      <c r="AL1" s="415"/>
    </row>
    <row r="2" spans="1:72" ht="31.5" customHeight="1">
      <c r="A2" s="445" t="s">
        <v>654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6"/>
      <c r="AL2" s="446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</row>
    <row r="3" spans="1:72" ht="33" customHeight="1">
      <c r="A3" s="445" t="s">
        <v>830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  <c r="AC3" s="445"/>
      <c r="AD3" s="445"/>
      <c r="AE3" s="445"/>
      <c r="AF3" s="445"/>
      <c r="AG3" s="445"/>
      <c r="AH3" s="445"/>
      <c r="AI3" s="445"/>
      <c r="AJ3" s="445"/>
      <c r="AK3" s="446"/>
      <c r="AL3" s="446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</row>
    <row r="4" spans="1:38" ht="25.5" customHeight="1">
      <c r="A4" s="447" t="s">
        <v>0</v>
      </c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8"/>
      <c r="Y4" s="448"/>
      <c r="Z4" s="448"/>
      <c r="AA4" s="448"/>
      <c r="AB4" s="448"/>
      <c r="AC4" s="448"/>
      <c r="AD4" s="448"/>
      <c r="AE4" s="448"/>
      <c r="AF4" s="448"/>
      <c r="AG4" s="448"/>
      <c r="AH4" s="448"/>
      <c r="AI4" s="448"/>
      <c r="AJ4" s="448"/>
      <c r="AK4" s="446"/>
      <c r="AL4" s="446"/>
    </row>
    <row r="5" spans="1:38" ht="27.75" customHeight="1">
      <c r="A5" s="450" t="s">
        <v>650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51" t="s">
        <v>562</v>
      </c>
      <c r="AH5" s="451"/>
      <c r="AI5" s="451"/>
      <c r="AJ5" s="451"/>
      <c r="AK5" s="147" t="s">
        <v>649</v>
      </c>
      <c r="AL5" s="146" t="s">
        <v>648</v>
      </c>
    </row>
    <row r="6" spans="1:40" ht="34.5" customHeight="1">
      <c r="A6" s="452" t="s">
        <v>3</v>
      </c>
      <c r="B6" s="442"/>
      <c r="C6" s="439" t="s">
        <v>4</v>
      </c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0"/>
      <c r="Y6" s="440"/>
      <c r="Z6" s="440"/>
      <c r="AA6" s="440"/>
      <c r="AB6" s="440"/>
      <c r="AC6" s="441" t="s">
        <v>5</v>
      </c>
      <c r="AD6" s="440"/>
      <c r="AE6" s="440"/>
      <c r="AF6" s="440"/>
      <c r="AG6" s="442" t="s">
        <v>6</v>
      </c>
      <c r="AH6" s="440"/>
      <c r="AI6" s="440"/>
      <c r="AJ6" s="440"/>
      <c r="AK6" s="148" t="s">
        <v>647</v>
      </c>
      <c r="AL6" s="144" t="s">
        <v>647</v>
      </c>
      <c r="AM6" s="145"/>
      <c r="AN6" s="145"/>
    </row>
    <row r="7" spans="1:38" ht="12.75">
      <c r="A7" s="443" t="s">
        <v>7</v>
      </c>
      <c r="B7" s="443"/>
      <c r="C7" s="444" t="s">
        <v>8</v>
      </c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4"/>
      <c r="AC7" s="444" t="s">
        <v>9</v>
      </c>
      <c r="AD7" s="444"/>
      <c r="AE7" s="444"/>
      <c r="AF7" s="444"/>
      <c r="AG7" s="444" t="s">
        <v>10</v>
      </c>
      <c r="AH7" s="444"/>
      <c r="AI7" s="444"/>
      <c r="AJ7" s="444"/>
      <c r="AK7" s="149"/>
      <c r="AL7" s="153"/>
    </row>
    <row r="8" spans="1:38" ht="19.5" customHeight="1">
      <c r="A8" s="420" t="s">
        <v>11</v>
      </c>
      <c r="B8" s="420"/>
      <c r="C8" s="438" t="s">
        <v>12</v>
      </c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49" t="s">
        <v>13</v>
      </c>
      <c r="AD8" s="449"/>
      <c r="AE8" s="449"/>
      <c r="AF8" s="449"/>
      <c r="AG8" s="419">
        <f>SUM(AK8:AL8)</f>
        <v>86386</v>
      </c>
      <c r="AH8" s="419"/>
      <c r="AI8" s="419"/>
      <c r="AJ8" s="419"/>
      <c r="AK8" s="150">
        <v>60643</v>
      </c>
      <c r="AL8" s="150">
        <v>25743</v>
      </c>
    </row>
    <row r="9" spans="1:38" ht="19.5" customHeight="1">
      <c r="A9" s="420" t="s">
        <v>14</v>
      </c>
      <c r="B9" s="420"/>
      <c r="C9" s="438" t="s">
        <v>15</v>
      </c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38"/>
      <c r="Z9" s="438"/>
      <c r="AA9" s="438"/>
      <c r="AB9" s="438"/>
      <c r="AC9" s="422" t="s">
        <v>16</v>
      </c>
      <c r="AD9" s="422"/>
      <c r="AE9" s="422"/>
      <c r="AF9" s="422"/>
      <c r="AG9" s="419">
        <f aca="true" t="shared" si="0" ref="AG9:AG72">SUM(AK9:AL9)</f>
        <v>2056</v>
      </c>
      <c r="AH9" s="419"/>
      <c r="AI9" s="419"/>
      <c r="AJ9" s="419"/>
      <c r="AK9" s="150">
        <v>1415</v>
      </c>
      <c r="AL9" s="150">
        <v>641</v>
      </c>
    </row>
    <row r="10" spans="1:38" ht="19.5" customHeight="1">
      <c r="A10" s="420" t="s">
        <v>17</v>
      </c>
      <c r="B10" s="420"/>
      <c r="C10" s="438" t="s">
        <v>18</v>
      </c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438"/>
      <c r="W10" s="438"/>
      <c r="X10" s="438"/>
      <c r="Y10" s="438"/>
      <c r="Z10" s="438"/>
      <c r="AA10" s="438"/>
      <c r="AB10" s="438"/>
      <c r="AC10" s="422" t="s">
        <v>19</v>
      </c>
      <c r="AD10" s="422"/>
      <c r="AE10" s="422"/>
      <c r="AF10" s="422"/>
      <c r="AG10" s="419">
        <f t="shared" si="0"/>
        <v>0</v>
      </c>
      <c r="AH10" s="419"/>
      <c r="AI10" s="419"/>
      <c r="AJ10" s="419"/>
      <c r="AK10" s="150"/>
      <c r="AL10" s="150"/>
    </row>
    <row r="11" spans="1:38" ht="19.5" customHeight="1">
      <c r="A11" s="420" t="s">
        <v>20</v>
      </c>
      <c r="B11" s="420"/>
      <c r="C11" s="437" t="s">
        <v>21</v>
      </c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22" t="s">
        <v>22</v>
      </c>
      <c r="AD11" s="422"/>
      <c r="AE11" s="422"/>
      <c r="AF11" s="422"/>
      <c r="AG11" s="419">
        <f t="shared" si="0"/>
        <v>0</v>
      </c>
      <c r="AH11" s="419"/>
      <c r="AI11" s="419"/>
      <c r="AJ11" s="419"/>
      <c r="AK11" s="150"/>
      <c r="AL11" s="150"/>
    </row>
    <row r="12" spans="1:38" ht="19.5" customHeight="1">
      <c r="A12" s="420" t="s">
        <v>23</v>
      </c>
      <c r="B12" s="420"/>
      <c r="C12" s="437" t="s">
        <v>24</v>
      </c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7"/>
      <c r="AC12" s="422" t="s">
        <v>25</v>
      </c>
      <c r="AD12" s="422"/>
      <c r="AE12" s="422"/>
      <c r="AF12" s="422"/>
      <c r="AG12" s="419">
        <f t="shared" si="0"/>
        <v>0</v>
      </c>
      <c r="AH12" s="419"/>
      <c r="AI12" s="419"/>
      <c r="AJ12" s="419"/>
      <c r="AK12" s="150"/>
      <c r="AL12" s="150"/>
    </row>
    <row r="13" spans="1:38" ht="19.5" customHeight="1">
      <c r="A13" s="420" t="s">
        <v>26</v>
      </c>
      <c r="B13" s="420"/>
      <c r="C13" s="437" t="s">
        <v>27</v>
      </c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7"/>
      <c r="AC13" s="422" t="s">
        <v>28</v>
      </c>
      <c r="AD13" s="422"/>
      <c r="AE13" s="422"/>
      <c r="AF13" s="422"/>
      <c r="AG13" s="419">
        <f t="shared" si="0"/>
        <v>838</v>
      </c>
      <c r="AH13" s="419"/>
      <c r="AI13" s="419"/>
      <c r="AJ13" s="419"/>
      <c r="AK13" s="150">
        <v>402</v>
      </c>
      <c r="AL13" s="150">
        <v>436</v>
      </c>
    </row>
    <row r="14" spans="1:38" ht="19.5" customHeight="1">
      <c r="A14" s="420" t="s">
        <v>29</v>
      </c>
      <c r="B14" s="420"/>
      <c r="C14" s="437" t="s">
        <v>30</v>
      </c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22" t="s">
        <v>31</v>
      </c>
      <c r="AD14" s="422"/>
      <c r="AE14" s="422"/>
      <c r="AF14" s="422"/>
      <c r="AG14" s="419">
        <f t="shared" si="0"/>
        <v>3100</v>
      </c>
      <c r="AH14" s="419"/>
      <c r="AI14" s="419"/>
      <c r="AJ14" s="419"/>
      <c r="AK14" s="150">
        <v>1577</v>
      </c>
      <c r="AL14" s="150">
        <v>1523</v>
      </c>
    </row>
    <row r="15" spans="1:38" ht="19.5" customHeight="1">
      <c r="A15" s="420" t="s">
        <v>32</v>
      </c>
      <c r="B15" s="420"/>
      <c r="C15" s="437" t="s">
        <v>33</v>
      </c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C15" s="422" t="s">
        <v>34</v>
      </c>
      <c r="AD15" s="422"/>
      <c r="AE15" s="422"/>
      <c r="AF15" s="422"/>
      <c r="AG15" s="419">
        <f t="shared" si="0"/>
        <v>0</v>
      </c>
      <c r="AH15" s="419"/>
      <c r="AI15" s="419"/>
      <c r="AJ15" s="419"/>
      <c r="AK15" s="150"/>
      <c r="AL15" s="150"/>
    </row>
    <row r="16" spans="1:38" ht="19.5" customHeight="1">
      <c r="A16" s="420" t="s">
        <v>35</v>
      </c>
      <c r="B16" s="420"/>
      <c r="C16" s="433" t="s">
        <v>36</v>
      </c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3"/>
      <c r="AB16" s="433"/>
      <c r="AC16" s="422" t="s">
        <v>37</v>
      </c>
      <c r="AD16" s="422"/>
      <c r="AE16" s="422"/>
      <c r="AF16" s="422"/>
      <c r="AG16" s="419">
        <f t="shared" si="0"/>
        <v>584</v>
      </c>
      <c r="AH16" s="419"/>
      <c r="AI16" s="419"/>
      <c r="AJ16" s="419"/>
      <c r="AK16" s="150"/>
      <c r="AL16" s="150">
        <v>584</v>
      </c>
    </row>
    <row r="17" spans="1:38" ht="19.5" customHeight="1">
      <c r="A17" s="420" t="s">
        <v>38</v>
      </c>
      <c r="B17" s="420"/>
      <c r="C17" s="433" t="s">
        <v>39</v>
      </c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22" t="s">
        <v>40</v>
      </c>
      <c r="AD17" s="422"/>
      <c r="AE17" s="422"/>
      <c r="AF17" s="422"/>
      <c r="AG17" s="419">
        <f t="shared" si="0"/>
        <v>374</v>
      </c>
      <c r="AH17" s="419"/>
      <c r="AI17" s="419"/>
      <c r="AJ17" s="419"/>
      <c r="AK17" s="150"/>
      <c r="AL17" s="150">
        <v>374</v>
      </c>
    </row>
    <row r="18" spans="1:38" ht="19.5" customHeight="1">
      <c r="A18" s="420" t="s">
        <v>41</v>
      </c>
      <c r="B18" s="420"/>
      <c r="C18" s="433" t="s">
        <v>42</v>
      </c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22" t="s">
        <v>43</v>
      </c>
      <c r="AD18" s="422"/>
      <c r="AE18" s="422"/>
      <c r="AF18" s="422"/>
      <c r="AG18" s="419">
        <f t="shared" si="0"/>
        <v>0</v>
      </c>
      <c r="AH18" s="419"/>
      <c r="AI18" s="419"/>
      <c r="AJ18" s="419"/>
      <c r="AK18" s="150"/>
      <c r="AL18" s="150"/>
    </row>
    <row r="19" spans="1:38" s="2" customFormat="1" ht="19.5" customHeight="1">
      <c r="A19" s="420" t="s">
        <v>44</v>
      </c>
      <c r="B19" s="420"/>
      <c r="C19" s="433" t="s">
        <v>45</v>
      </c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22" t="s">
        <v>46</v>
      </c>
      <c r="AD19" s="422"/>
      <c r="AE19" s="422"/>
      <c r="AF19" s="422"/>
      <c r="AG19" s="419">
        <f t="shared" si="0"/>
        <v>0</v>
      </c>
      <c r="AH19" s="419"/>
      <c r="AI19" s="419"/>
      <c r="AJ19" s="419"/>
      <c r="AK19" s="150"/>
      <c r="AL19" s="150"/>
    </row>
    <row r="20" spans="1:38" s="2" customFormat="1" ht="19.5" customHeight="1">
      <c r="A20" s="420" t="s">
        <v>47</v>
      </c>
      <c r="B20" s="420"/>
      <c r="C20" s="433" t="s">
        <v>48</v>
      </c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22" t="s">
        <v>49</v>
      </c>
      <c r="AD20" s="422"/>
      <c r="AE20" s="422"/>
      <c r="AF20" s="422"/>
      <c r="AG20" s="419">
        <f t="shared" si="0"/>
        <v>0</v>
      </c>
      <c r="AH20" s="419"/>
      <c r="AI20" s="419"/>
      <c r="AJ20" s="419"/>
      <c r="AK20" s="150"/>
      <c r="AL20" s="150"/>
    </row>
    <row r="21" spans="1:38" s="2" customFormat="1" ht="19.5" customHeight="1">
      <c r="A21" s="416" t="s">
        <v>50</v>
      </c>
      <c r="B21" s="416"/>
      <c r="C21" s="436" t="s">
        <v>51</v>
      </c>
      <c r="D21" s="436"/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18" t="s">
        <v>52</v>
      </c>
      <c r="AD21" s="418"/>
      <c r="AE21" s="418"/>
      <c r="AF21" s="418"/>
      <c r="AG21" s="430">
        <f t="shared" si="0"/>
        <v>93338</v>
      </c>
      <c r="AH21" s="430"/>
      <c r="AI21" s="430"/>
      <c r="AJ21" s="430"/>
      <c r="AK21" s="151">
        <f>SUM(AK8:AK20)</f>
        <v>64037</v>
      </c>
      <c r="AL21" s="151">
        <f>SUM(AL8:AL20)</f>
        <v>29301</v>
      </c>
    </row>
    <row r="22" spans="1:38" ht="19.5" customHeight="1">
      <c r="A22" s="420" t="s">
        <v>53</v>
      </c>
      <c r="B22" s="420"/>
      <c r="C22" s="433" t="s">
        <v>54</v>
      </c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22" t="s">
        <v>55</v>
      </c>
      <c r="AD22" s="422"/>
      <c r="AE22" s="422"/>
      <c r="AF22" s="422"/>
      <c r="AG22" s="419">
        <f t="shared" si="0"/>
        <v>1824</v>
      </c>
      <c r="AH22" s="419"/>
      <c r="AI22" s="419"/>
      <c r="AJ22" s="419"/>
      <c r="AK22" s="150">
        <v>1824</v>
      </c>
      <c r="AL22" s="150"/>
    </row>
    <row r="23" spans="1:38" ht="29.25" customHeight="1">
      <c r="A23" s="420" t="s">
        <v>56</v>
      </c>
      <c r="B23" s="420"/>
      <c r="C23" s="433" t="s">
        <v>57</v>
      </c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3"/>
      <c r="P23" s="433"/>
      <c r="Q23" s="433"/>
      <c r="R23" s="433"/>
      <c r="S23" s="433"/>
      <c r="T23" s="433"/>
      <c r="U23" s="433"/>
      <c r="V23" s="433"/>
      <c r="W23" s="433"/>
      <c r="X23" s="433"/>
      <c r="Y23" s="433"/>
      <c r="Z23" s="433"/>
      <c r="AA23" s="433"/>
      <c r="AB23" s="433"/>
      <c r="AC23" s="422" t="s">
        <v>58</v>
      </c>
      <c r="AD23" s="422"/>
      <c r="AE23" s="422"/>
      <c r="AF23" s="422"/>
      <c r="AG23" s="419">
        <f t="shared" si="0"/>
        <v>1929</v>
      </c>
      <c r="AH23" s="419"/>
      <c r="AI23" s="419"/>
      <c r="AJ23" s="419"/>
      <c r="AK23" s="150">
        <v>1929</v>
      </c>
      <c r="AL23" s="150"/>
    </row>
    <row r="24" spans="1:38" ht="19.5" customHeight="1">
      <c r="A24" s="420" t="s">
        <v>59</v>
      </c>
      <c r="B24" s="420"/>
      <c r="C24" s="425" t="s">
        <v>60</v>
      </c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425"/>
      <c r="AC24" s="422" t="s">
        <v>61</v>
      </c>
      <c r="AD24" s="422"/>
      <c r="AE24" s="422"/>
      <c r="AF24" s="422"/>
      <c r="AG24" s="419">
        <f t="shared" si="0"/>
        <v>600</v>
      </c>
      <c r="AH24" s="419"/>
      <c r="AI24" s="419"/>
      <c r="AJ24" s="419"/>
      <c r="AK24" s="150">
        <v>600</v>
      </c>
      <c r="AL24" s="150"/>
    </row>
    <row r="25" spans="1:38" ht="19.5" customHeight="1">
      <c r="A25" s="416" t="s">
        <v>62</v>
      </c>
      <c r="B25" s="416"/>
      <c r="C25" s="432" t="s">
        <v>63</v>
      </c>
      <c r="D25" s="432"/>
      <c r="E25" s="432"/>
      <c r="F25" s="432"/>
      <c r="G25" s="432"/>
      <c r="H25" s="432"/>
      <c r="I25" s="432"/>
      <c r="J25" s="432"/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2"/>
      <c r="AC25" s="418" t="s">
        <v>64</v>
      </c>
      <c r="AD25" s="418"/>
      <c r="AE25" s="418"/>
      <c r="AF25" s="418"/>
      <c r="AG25" s="419">
        <f t="shared" si="0"/>
        <v>4353</v>
      </c>
      <c r="AH25" s="419"/>
      <c r="AI25" s="419"/>
      <c r="AJ25" s="419"/>
      <c r="AK25" s="150">
        <f>SUM(AK22:AK24)</f>
        <v>4353</v>
      </c>
      <c r="AL25" s="150">
        <f>SUM(AL22:AL24)</f>
        <v>0</v>
      </c>
    </row>
    <row r="26" spans="1:38" ht="19.5" customHeight="1">
      <c r="A26" s="416" t="s">
        <v>65</v>
      </c>
      <c r="B26" s="416"/>
      <c r="C26" s="436" t="s">
        <v>66</v>
      </c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18" t="s">
        <v>67</v>
      </c>
      <c r="AD26" s="418"/>
      <c r="AE26" s="418"/>
      <c r="AF26" s="418"/>
      <c r="AG26" s="430">
        <f t="shared" si="0"/>
        <v>97691</v>
      </c>
      <c r="AH26" s="430"/>
      <c r="AI26" s="430"/>
      <c r="AJ26" s="430"/>
      <c r="AK26" s="151">
        <f>SUM(AK25,AK21)</f>
        <v>68390</v>
      </c>
      <c r="AL26" s="151">
        <f>SUM(AL25,AL21)</f>
        <v>29301</v>
      </c>
    </row>
    <row r="27" spans="1:38" s="3" customFormat="1" ht="19.5" customHeight="1">
      <c r="A27" s="416" t="s">
        <v>68</v>
      </c>
      <c r="B27" s="416"/>
      <c r="C27" s="432" t="s">
        <v>69</v>
      </c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18" t="s">
        <v>70</v>
      </c>
      <c r="AD27" s="418"/>
      <c r="AE27" s="418"/>
      <c r="AF27" s="418"/>
      <c r="AG27" s="430">
        <f t="shared" si="0"/>
        <v>20692</v>
      </c>
      <c r="AH27" s="430"/>
      <c r="AI27" s="430"/>
      <c r="AJ27" s="430"/>
      <c r="AK27" s="151">
        <v>13054</v>
      </c>
      <c r="AL27" s="151">
        <v>7638</v>
      </c>
    </row>
    <row r="28" spans="1:38" ht="19.5" customHeight="1">
      <c r="A28" s="420" t="s">
        <v>71</v>
      </c>
      <c r="B28" s="420"/>
      <c r="C28" s="433" t="s">
        <v>72</v>
      </c>
      <c r="D28" s="433"/>
      <c r="E28" s="433"/>
      <c r="F28" s="433"/>
      <c r="G28" s="433"/>
      <c r="H28" s="433"/>
      <c r="I28" s="433"/>
      <c r="J28" s="433"/>
      <c r="K28" s="433"/>
      <c r="L28" s="433"/>
      <c r="M28" s="433"/>
      <c r="N28" s="433"/>
      <c r="O28" s="433"/>
      <c r="P28" s="433"/>
      <c r="Q28" s="433"/>
      <c r="R28" s="433"/>
      <c r="S28" s="433"/>
      <c r="T28" s="433"/>
      <c r="U28" s="433"/>
      <c r="V28" s="433"/>
      <c r="W28" s="433"/>
      <c r="X28" s="433"/>
      <c r="Y28" s="433"/>
      <c r="Z28" s="433"/>
      <c r="AA28" s="433"/>
      <c r="AB28" s="433"/>
      <c r="AC28" s="422" t="s">
        <v>73</v>
      </c>
      <c r="AD28" s="422"/>
      <c r="AE28" s="422"/>
      <c r="AF28" s="422"/>
      <c r="AG28" s="419">
        <f t="shared" si="0"/>
        <v>233</v>
      </c>
      <c r="AH28" s="419"/>
      <c r="AI28" s="419"/>
      <c r="AJ28" s="419"/>
      <c r="AK28" s="150">
        <v>153</v>
      </c>
      <c r="AL28" s="150">
        <v>80</v>
      </c>
    </row>
    <row r="29" spans="1:38" ht="19.5" customHeight="1">
      <c r="A29" s="420" t="s">
        <v>74</v>
      </c>
      <c r="B29" s="420"/>
      <c r="C29" s="433" t="s">
        <v>75</v>
      </c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  <c r="U29" s="433"/>
      <c r="V29" s="433"/>
      <c r="W29" s="433"/>
      <c r="X29" s="433"/>
      <c r="Y29" s="433"/>
      <c r="Z29" s="433"/>
      <c r="AA29" s="433"/>
      <c r="AB29" s="433"/>
      <c r="AC29" s="422" t="s">
        <v>76</v>
      </c>
      <c r="AD29" s="422"/>
      <c r="AE29" s="422"/>
      <c r="AF29" s="422"/>
      <c r="AG29" s="419">
        <f t="shared" si="0"/>
        <v>27968</v>
      </c>
      <c r="AH29" s="419"/>
      <c r="AI29" s="419"/>
      <c r="AJ29" s="419"/>
      <c r="AK29" s="150">
        <v>26968</v>
      </c>
      <c r="AL29" s="150">
        <v>1000</v>
      </c>
    </row>
    <row r="30" spans="1:38" ht="19.5" customHeight="1">
      <c r="A30" s="420" t="s">
        <v>77</v>
      </c>
      <c r="B30" s="420"/>
      <c r="C30" s="433" t="s">
        <v>78</v>
      </c>
      <c r="D30" s="433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22" t="s">
        <v>79</v>
      </c>
      <c r="AD30" s="422"/>
      <c r="AE30" s="422"/>
      <c r="AF30" s="422"/>
      <c r="AG30" s="419">
        <f t="shared" si="0"/>
        <v>0</v>
      </c>
      <c r="AH30" s="419"/>
      <c r="AI30" s="419"/>
      <c r="AJ30" s="419"/>
      <c r="AK30" s="150"/>
      <c r="AL30" s="150"/>
    </row>
    <row r="31" spans="1:38" ht="19.5" customHeight="1">
      <c r="A31" s="416" t="s">
        <v>80</v>
      </c>
      <c r="B31" s="416"/>
      <c r="C31" s="432" t="s">
        <v>81</v>
      </c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2"/>
      <c r="T31" s="432"/>
      <c r="U31" s="432"/>
      <c r="V31" s="432"/>
      <c r="W31" s="432"/>
      <c r="X31" s="432"/>
      <c r="Y31" s="432"/>
      <c r="Z31" s="432"/>
      <c r="AA31" s="432"/>
      <c r="AB31" s="432"/>
      <c r="AC31" s="418" t="s">
        <v>82</v>
      </c>
      <c r="AD31" s="418"/>
      <c r="AE31" s="418"/>
      <c r="AF31" s="418"/>
      <c r="AG31" s="419">
        <f t="shared" si="0"/>
        <v>28201</v>
      </c>
      <c r="AH31" s="419"/>
      <c r="AI31" s="419"/>
      <c r="AJ31" s="419"/>
      <c r="AK31" s="150">
        <f>SUM(AK28:AK30)</f>
        <v>27121</v>
      </c>
      <c r="AL31" s="150">
        <f>SUM(AL28:AL30)</f>
        <v>1080</v>
      </c>
    </row>
    <row r="32" spans="1:38" ht="19.5" customHeight="1">
      <c r="A32" s="420" t="s">
        <v>83</v>
      </c>
      <c r="B32" s="420"/>
      <c r="C32" s="433" t="s">
        <v>84</v>
      </c>
      <c r="D32" s="433"/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433"/>
      <c r="P32" s="433"/>
      <c r="Q32" s="433"/>
      <c r="R32" s="433"/>
      <c r="S32" s="433"/>
      <c r="T32" s="433"/>
      <c r="U32" s="433"/>
      <c r="V32" s="433"/>
      <c r="W32" s="433"/>
      <c r="X32" s="433"/>
      <c r="Y32" s="433"/>
      <c r="Z32" s="433"/>
      <c r="AA32" s="433"/>
      <c r="AB32" s="433"/>
      <c r="AC32" s="422" t="s">
        <v>85</v>
      </c>
      <c r="AD32" s="422"/>
      <c r="AE32" s="422"/>
      <c r="AF32" s="422"/>
      <c r="AG32" s="419">
        <f t="shared" si="0"/>
        <v>106</v>
      </c>
      <c r="AH32" s="419"/>
      <c r="AI32" s="419"/>
      <c r="AJ32" s="419"/>
      <c r="AK32" s="150">
        <v>51</v>
      </c>
      <c r="AL32" s="150">
        <v>55</v>
      </c>
    </row>
    <row r="33" spans="1:38" ht="19.5" customHeight="1">
      <c r="A33" s="420" t="s">
        <v>86</v>
      </c>
      <c r="B33" s="420"/>
      <c r="C33" s="433" t="s">
        <v>87</v>
      </c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22" t="s">
        <v>88</v>
      </c>
      <c r="AD33" s="422"/>
      <c r="AE33" s="422"/>
      <c r="AF33" s="422"/>
      <c r="AG33" s="419">
        <f t="shared" si="0"/>
        <v>1698</v>
      </c>
      <c r="AH33" s="419"/>
      <c r="AI33" s="419"/>
      <c r="AJ33" s="419"/>
      <c r="AK33" s="150">
        <v>848</v>
      </c>
      <c r="AL33" s="150">
        <v>850</v>
      </c>
    </row>
    <row r="34" spans="1:38" ht="19.5" customHeight="1">
      <c r="A34" s="416" t="s">
        <v>89</v>
      </c>
      <c r="B34" s="416"/>
      <c r="C34" s="432" t="s">
        <v>90</v>
      </c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2"/>
      <c r="X34" s="432"/>
      <c r="Y34" s="432"/>
      <c r="Z34" s="432"/>
      <c r="AA34" s="432"/>
      <c r="AB34" s="432"/>
      <c r="AC34" s="418" t="s">
        <v>91</v>
      </c>
      <c r="AD34" s="418"/>
      <c r="AE34" s="418"/>
      <c r="AF34" s="418"/>
      <c r="AG34" s="430">
        <f t="shared" si="0"/>
        <v>1804</v>
      </c>
      <c r="AH34" s="430"/>
      <c r="AI34" s="430"/>
      <c r="AJ34" s="430"/>
      <c r="AK34" s="151">
        <f>SUM(AK32:AK33)</f>
        <v>899</v>
      </c>
      <c r="AL34" s="151">
        <f>SUM(AL32:AL33)</f>
        <v>905</v>
      </c>
    </row>
    <row r="35" spans="1:38" ht="19.5" customHeight="1">
      <c r="A35" s="420" t="s">
        <v>92</v>
      </c>
      <c r="B35" s="420"/>
      <c r="C35" s="433" t="s">
        <v>93</v>
      </c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22" t="s">
        <v>94</v>
      </c>
      <c r="AD35" s="422"/>
      <c r="AE35" s="422"/>
      <c r="AF35" s="422"/>
      <c r="AG35" s="419">
        <f t="shared" si="0"/>
        <v>4374</v>
      </c>
      <c r="AH35" s="419"/>
      <c r="AI35" s="419"/>
      <c r="AJ35" s="419"/>
      <c r="AK35" s="150">
        <v>3669</v>
      </c>
      <c r="AL35" s="150">
        <v>705</v>
      </c>
    </row>
    <row r="36" spans="1:38" ht="19.5" customHeight="1">
      <c r="A36" s="420" t="s">
        <v>95</v>
      </c>
      <c r="B36" s="420"/>
      <c r="C36" s="433" t="s">
        <v>96</v>
      </c>
      <c r="D36" s="433"/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22" t="s">
        <v>97</v>
      </c>
      <c r="AD36" s="422"/>
      <c r="AE36" s="422"/>
      <c r="AF36" s="422"/>
      <c r="AG36" s="419">
        <f t="shared" si="0"/>
        <v>0</v>
      </c>
      <c r="AH36" s="419"/>
      <c r="AI36" s="419"/>
      <c r="AJ36" s="419"/>
      <c r="AK36" s="150"/>
      <c r="AL36" s="150"/>
    </row>
    <row r="37" spans="1:38" ht="19.5" customHeight="1">
      <c r="A37" s="420" t="s">
        <v>98</v>
      </c>
      <c r="B37" s="420"/>
      <c r="C37" s="433" t="s">
        <v>99</v>
      </c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33"/>
      <c r="Q37" s="433"/>
      <c r="R37" s="433"/>
      <c r="S37" s="433"/>
      <c r="T37" s="433"/>
      <c r="U37" s="433"/>
      <c r="V37" s="433"/>
      <c r="W37" s="433"/>
      <c r="X37" s="433"/>
      <c r="Y37" s="433"/>
      <c r="Z37" s="433"/>
      <c r="AA37" s="433"/>
      <c r="AB37" s="433"/>
      <c r="AC37" s="422" t="s">
        <v>100</v>
      </c>
      <c r="AD37" s="422"/>
      <c r="AE37" s="422"/>
      <c r="AF37" s="422"/>
      <c r="AG37" s="419">
        <f t="shared" si="0"/>
        <v>480</v>
      </c>
      <c r="AH37" s="419"/>
      <c r="AI37" s="419"/>
      <c r="AJ37" s="419"/>
      <c r="AK37" s="150">
        <v>100</v>
      </c>
      <c r="AL37" s="150">
        <v>380</v>
      </c>
    </row>
    <row r="38" spans="1:38" ht="19.5" customHeight="1">
      <c r="A38" s="420" t="s">
        <v>101</v>
      </c>
      <c r="B38" s="420"/>
      <c r="C38" s="433" t="s">
        <v>102</v>
      </c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22" t="s">
        <v>103</v>
      </c>
      <c r="AD38" s="422"/>
      <c r="AE38" s="422"/>
      <c r="AF38" s="422"/>
      <c r="AG38" s="419">
        <f t="shared" si="0"/>
        <v>1180</v>
      </c>
      <c r="AH38" s="419"/>
      <c r="AI38" s="419"/>
      <c r="AJ38" s="419"/>
      <c r="AK38" s="150">
        <v>1080</v>
      </c>
      <c r="AL38" s="150">
        <v>100</v>
      </c>
    </row>
    <row r="39" spans="1:38" ht="19.5" customHeight="1">
      <c r="A39" s="420" t="s">
        <v>104</v>
      </c>
      <c r="B39" s="420"/>
      <c r="C39" s="434" t="s">
        <v>105</v>
      </c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35"/>
      <c r="Q39" s="435"/>
      <c r="R39" s="435"/>
      <c r="S39" s="435"/>
      <c r="T39" s="435"/>
      <c r="U39" s="435"/>
      <c r="V39" s="435"/>
      <c r="W39" s="435"/>
      <c r="X39" s="435"/>
      <c r="Y39" s="435"/>
      <c r="Z39" s="435"/>
      <c r="AA39" s="435"/>
      <c r="AB39" s="435"/>
      <c r="AC39" s="422" t="s">
        <v>106</v>
      </c>
      <c r="AD39" s="422"/>
      <c r="AE39" s="422"/>
      <c r="AF39" s="422"/>
      <c r="AG39" s="419">
        <f t="shared" si="0"/>
        <v>1110</v>
      </c>
      <c r="AH39" s="419"/>
      <c r="AI39" s="419"/>
      <c r="AJ39" s="419"/>
      <c r="AK39" s="150">
        <v>1110</v>
      </c>
      <c r="AL39" s="150"/>
    </row>
    <row r="40" spans="1:38" ht="19.5" customHeight="1">
      <c r="A40" s="420" t="s">
        <v>107</v>
      </c>
      <c r="B40" s="420"/>
      <c r="C40" s="425" t="s">
        <v>108</v>
      </c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5"/>
      <c r="U40" s="425"/>
      <c r="V40" s="425"/>
      <c r="W40" s="425"/>
      <c r="X40" s="425"/>
      <c r="Y40" s="425"/>
      <c r="Z40" s="425"/>
      <c r="AA40" s="425"/>
      <c r="AB40" s="425"/>
      <c r="AC40" s="422" t="s">
        <v>109</v>
      </c>
      <c r="AD40" s="422"/>
      <c r="AE40" s="422"/>
      <c r="AF40" s="422"/>
      <c r="AG40" s="419">
        <f t="shared" si="0"/>
        <v>701</v>
      </c>
      <c r="AH40" s="419"/>
      <c r="AI40" s="419"/>
      <c r="AJ40" s="419"/>
      <c r="AK40" s="150">
        <v>301</v>
      </c>
      <c r="AL40" s="150">
        <v>400</v>
      </c>
    </row>
    <row r="41" spans="1:38" ht="19.5" customHeight="1">
      <c r="A41" s="420" t="s">
        <v>110</v>
      </c>
      <c r="B41" s="420"/>
      <c r="C41" s="424" t="s">
        <v>111</v>
      </c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33"/>
      <c r="Q41" s="433"/>
      <c r="R41" s="433"/>
      <c r="S41" s="433"/>
      <c r="T41" s="433"/>
      <c r="U41" s="433"/>
      <c r="V41" s="433"/>
      <c r="W41" s="433"/>
      <c r="X41" s="433"/>
      <c r="Y41" s="433"/>
      <c r="Z41" s="433"/>
      <c r="AA41" s="433"/>
      <c r="AB41" s="433"/>
      <c r="AC41" s="422" t="s">
        <v>112</v>
      </c>
      <c r="AD41" s="422"/>
      <c r="AE41" s="422"/>
      <c r="AF41" s="422"/>
      <c r="AG41" s="419">
        <f t="shared" si="0"/>
        <v>5108</v>
      </c>
      <c r="AH41" s="419"/>
      <c r="AI41" s="419"/>
      <c r="AJ41" s="419"/>
      <c r="AK41" s="150">
        <v>4108</v>
      </c>
      <c r="AL41" s="150">
        <v>1000</v>
      </c>
    </row>
    <row r="42" spans="1:38" ht="19.5" customHeight="1">
      <c r="A42" s="416" t="s">
        <v>113</v>
      </c>
      <c r="B42" s="416"/>
      <c r="C42" s="432" t="s">
        <v>114</v>
      </c>
      <c r="D42" s="432"/>
      <c r="E42" s="432"/>
      <c r="F42" s="432"/>
      <c r="G42" s="432"/>
      <c r="H42" s="432"/>
      <c r="I42" s="432"/>
      <c r="J42" s="432"/>
      <c r="K42" s="432"/>
      <c r="L42" s="432"/>
      <c r="M42" s="432"/>
      <c r="N42" s="432"/>
      <c r="O42" s="432"/>
      <c r="P42" s="432"/>
      <c r="Q42" s="432"/>
      <c r="R42" s="432"/>
      <c r="S42" s="432"/>
      <c r="T42" s="432"/>
      <c r="U42" s="432"/>
      <c r="V42" s="432"/>
      <c r="W42" s="432"/>
      <c r="X42" s="432"/>
      <c r="Y42" s="432"/>
      <c r="Z42" s="432"/>
      <c r="AA42" s="432"/>
      <c r="AB42" s="432"/>
      <c r="AC42" s="418" t="s">
        <v>115</v>
      </c>
      <c r="AD42" s="418"/>
      <c r="AE42" s="418"/>
      <c r="AF42" s="418"/>
      <c r="AG42" s="430">
        <f t="shared" si="0"/>
        <v>12953</v>
      </c>
      <c r="AH42" s="430"/>
      <c r="AI42" s="430"/>
      <c r="AJ42" s="430"/>
      <c r="AK42" s="151">
        <f>SUM(AK35:AK41)</f>
        <v>10368</v>
      </c>
      <c r="AL42" s="151">
        <f>SUM(AL35:AL41)</f>
        <v>2585</v>
      </c>
    </row>
    <row r="43" spans="1:38" ht="19.5" customHeight="1">
      <c r="A43" s="420" t="s">
        <v>116</v>
      </c>
      <c r="B43" s="420"/>
      <c r="C43" s="433" t="s">
        <v>117</v>
      </c>
      <c r="D43" s="433"/>
      <c r="E43" s="433"/>
      <c r="F43" s="433"/>
      <c r="G43" s="433"/>
      <c r="H43" s="433"/>
      <c r="I43" s="433"/>
      <c r="J43" s="433"/>
      <c r="K43" s="433"/>
      <c r="L43" s="433"/>
      <c r="M43" s="433"/>
      <c r="N43" s="433"/>
      <c r="O43" s="433"/>
      <c r="P43" s="433"/>
      <c r="Q43" s="433"/>
      <c r="R43" s="433"/>
      <c r="S43" s="433"/>
      <c r="T43" s="433"/>
      <c r="U43" s="433"/>
      <c r="V43" s="433"/>
      <c r="W43" s="433"/>
      <c r="X43" s="433"/>
      <c r="Y43" s="433"/>
      <c r="Z43" s="433"/>
      <c r="AA43" s="433"/>
      <c r="AB43" s="433"/>
      <c r="AC43" s="422" t="s">
        <v>118</v>
      </c>
      <c r="AD43" s="422"/>
      <c r="AE43" s="422"/>
      <c r="AF43" s="422"/>
      <c r="AG43" s="419">
        <f t="shared" si="0"/>
        <v>182</v>
      </c>
      <c r="AH43" s="419"/>
      <c r="AI43" s="419"/>
      <c r="AJ43" s="419"/>
      <c r="AK43" s="150">
        <v>12</v>
      </c>
      <c r="AL43" s="150">
        <v>170</v>
      </c>
    </row>
    <row r="44" spans="1:38" ht="19.5" customHeight="1">
      <c r="A44" s="420" t="s">
        <v>119</v>
      </c>
      <c r="B44" s="420"/>
      <c r="C44" s="433" t="s">
        <v>120</v>
      </c>
      <c r="D44" s="433"/>
      <c r="E44" s="433"/>
      <c r="F44" s="433"/>
      <c r="G44" s="433"/>
      <c r="H44" s="433"/>
      <c r="I44" s="433"/>
      <c r="J44" s="433"/>
      <c r="K44" s="433"/>
      <c r="L44" s="433"/>
      <c r="M44" s="433"/>
      <c r="N44" s="433"/>
      <c r="O44" s="433"/>
      <c r="P44" s="433"/>
      <c r="Q44" s="433"/>
      <c r="R44" s="433"/>
      <c r="S44" s="433"/>
      <c r="T44" s="433"/>
      <c r="U44" s="433"/>
      <c r="V44" s="433"/>
      <c r="W44" s="433"/>
      <c r="X44" s="433"/>
      <c r="Y44" s="433"/>
      <c r="Z44" s="433"/>
      <c r="AA44" s="433"/>
      <c r="AB44" s="433"/>
      <c r="AC44" s="422" t="s">
        <v>121</v>
      </c>
      <c r="AD44" s="422"/>
      <c r="AE44" s="422"/>
      <c r="AF44" s="422"/>
      <c r="AG44" s="419">
        <f t="shared" si="0"/>
        <v>0</v>
      </c>
      <c r="AH44" s="419"/>
      <c r="AI44" s="419"/>
      <c r="AJ44" s="419"/>
      <c r="AK44" s="150"/>
      <c r="AL44" s="150"/>
    </row>
    <row r="45" spans="1:38" ht="19.5" customHeight="1">
      <c r="A45" s="416" t="s">
        <v>122</v>
      </c>
      <c r="B45" s="416"/>
      <c r="C45" s="432" t="s">
        <v>123</v>
      </c>
      <c r="D45" s="432"/>
      <c r="E45" s="432"/>
      <c r="F45" s="432"/>
      <c r="G45" s="432"/>
      <c r="H45" s="432"/>
      <c r="I45" s="432"/>
      <c r="J45" s="432"/>
      <c r="K45" s="432"/>
      <c r="L45" s="432"/>
      <c r="M45" s="432"/>
      <c r="N45" s="432"/>
      <c r="O45" s="432"/>
      <c r="P45" s="432"/>
      <c r="Q45" s="432"/>
      <c r="R45" s="432"/>
      <c r="S45" s="432"/>
      <c r="T45" s="432"/>
      <c r="U45" s="432"/>
      <c r="V45" s="432"/>
      <c r="W45" s="432"/>
      <c r="X45" s="432"/>
      <c r="Y45" s="432"/>
      <c r="Z45" s="432"/>
      <c r="AA45" s="432"/>
      <c r="AB45" s="432"/>
      <c r="AC45" s="418" t="s">
        <v>124</v>
      </c>
      <c r="AD45" s="418"/>
      <c r="AE45" s="418"/>
      <c r="AF45" s="418"/>
      <c r="AG45" s="430">
        <f t="shared" si="0"/>
        <v>182</v>
      </c>
      <c r="AH45" s="430"/>
      <c r="AI45" s="430"/>
      <c r="AJ45" s="430"/>
      <c r="AK45" s="151">
        <f>SUM(AK43:AK44)</f>
        <v>12</v>
      </c>
      <c r="AL45" s="151">
        <f>SUM(AL43:AL44)</f>
        <v>170</v>
      </c>
    </row>
    <row r="46" spans="1:38" ht="19.5" customHeight="1">
      <c r="A46" s="420" t="s">
        <v>125</v>
      </c>
      <c r="B46" s="420"/>
      <c r="C46" s="421" t="s">
        <v>126</v>
      </c>
      <c r="D46" s="433"/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22" t="s">
        <v>127</v>
      </c>
      <c r="AD46" s="422"/>
      <c r="AE46" s="422"/>
      <c r="AF46" s="422"/>
      <c r="AG46" s="419">
        <f t="shared" si="0"/>
        <v>8974</v>
      </c>
      <c r="AH46" s="419"/>
      <c r="AI46" s="419"/>
      <c r="AJ46" s="419"/>
      <c r="AK46" s="150">
        <v>7944</v>
      </c>
      <c r="AL46" s="150">
        <v>1030</v>
      </c>
    </row>
    <row r="47" spans="1:38" ht="19.5" customHeight="1">
      <c r="A47" s="420" t="s">
        <v>128</v>
      </c>
      <c r="B47" s="420"/>
      <c r="C47" s="433" t="s">
        <v>129</v>
      </c>
      <c r="D47" s="433"/>
      <c r="E47" s="433"/>
      <c r="F47" s="433"/>
      <c r="G47" s="433"/>
      <c r="H47" s="433"/>
      <c r="I47" s="433"/>
      <c r="J47" s="433"/>
      <c r="K47" s="433"/>
      <c r="L47" s="433"/>
      <c r="M47" s="433"/>
      <c r="N47" s="433"/>
      <c r="O47" s="433"/>
      <c r="P47" s="433"/>
      <c r="Q47" s="433"/>
      <c r="R47" s="433"/>
      <c r="S47" s="433"/>
      <c r="T47" s="433"/>
      <c r="U47" s="433"/>
      <c r="V47" s="433"/>
      <c r="W47" s="433"/>
      <c r="X47" s="433"/>
      <c r="Y47" s="433"/>
      <c r="Z47" s="433"/>
      <c r="AA47" s="433"/>
      <c r="AB47" s="433"/>
      <c r="AC47" s="422" t="s">
        <v>130</v>
      </c>
      <c r="AD47" s="422"/>
      <c r="AE47" s="422"/>
      <c r="AF47" s="422"/>
      <c r="AG47" s="419">
        <f t="shared" si="0"/>
        <v>600</v>
      </c>
      <c r="AH47" s="419"/>
      <c r="AI47" s="419"/>
      <c r="AJ47" s="419"/>
      <c r="AK47" s="150">
        <v>600</v>
      </c>
      <c r="AL47" s="150"/>
    </row>
    <row r="48" spans="1:38" ht="19.5" customHeight="1">
      <c r="A48" s="420" t="s">
        <v>131</v>
      </c>
      <c r="B48" s="420"/>
      <c r="C48" s="433" t="s">
        <v>132</v>
      </c>
      <c r="D48" s="433"/>
      <c r="E48" s="433"/>
      <c r="F48" s="433"/>
      <c r="G48" s="433"/>
      <c r="H48" s="433"/>
      <c r="I48" s="433"/>
      <c r="J48" s="433"/>
      <c r="K48" s="433"/>
      <c r="L48" s="433"/>
      <c r="M48" s="433"/>
      <c r="N48" s="433"/>
      <c r="O48" s="433"/>
      <c r="P48" s="433"/>
      <c r="Q48" s="433"/>
      <c r="R48" s="433"/>
      <c r="S48" s="433"/>
      <c r="T48" s="433"/>
      <c r="U48" s="433"/>
      <c r="V48" s="433"/>
      <c r="W48" s="433"/>
      <c r="X48" s="433"/>
      <c r="Y48" s="433"/>
      <c r="Z48" s="433"/>
      <c r="AA48" s="433"/>
      <c r="AB48" s="433"/>
      <c r="AC48" s="422" t="s">
        <v>133</v>
      </c>
      <c r="AD48" s="422"/>
      <c r="AE48" s="422"/>
      <c r="AF48" s="422"/>
      <c r="AG48" s="419">
        <f t="shared" si="0"/>
        <v>0</v>
      </c>
      <c r="AH48" s="419"/>
      <c r="AI48" s="419"/>
      <c r="AJ48" s="419"/>
      <c r="AK48" s="150"/>
      <c r="AL48" s="150"/>
    </row>
    <row r="49" spans="1:38" ht="19.5" customHeight="1">
      <c r="A49" s="420" t="s">
        <v>134</v>
      </c>
      <c r="B49" s="420"/>
      <c r="C49" s="433" t="s">
        <v>135</v>
      </c>
      <c r="D49" s="433"/>
      <c r="E49" s="433"/>
      <c r="F49" s="433"/>
      <c r="G49" s="433"/>
      <c r="H49" s="433"/>
      <c r="I49" s="433"/>
      <c r="J49" s="433"/>
      <c r="K49" s="433"/>
      <c r="L49" s="433"/>
      <c r="M49" s="433"/>
      <c r="N49" s="433"/>
      <c r="O49" s="433"/>
      <c r="P49" s="433"/>
      <c r="Q49" s="433"/>
      <c r="R49" s="433"/>
      <c r="S49" s="433"/>
      <c r="T49" s="433"/>
      <c r="U49" s="433"/>
      <c r="V49" s="433"/>
      <c r="W49" s="433"/>
      <c r="X49" s="433"/>
      <c r="Y49" s="433"/>
      <c r="Z49" s="433"/>
      <c r="AA49" s="433"/>
      <c r="AB49" s="433"/>
      <c r="AC49" s="422" t="s">
        <v>136</v>
      </c>
      <c r="AD49" s="422"/>
      <c r="AE49" s="422"/>
      <c r="AF49" s="422"/>
      <c r="AG49" s="419">
        <f t="shared" si="0"/>
        <v>0</v>
      </c>
      <c r="AH49" s="419"/>
      <c r="AI49" s="419"/>
      <c r="AJ49" s="419"/>
      <c r="AK49" s="150"/>
      <c r="AL49" s="150"/>
    </row>
    <row r="50" spans="1:38" ht="19.5" customHeight="1">
      <c r="A50" s="420" t="s">
        <v>137</v>
      </c>
      <c r="B50" s="420"/>
      <c r="C50" s="433" t="s">
        <v>138</v>
      </c>
      <c r="D50" s="433"/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433"/>
      <c r="AA50" s="433"/>
      <c r="AB50" s="433"/>
      <c r="AC50" s="422" t="s">
        <v>139</v>
      </c>
      <c r="AD50" s="422"/>
      <c r="AE50" s="422"/>
      <c r="AF50" s="422"/>
      <c r="AG50" s="419">
        <f t="shared" si="0"/>
        <v>0</v>
      </c>
      <c r="AH50" s="419"/>
      <c r="AI50" s="419"/>
      <c r="AJ50" s="419"/>
      <c r="AK50" s="150"/>
      <c r="AL50" s="150"/>
    </row>
    <row r="51" spans="1:38" ht="19.5" customHeight="1">
      <c r="A51" s="416" t="s">
        <v>140</v>
      </c>
      <c r="B51" s="416"/>
      <c r="C51" s="432" t="s">
        <v>141</v>
      </c>
      <c r="D51" s="432"/>
      <c r="E51" s="432"/>
      <c r="F51" s="432"/>
      <c r="G51" s="432"/>
      <c r="H51" s="432"/>
      <c r="I51" s="432"/>
      <c r="J51" s="432"/>
      <c r="K51" s="432"/>
      <c r="L51" s="432"/>
      <c r="M51" s="432"/>
      <c r="N51" s="432"/>
      <c r="O51" s="432"/>
      <c r="P51" s="432"/>
      <c r="Q51" s="432"/>
      <c r="R51" s="432"/>
      <c r="S51" s="432"/>
      <c r="T51" s="432"/>
      <c r="U51" s="432"/>
      <c r="V51" s="432"/>
      <c r="W51" s="432"/>
      <c r="X51" s="432"/>
      <c r="Y51" s="432"/>
      <c r="Z51" s="432"/>
      <c r="AA51" s="432"/>
      <c r="AB51" s="432"/>
      <c r="AC51" s="418" t="s">
        <v>142</v>
      </c>
      <c r="AD51" s="418"/>
      <c r="AE51" s="418"/>
      <c r="AF51" s="418"/>
      <c r="AG51" s="430">
        <f t="shared" si="0"/>
        <v>9574</v>
      </c>
      <c r="AH51" s="430"/>
      <c r="AI51" s="430"/>
      <c r="AJ51" s="430"/>
      <c r="AK51" s="151">
        <f>SUM(AK46:AK50)</f>
        <v>8544</v>
      </c>
      <c r="AL51" s="151">
        <f>SUM(AL46:AL50)</f>
        <v>1030</v>
      </c>
    </row>
    <row r="52" spans="1:38" ht="19.5" customHeight="1">
      <c r="A52" s="416" t="s">
        <v>143</v>
      </c>
      <c r="B52" s="416"/>
      <c r="C52" s="432" t="s">
        <v>144</v>
      </c>
      <c r="D52" s="432"/>
      <c r="E52" s="432"/>
      <c r="F52" s="432"/>
      <c r="G52" s="432"/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2"/>
      <c r="U52" s="432"/>
      <c r="V52" s="432"/>
      <c r="W52" s="432"/>
      <c r="X52" s="432"/>
      <c r="Y52" s="432"/>
      <c r="Z52" s="432"/>
      <c r="AA52" s="432"/>
      <c r="AB52" s="432"/>
      <c r="AC52" s="418" t="s">
        <v>145</v>
      </c>
      <c r="AD52" s="418"/>
      <c r="AE52" s="418"/>
      <c r="AF52" s="418"/>
      <c r="AG52" s="430">
        <f t="shared" si="0"/>
        <v>52714</v>
      </c>
      <c r="AH52" s="430"/>
      <c r="AI52" s="430"/>
      <c r="AJ52" s="430"/>
      <c r="AK52" s="151">
        <f>SUM(AK31+AK34+AK42+AK45+AK51)</f>
        <v>46944</v>
      </c>
      <c r="AL52" s="151">
        <f>SUM(AL31+AL34+AL42+AL45+AL51)</f>
        <v>5770</v>
      </c>
    </row>
    <row r="53" spans="1:38" ht="19.5" customHeight="1">
      <c r="A53" s="420" t="s">
        <v>146</v>
      </c>
      <c r="B53" s="420"/>
      <c r="C53" s="421" t="s">
        <v>147</v>
      </c>
      <c r="D53" s="421"/>
      <c r="E53" s="421"/>
      <c r="F53" s="421"/>
      <c r="G53" s="421"/>
      <c r="H53" s="421"/>
      <c r="I53" s="421"/>
      <c r="J53" s="421"/>
      <c r="K53" s="421"/>
      <c r="L53" s="421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21"/>
      <c r="Z53" s="421"/>
      <c r="AA53" s="421"/>
      <c r="AB53" s="421"/>
      <c r="AC53" s="422" t="s">
        <v>148</v>
      </c>
      <c r="AD53" s="422"/>
      <c r="AE53" s="422"/>
      <c r="AF53" s="422"/>
      <c r="AG53" s="419">
        <f t="shared" si="0"/>
        <v>0</v>
      </c>
      <c r="AH53" s="419"/>
      <c r="AI53" s="419"/>
      <c r="AJ53" s="419"/>
      <c r="AK53" s="150"/>
      <c r="AL53" s="150"/>
    </row>
    <row r="54" spans="1:38" ht="19.5" customHeight="1">
      <c r="A54" s="420" t="s">
        <v>149</v>
      </c>
      <c r="B54" s="420"/>
      <c r="C54" s="421" t="s">
        <v>150</v>
      </c>
      <c r="D54" s="421"/>
      <c r="E54" s="421"/>
      <c r="F54" s="421"/>
      <c r="G54" s="421"/>
      <c r="H54" s="421"/>
      <c r="I54" s="421"/>
      <c r="J54" s="421"/>
      <c r="K54" s="421"/>
      <c r="L54" s="421"/>
      <c r="M54" s="421"/>
      <c r="N54" s="421"/>
      <c r="O54" s="421"/>
      <c r="P54" s="421"/>
      <c r="Q54" s="421"/>
      <c r="R54" s="421"/>
      <c r="S54" s="421"/>
      <c r="T54" s="421"/>
      <c r="U54" s="421"/>
      <c r="V54" s="421"/>
      <c r="W54" s="421"/>
      <c r="X54" s="421"/>
      <c r="Y54" s="421"/>
      <c r="Z54" s="421"/>
      <c r="AA54" s="421"/>
      <c r="AB54" s="421"/>
      <c r="AC54" s="422" t="s">
        <v>151</v>
      </c>
      <c r="AD54" s="422"/>
      <c r="AE54" s="422"/>
      <c r="AF54" s="422"/>
      <c r="AG54" s="419">
        <f t="shared" si="0"/>
        <v>0</v>
      </c>
      <c r="AH54" s="419"/>
      <c r="AI54" s="419"/>
      <c r="AJ54" s="419"/>
      <c r="AK54" s="150"/>
      <c r="AL54" s="150"/>
    </row>
    <row r="55" spans="1:38" ht="19.5" customHeight="1">
      <c r="A55" s="420" t="s">
        <v>152</v>
      </c>
      <c r="B55" s="420"/>
      <c r="C55" s="431" t="s">
        <v>153</v>
      </c>
      <c r="D55" s="431"/>
      <c r="E55" s="431"/>
      <c r="F55" s="431"/>
      <c r="G55" s="431"/>
      <c r="H55" s="431"/>
      <c r="I55" s="431"/>
      <c r="J55" s="431"/>
      <c r="K55" s="431"/>
      <c r="L55" s="431"/>
      <c r="M55" s="431"/>
      <c r="N55" s="431"/>
      <c r="O55" s="431"/>
      <c r="P55" s="431"/>
      <c r="Q55" s="431"/>
      <c r="R55" s="431"/>
      <c r="S55" s="431"/>
      <c r="T55" s="431"/>
      <c r="U55" s="431"/>
      <c r="V55" s="431"/>
      <c r="W55" s="431"/>
      <c r="X55" s="431"/>
      <c r="Y55" s="431"/>
      <c r="Z55" s="431"/>
      <c r="AA55" s="431"/>
      <c r="AB55" s="431"/>
      <c r="AC55" s="422" t="s">
        <v>154</v>
      </c>
      <c r="AD55" s="422"/>
      <c r="AE55" s="422"/>
      <c r="AF55" s="422"/>
      <c r="AG55" s="419">
        <f t="shared" si="0"/>
        <v>0</v>
      </c>
      <c r="AH55" s="419"/>
      <c r="AI55" s="419"/>
      <c r="AJ55" s="419"/>
      <c r="AK55" s="150"/>
      <c r="AL55" s="150"/>
    </row>
    <row r="56" spans="1:38" ht="19.5" customHeight="1">
      <c r="A56" s="420" t="s">
        <v>155</v>
      </c>
      <c r="B56" s="420"/>
      <c r="C56" s="431" t="s">
        <v>156</v>
      </c>
      <c r="D56" s="431"/>
      <c r="E56" s="431"/>
      <c r="F56" s="431"/>
      <c r="G56" s="431"/>
      <c r="H56" s="431"/>
      <c r="I56" s="431"/>
      <c r="J56" s="431"/>
      <c r="K56" s="431"/>
      <c r="L56" s="431"/>
      <c r="M56" s="431"/>
      <c r="N56" s="431"/>
      <c r="O56" s="431"/>
      <c r="P56" s="431"/>
      <c r="Q56" s="431"/>
      <c r="R56" s="431"/>
      <c r="S56" s="431"/>
      <c r="T56" s="431"/>
      <c r="U56" s="431"/>
      <c r="V56" s="431"/>
      <c r="W56" s="431"/>
      <c r="X56" s="431"/>
      <c r="Y56" s="431"/>
      <c r="Z56" s="431"/>
      <c r="AA56" s="431"/>
      <c r="AB56" s="431"/>
      <c r="AC56" s="422" t="s">
        <v>157</v>
      </c>
      <c r="AD56" s="422"/>
      <c r="AE56" s="422"/>
      <c r="AF56" s="422"/>
      <c r="AG56" s="419">
        <f t="shared" si="0"/>
        <v>510</v>
      </c>
      <c r="AH56" s="419"/>
      <c r="AI56" s="419"/>
      <c r="AJ56" s="419"/>
      <c r="AK56" s="150">
        <v>510</v>
      </c>
      <c r="AL56" s="150"/>
    </row>
    <row r="57" spans="1:38" ht="19.5" customHeight="1">
      <c r="A57" s="420" t="s">
        <v>158</v>
      </c>
      <c r="B57" s="420"/>
      <c r="C57" s="431" t="s">
        <v>159</v>
      </c>
      <c r="D57" s="431"/>
      <c r="E57" s="431"/>
      <c r="F57" s="431"/>
      <c r="G57" s="431"/>
      <c r="H57" s="431"/>
      <c r="I57" s="431"/>
      <c r="J57" s="431"/>
      <c r="K57" s="431"/>
      <c r="L57" s="431"/>
      <c r="M57" s="431"/>
      <c r="N57" s="431"/>
      <c r="O57" s="431"/>
      <c r="P57" s="431"/>
      <c r="Q57" s="431"/>
      <c r="R57" s="431"/>
      <c r="S57" s="431"/>
      <c r="T57" s="431"/>
      <c r="U57" s="431"/>
      <c r="V57" s="431"/>
      <c r="W57" s="431"/>
      <c r="X57" s="431"/>
      <c r="Y57" s="431"/>
      <c r="Z57" s="431"/>
      <c r="AA57" s="431"/>
      <c r="AB57" s="431"/>
      <c r="AC57" s="422" t="s">
        <v>160</v>
      </c>
      <c r="AD57" s="422"/>
      <c r="AE57" s="422"/>
      <c r="AF57" s="422"/>
      <c r="AG57" s="419">
        <f t="shared" si="0"/>
        <v>2745</v>
      </c>
      <c r="AH57" s="419"/>
      <c r="AI57" s="419"/>
      <c r="AJ57" s="419"/>
      <c r="AK57" s="150">
        <v>2745</v>
      </c>
      <c r="AL57" s="150"/>
    </row>
    <row r="58" spans="1:38" ht="19.5" customHeight="1">
      <c r="A58" s="420" t="s">
        <v>161</v>
      </c>
      <c r="B58" s="420"/>
      <c r="C58" s="421" t="s">
        <v>162</v>
      </c>
      <c r="D58" s="421"/>
      <c r="E58" s="421"/>
      <c r="F58" s="421"/>
      <c r="G58" s="421"/>
      <c r="H58" s="421"/>
      <c r="I58" s="421"/>
      <c r="J58" s="421"/>
      <c r="K58" s="421"/>
      <c r="L58" s="421"/>
      <c r="M58" s="421"/>
      <c r="N58" s="421"/>
      <c r="O58" s="421"/>
      <c r="P58" s="421"/>
      <c r="Q58" s="421"/>
      <c r="R58" s="421"/>
      <c r="S58" s="421"/>
      <c r="T58" s="421"/>
      <c r="U58" s="421"/>
      <c r="V58" s="421"/>
      <c r="W58" s="421"/>
      <c r="X58" s="421"/>
      <c r="Y58" s="421"/>
      <c r="Z58" s="421"/>
      <c r="AA58" s="421"/>
      <c r="AB58" s="421"/>
      <c r="AC58" s="422" t="s">
        <v>163</v>
      </c>
      <c r="AD58" s="422"/>
      <c r="AE58" s="422"/>
      <c r="AF58" s="422"/>
      <c r="AG58" s="419">
        <f t="shared" si="0"/>
        <v>2350</v>
      </c>
      <c r="AH58" s="419"/>
      <c r="AI58" s="419"/>
      <c r="AJ58" s="419"/>
      <c r="AK58" s="150">
        <v>2350</v>
      </c>
      <c r="AL58" s="150"/>
    </row>
    <row r="59" spans="1:38" ht="19.5" customHeight="1">
      <c r="A59" s="420" t="s">
        <v>164</v>
      </c>
      <c r="B59" s="420"/>
      <c r="C59" s="421" t="s">
        <v>832</v>
      </c>
      <c r="D59" s="421"/>
      <c r="E59" s="421"/>
      <c r="F59" s="421"/>
      <c r="G59" s="421"/>
      <c r="H59" s="421"/>
      <c r="I59" s="421"/>
      <c r="J59" s="421"/>
      <c r="K59" s="421"/>
      <c r="L59" s="421"/>
      <c r="M59" s="421"/>
      <c r="N59" s="421"/>
      <c r="O59" s="421"/>
      <c r="P59" s="421"/>
      <c r="Q59" s="421"/>
      <c r="R59" s="421"/>
      <c r="S59" s="421"/>
      <c r="T59" s="421"/>
      <c r="U59" s="421"/>
      <c r="V59" s="421"/>
      <c r="W59" s="421"/>
      <c r="X59" s="421"/>
      <c r="Y59" s="421"/>
      <c r="Z59" s="421"/>
      <c r="AA59" s="421"/>
      <c r="AB59" s="421"/>
      <c r="AC59" s="422" t="s">
        <v>165</v>
      </c>
      <c r="AD59" s="422"/>
      <c r="AE59" s="422"/>
      <c r="AF59" s="422"/>
      <c r="AG59" s="419">
        <f t="shared" si="0"/>
        <v>11278</v>
      </c>
      <c r="AH59" s="419"/>
      <c r="AI59" s="419"/>
      <c r="AJ59" s="419"/>
      <c r="AK59" s="150">
        <v>11278</v>
      </c>
      <c r="AL59" s="150"/>
    </row>
    <row r="60" spans="1:38" ht="19.5" customHeight="1">
      <c r="A60" s="420" t="s">
        <v>166</v>
      </c>
      <c r="B60" s="420"/>
      <c r="C60" s="421" t="s">
        <v>167</v>
      </c>
      <c r="D60" s="421"/>
      <c r="E60" s="421"/>
      <c r="F60" s="421"/>
      <c r="G60" s="421"/>
      <c r="H60" s="421"/>
      <c r="I60" s="421"/>
      <c r="J60" s="421"/>
      <c r="K60" s="421"/>
      <c r="L60" s="421"/>
      <c r="M60" s="421"/>
      <c r="N60" s="421"/>
      <c r="O60" s="421"/>
      <c r="P60" s="421"/>
      <c r="Q60" s="421"/>
      <c r="R60" s="421"/>
      <c r="S60" s="421"/>
      <c r="T60" s="421"/>
      <c r="U60" s="421"/>
      <c r="V60" s="421"/>
      <c r="W60" s="421"/>
      <c r="X60" s="421"/>
      <c r="Y60" s="421"/>
      <c r="Z60" s="421"/>
      <c r="AA60" s="421"/>
      <c r="AB60" s="421"/>
      <c r="AC60" s="422" t="s">
        <v>168</v>
      </c>
      <c r="AD60" s="422"/>
      <c r="AE60" s="422"/>
      <c r="AF60" s="422"/>
      <c r="AG60" s="419">
        <f t="shared" si="0"/>
        <v>1662</v>
      </c>
      <c r="AH60" s="419"/>
      <c r="AI60" s="419"/>
      <c r="AJ60" s="419"/>
      <c r="AK60" s="150">
        <v>1662</v>
      </c>
      <c r="AL60" s="150"/>
    </row>
    <row r="61" spans="1:38" ht="19.5" customHeight="1">
      <c r="A61" s="416" t="s">
        <v>169</v>
      </c>
      <c r="B61" s="416"/>
      <c r="C61" s="423" t="s">
        <v>170</v>
      </c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18" t="s">
        <v>171</v>
      </c>
      <c r="AD61" s="418"/>
      <c r="AE61" s="418"/>
      <c r="AF61" s="418"/>
      <c r="AG61" s="430">
        <f t="shared" si="0"/>
        <v>18545</v>
      </c>
      <c r="AH61" s="430"/>
      <c r="AI61" s="430"/>
      <c r="AJ61" s="430"/>
      <c r="AK61" s="151">
        <f>SUM(AK56:AK60)</f>
        <v>18545</v>
      </c>
      <c r="AL61" s="151"/>
    </row>
    <row r="62" spans="1:38" ht="19.5" customHeight="1">
      <c r="A62" s="420" t="s">
        <v>172</v>
      </c>
      <c r="B62" s="420"/>
      <c r="C62" s="429" t="s">
        <v>173</v>
      </c>
      <c r="D62" s="429"/>
      <c r="E62" s="429"/>
      <c r="F62" s="429"/>
      <c r="G62" s="429"/>
      <c r="H62" s="429"/>
      <c r="I62" s="429"/>
      <c r="J62" s="429"/>
      <c r="K62" s="429"/>
      <c r="L62" s="429"/>
      <c r="M62" s="429"/>
      <c r="N62" s="429"/>
      <c r="O62" s="429"/>
      <c r="P62" s="429"/>
      <c r="Q62" s="429"/>
      <c r="R62" s="429"/>
      <c r="S62" s="429"/>
      <c r="T62" s="429"/>
      <c r="U62" s="429"/>
      <c r="V62" s="429"/>
      <c r="W62" s="429"/>
      <c r="X62" s="429"/>
      <c r="Y62" s="429"/>
      <c r="Z62" s="429"/>
      <c r="AA62" s="429"/>
      <c r="AB62" s="429"/>
      <c r="AC62" s="422" t="s">
        <v>174</v>
      </c>
      <c r="AD62" s="422"/>
      <c r="AE62" s="422"/>
      <c r="AF62" s="422"/>
      <c r="AG62" s="419">
        <f t="shared" si="0"/>
        <v>0</v>
      </c>
      <c r="AH62" s="419"/>
      <c r="AI62" s="419"/>
      <c r="AJ62" s="419"/>
      <c r="AK62" s="150"/>
      <c r="AL62" s="150"/>
    </row>
    <row r="63" spans="1:38" ht="19.5" customHeight="1">
      <c r="A63" s="420" t="s">
        <v>175</v>
      </c>
      <c r="B63" s="420"/>
      <c r="C63" s="429" t="s">
        <v>176</v>
      </c>
      <c r="D63" s="429"/>
      <c r="E63" s="429"/>
      <c r="F63" s="429"/>
      <c r="G63" s="429"/>
      <c r="H63" s="429"/>
      <c r="I63" s="429"/>
      <c r="J63" s="429"/>
      <c r="K63" s="429"/>
      <c r="L63" s="429"/>
      <c r="M63" s="429"/>
      <c r="N63" s="429"/>
      <c r="O63" s="429"/>
      <c r="P63" s="429"/>
      <c r="Q63" s="429"/>
      <c r="R63" s="429"/>
      <c r="S63" s="429"/>
      <c r="T63" s="429"/>
      <c r="U63" s="429"/>
      <c r="V63" s="429"/>
      <c r="W63" s="429"/>
      <c r="X63" s="429"/>
      <c r="Y63" s="429"/>
      <c r="Z63" s="429"/>
      <c r="AA63" s="429"/>
      <c r="AB63" s="429"/>
      <c r="AC63" s="422" t="s">
        <v>177</v>
      </c>
      <c r="AD63" s="422"/>
      <c r="AE63" s="422"/>
      <c r="AF63" s="422"/>
      <c r="AG63" s="419">
        <f t="shared" si="0"/>
        <v>0</v>
      </c>
      <c r="AH63" s="419"/>
      <c r="AI63" s="419"/>
      <c r="AJ63" s="419"/>
      <c r="AK63" s="150"/>
      <c r="AL63" s="150"/>
    </row>
    <row r="64" spans="1:38" ht="29.25" customHeight="1">
      <c r="A64" s="420" t="s">
        <v>178</v>
      </c>
      <c r="B64" s="420"/>
      <c r="C64" s="429" t="s">
        <v>179</v>
      </c>
      <c r="D64" s="429"/>
      <c r="E64" s="429"/>
      <c r="F64" s="429"/>
      <c r="G64" s="429"/>
      <c r="H64" s="429"/>
      <c r="I64" s="429"/>
      <c r="J64" s="429"/>
      <c r="K64" s="429"/>
      <c r="L64" s="429"/>
      <c r="M64" s="429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429"/>
      <c r="Y64" s="429"/>
      <c r="Z64" s="429"/>
      <c r="AA64" s="429"/>
      <c r="AB64" s="429"/>
      <c r="AC64" s="422" t="s">
        <v>180</v>
      </c>
      <c r="AD64" s="422"/>
      <c r="AE64" s="422"/>
      <c r="AF64" s="422"/>
      <c r="AG64" s="419">
        <f t="shared" si="0"/>
        <v>0</v>
      </c>
      <c r="AH64" s="419"/>
      <c r="AI64" s="419"/>
      <c r="AJ64" s="419"/>
      <c r="AK64" s="150"/>
      <c r="AL64" s="150"/>
    </row>
    <row r="65" spans="1:38" ht="29.25" customHeight="1">
      <c r="A65" s="420" t="s">
        <v>181</v>
      </c>
      <c r="B65" s="420"/>
      <c r="C65" s="429" t="s">
        <v>182</v>
      </c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29"/>
      <c r="AA65" s="429"/>
      <c r="AB65" s="429"/>
      <c r="AC65" s="422" t="s">
        <v>183</v>
      </c>
      <c r="AD65" s="422"/>
      <c r="AE65" s="422"/>
      <c r="AF65" s="422"/>
      <c r="AG65" s="419">
        <f t="shared" si="0"/>
        <v>0</v>
      </c>
      <c r="AH65" s="419"/>
      <c r="AI65" s="419"/>
      <c r="AJ65" s="419"/>
      <c r="AK65" s="150"/>
      <c r="AL65" s="150"/>
    </row>
    <row r="66" spans="1:38" ht="29.25" customHeight="1">
      <c r="A66" s="420" t="s">
        <v>184</v>
      </c>
      <c r="B66" s="420"/>
      <c r="C66" s="429" t="s">
        <v>185</v>
      </c>
      <c r="D66" s="429"/>
      <c r="E66" s="429"/>
      <c r="F66" s="429"/>
      <c r="G66" s="429"/>
      <c r="H66" s="429"/>
      <c r="I66" s="429"/>
      <c r="J66" s="429"/>
      <c r="K66" s="429"/>
      <c r="L66" s="429"/>
      <c r="M66" s="429"/>
      <c r="N66" s="429"/>
      <c r="O66" s="429"/>
      <c r="P66" s="429"/>
      <c r="Q66" s="429"/>
      <c r="R66" s="429"/>
      <c r="S66" s="429"/>
      <c r="T66" s="429"/>
      <c r="U66" s="429"/>
      <c r="V66" s="429"/>
      <c r="W66" s="429"/>
      <c r="X66" s="429"/>
      <c r="Y66" s="429"/>
      <c r="Z66" s="429"/>
      <c r="AA66" s="429"/>
      <c r="AB66" s="429"/>
      <c r="AC66" s="422" t="s">
        <v>186</v>
      </c>
      <c r="AD66" s="422"/>
      <c r="AE66" s="422"/>
      <c r="AF66" s="422"/>
      <c r="AG66" s="419">
        <f t="shared" si="0"/>
        <v>0</v>
      </c>
      <c r="AH66" s="419"/>
      <c r="AI66" s="419"/>
      <c r="AJ66" s="419"/>
      <c r="AK66" s="150"/>
      <c r="AL66" s="150"/>
    </row>
    <row r="67" spans="1:38" ht="19.5" customHeight="1">
      <c r="A67" s="420" t="s">
        <v>187</v>
      </c>
      <c r="B67" s="420"/>
      <c r="C67" s="429" t="s">
        <v>188</v>
      </c>
      <c r="D67" s="429"/>
      <c r="E67" s="429"/>
      <c r="F67" s="429"/>
      <c r="G67" s="429"/>
      <c r="H67" s="429"/>
      <c r="I67" s="429"/>
      <c r="J67" s="429"/>
      <c r="K67" s="429"/>
      <c r="L67" s="429"/>
      <c r="M67" s="429"/>
      <c r="N67" s="429"/>
      <c r="O67" s="429"/>
      <c r="P67" s="429"/>
      <c r="Q67" s="429"/>
      <c r="R67" s="429"/>
      <c r="S67" s="429"/>
      <c r="T67" s="429"/>
      <c r="U67" s="429"/>
      <c r="V67" s="429"/>
      <c r="W67" s="429"/>
      <c r="X67" s="429"/>
      <c r="Y67" s="429"/>
      <c r="Z67" s="429"/>
      <c r="AA67" s="429"/>
      <c r="AB67" s="429"/>
      <c r="AC67" s="422" t="s">
        <v>189</v>
      </c>
      <c r="AD67" s="422"/>
      <c r="AE67" s="422"/>
      <c r="AF67" s="422"/>
      <c r="AG67" s="419">
        <f t="shared" si="0"/>
        <v>44881</v>
      </c>
      <c r="AH67" s="419"/>
      <c r="AI67" s="419"/>
      <c r="AJ67" s="419"/>
      <c r="AK67" s="150">
        <v>44881</v>
      </c>
      <c r="AL67" s="150"/>
    </row>
    <row r="68" spans="1:38" ht="29.25" customHeight="1">
      <c r="A68" s="420" t="s">
        <v>190</v>
      </c>
      <c r="B68" s="420"/>
      <c r="C68" s="429" t="s">
        <v>191</v>
      </c>
      <c r="D68" s="429"/>
      <c r="E68" s="429"/>
      <c r="F68" s="429"/>
      <c r="G68" s="429"/>
      <c r="H68" s="429"/>
      <c r="I68" s="429"/>
      <c r="J68" s="429"/>
      <c r="K68" s="429"/>
      <c r="L68" s="429"/>
      <c r="M68" s="429"/>
      <c r="N68" s="429"/>
      <c r="O68" s="429"/>
      <c r="P68" s="429"/>
      <c r="Q68" s="429"/>
      <c r="R68" s="429"/>
      <c r="S68" s="429"/>
      <c r="T68" s="429"/>
      <c r="U68" s="429"/>
      <c r="V68" s="429"/>
      <c r="W68" s="429"/>
      <c r="X68" s="429"/>
      <c r="Y68" s="429"/>
      <c r="Z68" s="429"/>
      <c r="AA68" s="429"/>
      <c r="AB68" s="429"/>
      <c r="AC68" s="422" t="s">
        <v>192</v>
      </c>
      <c r="AD68" s="422"/>
      <c r="AE68" s="422"/>
      <c r="AF68" s="422"/>
      <c r="AG68" s="419">
        <f t="shared" si="0"/>
        <v>0</v>
      </c>
      <c r="AH68" s="419"/>
      <c r="AI68" s="419"/>
      <c r="AJ68" s="419"/>
      <c r="AK68" s="150"/>
      <c r="AL68" s="150"/>
    </row>
    <row r="69" spans="1:38" ht="29.25" customHeight="1">
      <c r="A69" s="420" t="s">
        <v>193</v>
      </c>
      <c r="B69" s="420"/>
      <c r="C69" s="429" t="s">
        <v>194</v>
      </c>
      <c r="D69" s="429"/>
      <c r="E69" s="429"/>
      <c r="F69" s="429"/>
      <c r="G69" s="429"/>
      <c r="H69" s="429"/>
      <c r="I69" s="429"/>
      <c r="J69" s="429"/>
      <c r="K69" s="429"/>
      <c r="L69" s="429"/>
      <c r="M69" s="429"/>
      <c r="N69" s="429"/>
      <c r="O69" s="429"/>
      <c r="P69" s="429"/>
      <c r="Q69" s="429"/>
      <c r="R69" s="429"/>
      <c r="S69" s="429"/>
      <c r="T69" s="429"/>
      <c r="U69" s="429"/>
      <c r="V69" s="429"/>
      <c r="W69" s="429"/>
      <c r="X69" s="429"/>
      <c r="Y69" s="429"/>
      <c r="Z69" s="429"/>
      <c r="AA69" s="429"/>
      <c r="AB69" s="429"/>
      <c r="AC69" s="422" t="s">
        <v>195</v>
      </c>
      <c r="AD69" s="422"/>
      <c r="AE69" s="422"/>
      <c r="AF69" s="422"/>
      <c r="AG69" s="419">
        <f t="shared" si="0"/>
        <v>0</v>
      </c>
      <c r="AH69" s="419"/>
      <c r="AI69" s="419"/>
      <c r="AJ69" s="419"/>
      <c r="AK69" s="150"/>
      <c r="AL69" s="150"/>
    </row>
    <row r="70" spans="1:38" ht="19.5" customHeight="1">
      <c r="A70" s="420" t="s">
        <v>196</v>
      </c>
      <c r="B70" s="420"/>
      <c r="C70" s="429" t="s">
        <v>197</v>
      </c>
      <c r="D70" s="429"/>
      <c r="E70" s="429"/>
      <c r="F70" s="429"/>
      <c r="G70" s="429"/>
      <c r="H70" s="429"/>
      <c r="I70" s="429"/>
      <c r="J70" s="429"/>
      <c r="K70" s="429"/>
      <c r="L70" s="429"/>
      <c r="M70" s="429"/>
      <c r="N70" s="429"/>
      <c r="O70" s="429"/>
      <c r="P70" s="429"/>
      <c r="Q70" s="429"/>
      <c r="R70" s="429"/>
      <c r="S70" s="429"/>
      <c r="T70" s="429"/>
      <c r="U70" s="429"/>
      <c r="V70" s="429"/>
      <c r="W70" s="429"/>
      <c r="X70" s="429"/>
      <c r="Y70" s="429"/>
      <c r="Z70" s="429"/>
      <c r="AA70" s="429"/>
      <c r="AB70" s="429"/>
      <c r="AC70" s="422" t="s">
        <v>198</v>
      </c>
      <c r="AD70" s="422"/>
      <c r="AE70" s="422"/>
      <c r="AF70" s="422"/>
      <c r="AG70" s="419">
        <f t="shared" si="0"/>
        <v>0</v>
      </c>
      <c r="AH70" s="419"/>
      <c r="AI70" s="419"/>
      <c r="AJ70" s="419"/>
      <c r="AK70" s="150"/>
      <c r="AL70" s="150"/>
    </row>
    <row r="71" spans="1:38" ht="19.5" customHeight="1">
      <c r="A71" s="420" t="s">
        <v>199</v>
      </c>
      <c r="B71" s="420"/>
      <c r="C71" s="428" t="s">
        <v>200</v>
      </c>
      <c r="D71" s="428"/>
      <c r="E71" s="428"/>
      <c r="F71" s="428"/>
      <c r="G71" s="428"/>
      <c r="H71" s="428"/>
      <c r="I71" s="428"/>
      <c r="J71" s="428"/>
      <c r="K71" s="428"/>
      <c r="L71" s="428"/>
      <c r="M71" s="428"/>
      <c r="N71" s="428"/>
      <c r="O71" s="428"/>
      <c r="P71" s="428"/>
      <c r="Q71" s="428"/>
      <c r="R71" s="428"/>
      <c r="S71" s="428"/>
      <c r="T71" s="428"/>
      <c r="U71" s="428"/>
      <c r="V71" s="428"/>
      <c r="W71" s="428"/>
      <c r="X71" s="428"/>
      <c r="Y71" s="428"/>
      <c r="Z71" s="428"/>
      <c r="AA71" s="428"/>
      <c r="AB71" s="428"/>
      <c r="AC71" s="422" t="s">
        <v>201</v>
      </c>
      <c r="AD71" s="422"/>
      <c r="AE71" s="422"/>
      <c r="AF71" s="422"/>
      <c r="AG71" s="419">
        <f t="shared" si="0"/>
        <v>0</v>
      </c>
      <c r="AH71" s="419"/>
      <c r="AI71" s="419"/>
      <c r="AJ71" s="419"/>
      <c r="AK71" s="150"/>
      <c r="AL71" s="150"/>
    </row>
    <row r="72" spans="1:38" ht="19.5" customHeight="1">
      <c r="A72" s="420" t="s">
        <v>202</v>
      </c>
      <c r="B72" s="420"/>
      <c r="C72" s="429" t="s">
        <v>203</v>
      </c>
      <c r="D72" s="429"/>
      <c r="E72" s="429"/>
      <c r="F72" s="429"/>
      <c r="G72" s="429"/>
      <c r="H72" s="429"/>
      <c r="I72" s="429"/>
      <c r="J72" s="429"/>
      <c r="K72" s="429"/>
      <c r="L72" s="429"/>
      <c r="M72" s="429"/>
      <c r="N72" s="429"/>
      <c r="O72" s="429"/>
      <c r="P72" s="429"/>
      <c r="Q72" s="429"/>
      <c r="R72" s="429"/>
      <c r="S72" s="429"/>
      <c r="T72" s="429"/>
      <c r="U72" s="429"/>
      <c r="V72" s="429"/>
      <c r="W72" s="429"/>
      <c r="X72" s="429"/>
      <c r="Y72" s="429"/>
      <c r="Z72" s="429"/>
      <c r="AA72" s="429"/>
      <c r="AB72" s="429"/>
      <c r="AC72" s="422" t="s">
        <v>204</v>
      </c>
      <c r="AD72" s="422"/>
      <c r="AE72" s="422"/>
      <c r="AF72" s="422"/>
      <c r="AG72" s="419">
        <f t="shared" si="0"/>
        <v>3880</v>
      </c>
      <c r="AH72" s="419"/>
      <c r="AI72" s="419"/>
      <c r="AJ72" s="419"/>
      <c r="AK72" s="150">
        <v>3880</v>
      </c>
      <c r="AL72" s="150"/>
    </row>
    <row r="73" spans="1:38" ht="19.5" customHeight="1">
      <c r="A73" s="420" t="s">
        <v>205</v>
      </c>
      <c r="B73" s="420"/>
      <c r="C73" s="428" t="s">
        <v>206</v>
      </c>
      <c r="D73" s="428"/>
      <c r="E73" s="428"/>
      <c r="F73" s="428"/>
      <c r="G73" s="428"/>
      <c r="H73" s="428"/>
      <c r="I73" s="428"/>
      <c r="J73" s="428"/>
      <c r="K73" s="428"/>
      <c r="L73" s="428"/>
      <c r="M73" s="428"/>
      <c r="N73" s="428"/>
      <c r="O73" s="428"/>
      <c r="P73" s="428"/>
      <c r="Q73" s="428"/>
      <c r="R73" s="428"/>
      <c r="S73" s="428"/>
      <c r="T73" s="428"/>
      <c r="U73" s="428"/>
      <c r="V73" s="428"/>
      <c r="W73" s="428"/>
      <c r="X73" s="428"/>
      <c r="Y73" s="428"/>
      <c r="Z73" s="428"/>
      <c r="AA73" s="428"/>
      <c r="AB73" s="428"/>
      <c r="AC73" s="422" t="s">
        <v>207</v>
      </c>
      <c r="AD73" s="422"/>
      <c r="AE73" s="422"/>
      <c r="AF73" s="422"/>
      <c r="AG73" s="419">
        <f aca="true" t="shared" si="1" ref="AG73:AG97">SUM(AK73:AL73)</f>
        <v>0</v>
      </c>
      <c r="AH73" s="419"/>
      <c r="AI73" s="419"/>
      <c r="AJ73" s="419"/>
      <c r="AK73" s="150"/>
      <c r="AL73" s="150"/>
    </row>
    <row r="74" spans="1:38" ht="19.5" customHeight="1">
      <c r="A74" s="416" t="s">
        <v>208</v>
      </c>
      <c r="B74" s="416"/>
      <c r="C74" s="423" t="s">
        <v>209</v>
      </c>
      <c r="D74" s="423"/>
      <c r="E74" s="423"/>
      <c r="F74" s="423"/>
      <c r="G74" s="423"/>
      <c r="H74" s="423"/>
      <c r="I74" s="423"/>
      <c r="J74" s="423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3"/>
      <c r="AC74" s="418" t="s">
        <v>210</v>
      </c>
      <c r="AD74" s="418"/>
      <c r="AE74" s="418"/>
      <c r="AF74" s="418"/>
      <c r="AG74" s="419">
        <f t="shared" si="1"/>
        <v>48761</v>
      </c>
      <c r="AH74" s="419"/>
      <c r="AI74" s="419"/>
      <c r="AJ74" s="419"/>
      <c r="AK74" s="150">
        <f>SUM(AK62:AK73)</f>
        <v>48761</v>
      </c>
      <c r="AL74" s="150"/>
    </row>
    <row r="75" spans="1:38" ht="19.5" customHeight="1">
      <c r="A75" s="420" t="s">
        <v>211</v>
      </c>
      <c r="B75" s="420"/>
      <c r="C75" s="426" t="s">
        <v>212</v>
      </c>
      <c r="D75" s="426"/>
      <c r="E75" s="426"/>
      <c r="F75" s="426"/>
      <c r="G75" s="426"/>
      <c r="H75" s="426"/>
      <c r="I75" s="426"/>
      <c r="J75" s="426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6"/>
      <c r="X75" s="426"/>
      <c r="Y75" s="426"/>
      <c r="Z75" s="426"/>
      <c r="AA75" s="426"/>
      <c r="AB75" s="426"/>
      <c r="AC75" s="422" t="s">
        <v>213</v>
      </c>
      <c r="AD75" s="422"/>
      <c r="AE75" s="422"/>
      <c r="AF75" s="422"/>
      <c r="AG75" s="419">
        <f t="shared" si="1"/>
        <v>0</v>
      </c>
      <c r="AH75" s="419"/>
      <c r="AI75" s="419"/>
      <c r="AJ75" s="419"/>
      <c r="AK75" s="150"/>
      <c r="AL75" s="150"/>
    </row>
    <row r="76" spans="1:38" ht="19.5" customHeight="1">
      <c r="A76" s="420" t="s">
        <v>214</v>
      </c>
      <c r="B76" s="420"/>
      <c r="C76" s="427" t="s">
        <v>215</v>
      </c>
      <c r="D76" s="426"/>
      <c r="E76" s="426"/>
      <c r="F76" s="426"/>
      <c r="G76" s="426"/>
      <c r="H76" s="426"/>
      <c r="I76" s="426"/>
      <c r="J76" s="426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6"/>
      <c r="X76" s="426"/>
      <c r="Y76" s="426"/>
      <c r="Z76" s="426"/>
      <c r="AA76" s="426"/>
      <c r="AB76" s="426"/>
      <c r="AC76" s="422" t="s">
        <v>216</v>
      </c>
      <c r="AD76" s="422"/>
      <c r="AE76" s="422"/>
      <c r="AF76" s="422"/>
      <c r="AG76" s="419">
        <f t="shared" si="1"/>
        <v>3150</v>
      </c>
      <c r="AH76" s="419"/>
      <c r="AI76" s="419"/>
      <c r="AJ76" s="419"/>
      <c r="AK76" s="150">
        <v>3150</v>
      </c>
      <c r="AL76" s="150"/>
    </row>
    <row r="77" spans="1:38" ht="19.5" customHeight="1">
      <c r="A77" s="420" t="s">
        <v>217</v>
      </c>
      <c r="B77" s="420"/>
      <c r="C77" s="426" t="s">
        <v>218</v>
      </c>
      <c r="D77" s="426"/>
      <c r="E77" s="426"/>
      <c r="F77" s="426"/>
      <c r="G77" s="426"/>
      <c r="H77" s="426"/>
      <c r="I77" s="426"/>
      <c r="J77" s="426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6"/>
      <c r="X77" s="426"/>
      <c r="Y77" s="426"/>
      <c r="Z77" s="426"/>
      <c r="AA77" s="426"/>
      <c r="AB77" s="426"/>
      <c r="AC77" s="422" t="s">
        <v>219</v>
      </c>
      <c r="AD77" s="422"/>
      <c r="AE77" s="422"/>
      <c r="AF77" s="422"/>
      <c r="AG77" s="419">
        <f t="shared" si="1"/>
        <v>551</v>
      </c>
      <c r="AH77" s="419"/>
      <c r="AI77" s="419"/>
      <c r="AJ77" s="419"/>
      <c r="AK77" s="150">
        <v>236</v>
      </c>
      <c r="AL77" s="150">
        <v>315</v>
      </c>
    </row>
    <row r="78" spans="1:38" ht="19.5" customHeight="1">
      <c r="A78" s="420" t="s">
        <v>220</v>
      </c>
      <c r="B78" s="420"/>
      <c r="C78" s="427" t="s">
        <v>221</v>
      </c>
      <c r="D78" s="426"/>
      <c r="E78" s="426"/>
      <c r="F78" s="426"/>
      <c r="G78" s="426"/>
      <c r="H78" s="426"/>
      <c r="I78" s="426"/>
      <c r="J78" s="426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6"/>
      <c r="X78" s="426"/>
      <c r="Y78" s="426"/>
      <c r="Z78" s="426"/>
      <c r="AA78" s="426"/>
      <c r="AB78" s="426"/>
      <c r="AC78" s="422" t="s">
        <v>222</v>
      </c>
      <c r="AD78" s="422"/>
      <c r="AE78" s="422"/>
      <c r="AF78" s="422"/>
      <c r="AG78" s="419">
        <f t="shared" si="1"/>
        <v>5191</v>
      </c>
      <c r="AH78" s="419"/>
      <c r="AI78" s="419"/>
      <c r="AJ78" s="419"/>
      <c r="AK78" s="150">
        <v>5191</v>
      </c>
      <c r="AL78" s="150"/>
    </row>
    <row r="79" spans="1:38" ht="19.5" customHeight="1">
      <c r="A79" s="420" t="s">
        <v>223</v>
      </c>
      <c r="B79" s="420"/>
      <c r="C79" s="425" t="s">
        <v>224</v>
      </c>
      <c r="D79" s="425"/>
      <c r="E79" s="425"/>
      <c r="F79" s="425"/>
      <c r="G79" s="425"/>
      <c r="H79" s="425"/>
      <c r="I79" s="425"/>
      <c r="J79" s="425"/>
      <c r="K79" s="425"/>
      <c r="L79" s="425"/>
      <c r="M79" s="425"/>
      <c r="N79" s="425"/>
      <c r="O79" s="425"/>
      <c r="P79" s="425"/>
      <c r="Q79" s="425"/>
      <c r="R79" s="425"/>
      <c r="S79" s="425"/>
      <c r="T79" s="425"/>
      <c r="U79" s="425"/>
      <c r="V79" s="425"/>
      <c r="W79" s="425"/>
      <c r="X79" s="425"/>
      <c r="Y79" s="425"/>
      <c r="Z79" s="425"/>
      <c r="AA79" s="425"/>
      <c r="AB79" s="425"/>
      <c r="AC79" s="422" t="s">
        <v>225</v>
      </c>
      <c r="AD79" s="422"/>
      <c r="AE79" s="422"/>
      <c r="AF79" s="422"/>
      <c r="AG79" s="419">
        <f t="shared" si="1"/>
        <v>0</v>
      </c>
      <c r="AH79" s="419"/>
      <c r="AI79" s="419"/>
      <c r="AJ79" s="419"/>
      <c r="AK79" s="150"/>
      <c r="AL79" s="150"/>
    </row>
    <row r="80" spans="1:38" ht="19.5" customHeight="1">
      <c r="A80" s="420" t="s">
        <v>226</v>
      </c>
      <c r="B80" s="420"/>
      <c r="C80" s="425" t="s">
        <v>227</v>
      </c>
      <c r="D80" s="425"/>
      <c r="E80" s="425"/>
      <c r="F80" s="425"/>
      <c r="G80" s="425"/>
      <c r="H80" s="425"/>
      <c r="I80" s="425"/>
      <c r="J80" s="425"/>
      <c r="K80" s="425"/>
      <c r="L80" s="425"/>
      <c r="M80" s="425"/>
      <c r="N80" s="425"/>
      <c r="O80" s="425"/>
      <c r="P80" s="425"/>
      <c r="Q80" s="425"/>
      <c r="R80" s="425"/>
      <c r="S80" s="425"/>
      <c r="T80" s="425"/>
      <c r="U80" s="425"/>
      <c r="V80" s="425"/>
      <c r="W80" s="425"/>
      <c r="X80" s="425"/>
      <c r="Y80" s="425"/>
      <c r="Z80" s="425"/>
      <c r="AA80" s="425"/>
      <c r="AB80" s="425"/>
      <c r="AC80" s="422" t="s">
        <v>228</v>
      </c>
      <c r="AD80" s="422"/>
      <c r="AE80" s="422"/>
      <c r="AF80" s="422"/>
      <c r="AG80" s="419">
        <f t="shared" si="1"/>
        <v>0</v>
      </c>
      <c r="AH80" s="419"/>
      <c r="AI80" s="419"/>
      <c r="AJ80" s="419"/>
      <c r="AK80" s="150"/>
      <c r="AL80" s="150"/>
    </row>
    <row r="81" spans="1:38" ht="19.5" customHeight="1">
      <c r="A81" s="420" t="s">
        <v>229</v>
      </c>
      <c r="B81" s="420"/>
      <c r="C81" s="425" t="s">
        <v>230</v>
      </c>
      <c r="D81" s="425"/>
      <c r="E81" s="425"/>
      <c r="F81" s="425"/>
      <c r="G81" s="425"/>
      <c r="H81" s="425"/>
      <c r="I81" s="425"/>
      <c r="J81" s="425"/>
      <c r="K81" s="425"/>
      <c r="L81" s="425"/>
      <c r="M81" s="425"/>
      <c r="N81" s="425"/>
      <c r="O81" s="425"/>
      <c r="P81" s="425"/>
      <c r="Q81" s="425"/>
      <c r="R81" s="425"/>
      <c r="S81" s="425"/>
      <c r="T81" s="425"/>
      <c r="U81" s="425"/>
      <c r="V81" s="425"/>
      <c r="W81" s="425"/>
      <c r="X81" s="425"/>
      <c r="Y81" s="425"/>
      <c r="Z81" s="425"/>
      <c r="AA81" s="425"/>
      <c r="AB81" s="425"/>
      <c r="AC81" s="422" t="s">
        <v>231</v>
      </c>
      <c r="AD81" s="422"/>
      <c r="AE81" s="422"/>
      <c r="AF81" s="422"/>
      <c r="AG81" s="419">
        <f t="shared" si="1"/>
        <v>2400</v>
      </c>
      <c r="AH81" s="419"/>
      <c r="AI81" s="419"/>
      <c r="AJ81" s="419"/>
      <c r="AK81" s="150">
        <v>2315</v>
      </c>
      <c r="AL81" s="150">
        <v>85</v>
      </c>
    </row>
    <row r="82" spans="1:38" s="3" customFormat="1" ht="19.5" customHeight="1">
      <c r="A82" s="416" t="s">
        <v>232</v>
      </c>
      <c r="B82" s="416"/>
      <c r="C82" s="417" t="s">
        <v>233</v>
      </c>
      <c r="D82" s="417"/>
      <c r="E82" s="417"/>
      <c r="F82" s="417"/>
      <c r="G82" s="417"/>
      <c r="H82" s="417"/>
      <c r="I82" s="417"/>
      <c r="J82" s="417"/>
      <c r="K82" s="417"/>
      <c r="L82" s="417"/>
      <c r="M82" s="417"/>
      <c r="N82" s="417"/>
      <c r="O82" s="417"/>
      <c r="P82" s="417"/>
      <c r="Q82" s="417"/>
      <c r="R82" s="417"/>
      <c r="S82" s="417"/>
      <c r="T82" s="417"/>
      <c r="U82" s="417"/>
      <c r="V82" s="417"/>
      <c r="W82" s="417"/>
      <c r="X82" s="417"/>
      <c r="Y82" s="417"/>
      <c r="Z82" s="417"/>
      <c r="AA82" s="417"/>
      <c r="AB82" s="417"/>
      <c r="AC82" s="418" t="s">
        <v>234</v>
      </c>
      <c r="AD82" s="418"/>
      <c r="AE82" s="418"/>
      <c r="AF82" s="418"/>
      <c r="AG82" s="419">
        <f t="shared" si="1"/>
        <v>11292</v>
      </c>
      <c r="AH82" s="419"/>
      <c r="AI82" s="419"/>
      <c r="AJ82" s="419"/>
      <c r="AK82" s="151">
        <f>SUM(AK75:AK81)</f>
        <v>10892</v>
      </c>
      <c r="AL82" s="151">
        <f>SUM(AL75:AL81)</f>
        <v>400</v>
      </c>
    </row>
    <row r="83" spans="1:38" ht="19.5" customHeight="1">
      <c r="A83" s="420" t="s">
        <v>235</v>
      </c>
      <c r="B83" s="420"/>
      <c r="C83" s="424" t="s">
        <v>236</v>
      </c>
      <c r="D83" s="421"/>
      <c r="E83" s="421"/>
      <c r="F83" s="421"/>
      <c r="G83" s="421"/>
      <c r="H83" s="421"/>
      <c r="I83" s="421"/>
      <c r="J83" s="421"/>
      <c r="K83" s="421"/>
      <c r="L83" s="421"/>
      <c r="M83" s="421"/>
      <c r="N83" s="421"/>
      <c r="O83" s="421"/>
      <c r="P83" s="421"/>
      <c r="Q83" s="421"/>
      <c r="R83" s="421"/>
      <c r="S83" s="421"/>
      <c r="T83" s="421"/>
      <c r="U83" s="421"/>
      <c r="V83" s="421"/>
      <c r="W83" s="421"/>
      <c r="X83" s="421"/>
      <c r="Y83" s="421"/>
      <c r="Z83" s="421"/>
      <c r="AA83" s="421"/>
      <c r="AB83" s="421"/>
      <c r="AC83" s="422" t="s">
        <v>237</v>
      </c>
      <c r="AD83" s="422"/>
      <c r="AE83" s="422"/>
      <c r="AF83" s="422"/>
      <c r="AG83" s="419">
        <f t="shared" si="1"/>
        <v>7021</v>
      </c>
      <c r="AH83" s="419"/>
      <c r="AI83" s="419"/>
      <c r="AJ83" s="419"/>
      <c r="AK83" s="150">
        <v>7021</v>
      </c>
      <c r="AL83" s="150"/>
    </row>
    <row r="84" spans="1:38" ht="19.5" customHeight="1">
      <c r="A84" s="420" t="s">
        <v>238</v>
      </c>
      <c r="B84" s="420"/>
      <c r="C84" s="421" t="s">
        <v>239</v>
      </c>
      <c r="D84" s="421"/>
      <c r="E84" s="421"/>
      <c r="F84" s="421"/>
      <c r="G84" s="421"/>
      <c r="H84" s="421"/>
      <c r="I84" s="421"/>
      <c r="J84" s="421"/>
      <c r="K84" s="421"/>
      <c r="L84" s="421"/>
      <c r="M84" s="421"/>
      <c r="N84" s="421"/>
      <c r="O84" s="421"/>
      <c r="P84" s="421"/>
      <c r="Q84" s="421"/>
      <c r="R84" s="421"/>
      <c r="S84" s="421"/>
      <c r="T84" s="421"/>
      <c r="U84" s="421"/>
      <c r="V84" s="421"/>
      <c r="W84" s="421"/>
      <c r="X84" s="421"/>
      <c r="Y84" s="421"/>
      <c r="Z84" s="421"/>
      <c r="AA84" s="421"/>
      <c r="AB84" s="421"/>
      <c r="AC84" s="422" t="s">
        <v>240</v>
      </c>
      <c r="AD84" s="422"/>
      <c r="AE84" s="422"/>
      <c r="AF84" s="422"/>
      <c r="AG84" s="419">
        <f t="shared" si="1"/>
        <v>0</v>
      </c>
      <c r="AH84" s="419"/>
      <c r="AI84" s="419"/>
      <c r="AJ84" s="419"/>
      <c r="AK84" s="150"/>
      <c r="AL84" s="150"/>
    </row>
    <row r="85" spans="1:38" ht="19.5" customHeight="1">
      <c r="A85" s="420" t="s">
        <v>241</v>
      </c>
      <c r="B85" s="420"/>
      <c r="C85" s="421" t="s">
        <v>242</v>
      </c>
      <c r="D85" s="421"/>
      <c r="E85" s="421"/>
      <c r="F85" s="421"/>
      <c r="G85" s="421"/>
      <c r="H85" s="421"/>
      <c r="I85" s="421"/>
      <c r="J85" s="421"/>
      <c r="K85" s="421"/>
      <c r="L85" s="421"/>
      <c r="M85" s="421"/>
      <c r="N85" s="421"/>
      <c r="O85" s="421"/>
      <c r="P85" s="421"/>
      <c r="Q85" s="421"/>
      <c r="R85" s="421"/>
      <c r="S85" s="421"/>
      <c r="T85" s="421"/>
      <c r="U85" s="421"/>
      <c r="V85" s="421"/>
      <c r="W85" s="421"/>
      <c r="X85" s="421"/>
      <c r="Y85" s="421"/>
      <c r="Z85" s="421"/>
      <c r="AA85" s="421"/>
      <c r="AB85" s="421"/>
      <c r="AC85" s="422" t="s">
        <v>243</v>
      </c>
      <c r="AD85" s="422"/>
      <c r="AE85" s="422"/>
      <c r="AF85" s="422"/>
      <c r="AG85" s="419">
        <f t="shared" si="1"/>
        <v>0</v>
      </c>
      <c r="AH85" s="419"/>
      <c r="AI85" s="419"/>
      <c r="AJ85" s="419"/>
      <c r="AK85" s="150"/>
      <c r="AL85" s="150"/>
    </row>
    <row r="86" spans="1:38" ht="19.5" customHeight="1">
      <c r="A86" s="420" t="s">
        <v>244</v>
      </c>
      <c r="B86" s="420"/>
      <c r="C86" s="421" t="s">
        <v>245</v>
      </c>
      <c r="D86" s="421"/>
      <c r="E86" s="421"/>
      <c r="F86" s="421"/>
      <c r="G86" s="421"/>
      <c r="H86" s="421"/>
      <c r="I86" s="421"/>
      <c r="J86" s="421"/>
      <c r="K86" s="421"/>
      <c r="L86" s="421"/>
      <c r="M86" s="421"/>
      <c r="N86" s="421"/>
      <c r="O86" s="421"/>
      <c r="P86" s="421"/>
      <c r="Q86" s="421"/>
      <c r="R86" s="421"/>
      <c r="S86" s="421"/>
      <c r="T86" s="421"/>
      <c r="U86" s="421"/>
      <c r="V86" s="421"/>
      <c r="W86" s="421"/>
      <c r="X86" s="421"/>
      <c r="Y86" s="421"/>
      <c r="Z86" s="421"/>
      <c r="AA86" s="421"/>
      <c r="AB86" s="421"/>
      <c r="AC86" s="422" t="s">
        <v>246</v>
      </c>
      <c r="AD86" s="422"/>
      <c r="AE86" s="422"/>
      <c r="AF86" s="422"/>
      <c r="AG86" s="419">
        <f t="shared" si="1"/>
        <v>1896</v>
      </c>
      <c r="AH86" s="419"/>
      <c r="AI86" s="419"/>
      <c r="AJ86" s="419"/>
      <c r="AK86" s="150">
        <v>1896</v>
      </c>
      <c r="AL86" s="150"/>
    </row>
    <row r="87" spans="1:38" s="3" customFormat="1" ht="19.5" customHeight="1">
      <c r="A87" s="416" t="s">
        <v>247</v>
      </c>
      <c r="B87" s="416"/>
      <c r="C87" s="423" t="s">
        <v>248</v>
      </c>
      <c r="D87" s="423"/>
      <c r="E87" s="423"/>
      <c r="F87" s="423"/>
      <c r="G87" s="423"/>
      <c r="H87" s="423"/>
      <c r="I87" s="423"/>
      <c r="J87" s="423"/>
      <c r="K87" s="423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3"/>
      <c r="X87" s="423"/>
      <c r="Y87" s="423"/>
      <c r="Z87" s="423"/>
      <c r="AA87" s="423"/>
      <c r="AB87" s="423"/>
      <c r="AC87" s="418" t="s">
        <v>249</v>
      </c>
      <c r="AD87" s="418"/>
      <c r="AE87" s="418"/>
      <c r="AF87" s="418"/>
      <c r="AG87" s="419">
        <f t="shared" si="1"/>
        <v>8917</v>
      </c>
      <c r="AH87" s="419"/>
      <c r="AI87" s="419"/>
      <c r="AJ87" s="419"/>
      <c r="AK87" s="151">
        <f>SUM(AK83:AK86)</f>
        <v>8917</v>
      </c>
      <c r="AL87" s="151"/>
    </row>
    <row r="88" spans="1:38" ht="29.25" customHeight="1">
      <c r="A88" s="420" t="s">
        <v>250</v>
      </c>
      <c r="B88" s="420"/>
      <c r="C88" s="421" t="s">
        <v>251</v>
      </c>
      <c r="D88" s="421"/>
      <c r="E88" s="421"/>
      <c r="F88" s="421"/>
      <c r="G88" s="421"/>
      <c r="H88" s="421"/>
      <c r="I88" s="421"/>
      <c r="J88" s="421"/>
      <c r="K88" s="421"/>
      <c r="L88" s="421"/>
      <c r="M88" s="421"/>
      <c r="N88" s="421"/>
      <c r="O88" s="421"/>
      <c r="P88" s="421"/>
      <c r="Q88" s="421"/>
      <c r="R88" s="421"/>
      <c r="S88" s="421"/>
      <c r="T88" s="421"/>
      <c r="U88" s="421"/>
      <c r="V88" s="421"/>
      <c r="W88" s="421"/>
      <c r="X88" s="421"/>
      <c r="Y88" s="421"/>
      <c r="Z88" s="421"/>
      <c r="AA88" s="421"/>
      <c r="AB88" s="421"/>
      <c r="AC88" s="422" t="s">
        <v>252</v>
      </c>
      <c r="AD88" s="422"/>
      <c r="AE88" s="422"/>
      <c r="AF88" s="422"/>
      <c r="AG88" s="419">
        <f t="shared" si="1"/>
        <v>0</v>
      </c>
      <c r="AH88" s="419"/>
      <c r="AI88" s="419"/>
      <c r="AJ88" s="419"/>
      <c r="AK88" s="150"/>
      <c r="AL88" s="150"/>
    </row>
    <row r="89" spans="1:38" ht="29.25" customHeight="1">
      <c r="A89" s="420" t="s">
        <v>253</v>
      </c>
      <c r="B89" s="420"/>
      <c r="C89" s="421" t="s">
        <v>254</v>
      </c>
      <c r="D89" s="421"/>
      <c r="E89" s="421"/>
      <c r="F89" s="421"/>
      <c r="G89" s="421"/>
      <c r="H89" s="421"/>
      <c r="I89" s="421"/>
      <c r="J89" s="421"/>
      <c r="K89" s="421"/>
      <c r="L89" s="421"/>
      <c r="M89" s="421"/>
      <c r="N89" s="421"/>
      <c r="O89" s="421"/>
      <c r="P89" s="421"/>
      <c r="Q89" s="421"/>
      <c r="R89" s="421"/>
      <c r="S89" s="421"/>
      <c r="T89" s="421"/>
      <c r="U89" s="421"/>
      <c r="V89" s="421"/>
      <c r="W89" s="421"/>
      <c r="X89" s="421"/>
      <c r="Y89" s="421"/>
      <c r="Z89" s="421"/>
      <c r="AA89" s="421"/>
      <c r="AB89" s="421"/>
      <c r="AC89" s="422" t="s">
        <v>255</v>
      </c>
      <c r="AD89" s="422"/>
      <c r="AE89" s="422"/>
      <c r="AF89" s="422"/>
      <c r="AG89" s="419">
        <f t="shared" si="1"/>
        <v>0</v>
      </c>
      <c r="AH89" s="419"/>
      <c r="AI89" s="419"/>
      <c r="AJ89" s="419"/>
      <c r="AK89" s="150"/>
      <c r="AL89" s="150"/>
    </row>
    <row r="90" spans="1:38" ht="29.25" customHeight="1">
      <c r="A90" s="420" t="s">
        <v>256</v>
      </c>
      <c r="B90" s="420"/>
      <c r="C90" s="421" t="s">
        <v>257</v>
      </c>
      <c r="D90" s="421"/>
      <c r="E90" s="421"/>
      <c r="F90" s="421"/>
      <c r="G90" s="421"/>
      <c r="H90" s="421"/>
      <c r="I90" s="421"/>
      <c r="J90" s="421"/>
      <c r="K90" s="421"/>
      <c r="L90" s="421"/>
      <c r="M90" s="421"/>
      <c r="N90" s="421"/>
      <c r="O90" s="421"/>
      <c r="P90" s="421"/>
      <c r="Q90" s="421"/>
      <c r="R90" s="421"/>
      <c r="S90" s="421"/>
      <c r="T90" s="421"/>
      <c r="U90" s="421"/>
      <c r="V90" s="421"/>
      <c r="W90" s="421"/>
      <c r="X90" s="421"/>
      <c r="Y90" s="421"/>
      <c r="Z90" s="421"/>
      <c r="AA90" s="421"/>
      <c r="AB90" s="421"/>
      <c r="AC90" s="422" t="s">
        <v>258</v>
      </c>
      <c r="AD90" s="422"/>
      <c r="AE90" s="422"/>
      <c r="AF90" s="422"/>
      <c r="AG90" s="419">
        <f t="shared" si="1"/>
        <v>0</v>
      </c>
      <c r="AH90" s="419"/>
      <c r="AI90" s="419"/>
      <c r="AJ90" s="419"/>
      <c r="AK90" s="150"/>
      <c r="AL90" s="150"/>
    </row>
    <row r="91" spans="1:38" ht="19.5" customHeight="1">
      <c r="A91" s="420" t="s">
        <v>259</v>
      </c>
      <c r="B91" s="420"/>
      <c r="C91" s="421" t="s">
        <v>260</v>
      </c>
      <c r="D91" s="421"/>
      <c r="E91" s="421"/>
      <c r="F91" s="421"/>
      <c r="G91" s="421"/>
      <c r="H91" s="421"/>
      <c r="I91" s="421"/>
      <c r="J91" s="421"/>
      <c r="K91" s="421"/>
      <c r="L91" s="421"/>
      <c r="M91" s="421"/>
      <c r="N91" s="421"/>
      <c r="O91" s="421"/>
      <c r="P91" s="421"/>
      <c r="Q91" s="421"/>
      <c r="R91" s="421"/>
      <c r="S91" s="421"/>
      <c r="T91" s="421"/>
      <c r="U91" s="421"/>
      <c r="V91" s="421"/>
      <c r="W91" s="421"/>
      <c r="X91" s="421"/>
      <c r="Y91" s="421"/>
      <c r="Z91" s="421"/>
      <c r="AA91" s="421"/>
      <c r="AB91" s="421"/>
      <c r="AC91" s="422" t="s">
        <v>261</v>
      </c>
      <c r="AD91" s="422"/>
      <c r="AE91" s="422"/>
      <c r="AF91" s="422"/>
      <c r="AG91" s="419">
        <f t="shared" si="1"/>
        <v>0</v>
      </c>
      <c r="AH91" s="419"/>
      <c r="AI91" s="419"/>
      <c r="AJ91" s="419"/>
      <c r="AK91" s="150"/>
      <c r="AL91" s="150"/>
    </row>
    <row r="92" spans="1:38" ht="29.25" customHeight="1">
      <c r="A92" s="420" t="s">
        <v>262</v>
      </c>
      <c r="B92" s="420"/>
      <c r="C92" s="421" t="s">
        <v>263</v>
      </c>
      <c r="D92" s="421"/>
      <c r="E92" s="421"/>
      <c r="F92" s="421"/>
      <c r="G92" s="421"/>
      <c r="H92" s="421"/>
      <c r="I92" s="421"/>
      <c r="J92" s="421"/>
      <c r="K92" s="421"/>
      <c r="L92" s="421"/>
      <c r="M92" s="421"/>
      <c r="N92" s="421"/>
      <c r="O92" s="421"/>
      <c r="P92" s="421"/>
      <c r="Q92" s="421"/>
      <c r="R92" s="421"/>
      <c r="S92" s="421"/>
      <c r="T92" s="421"/>
      <c r="U92" s="421"/>
      <c r="V92" s="421"/>
      <c r="W92" s="421"/>
      <c r="X92" s="421"/>
      <c r="Y92" s="421"/>
      <c r="Z92" s="421"/>
      <c r="AA92" s="421"/>
      <c r="AB92" s="421"/>
      <c r="AC92" s="422" t="s">
        <v>264</v>
      </c>
      <c r="AD92" s="422"/>
      <c r="AE92" s="422"/>
      <c r="AF92" s="422"/>
      <c r="AG92" s="419">
        <f t="shared" si="1"/>
        <v>0</v>
      </c>
      <c r="AH92" s="419"/>
      <c r="AI92" s="419"/>
      <c r="AJ92" s="419"/>
      <c r="AK92" s="150"/>
      <c r="AL92" s="150"/>
    </row>
    <row r="93" spans="1:38" ht="29.25" customHeight="1">
      <c r="A93" s="420" t="s">
        <v>265</v>
      </c>
      <c r="B93" s="420"/>
      <c r="C93" s="421" t="s">
        <v>266</v>
      </c>
      <c r="D93" s="421"/>
      <c r="E93" s="421"/>
      <c r="F93" s="421"/>
      <c r="G93" s="421"/>
      <c r="H93" s="421"/>
      <c r="I93" s="421"/>
      <c r="J93" s="421"/>
      <c r="K93" s="421"/>
      <c r="L93" s="421"/>
      <c r="M93" s="421"/>
      <c r="N93" s="421"/>
      <c r="O93" s="421"/>
      <c r="P93" s="421"/>
      <c r="Q93" s="421"/>
      <c r="R93" s="421"/>
      <c r="S93" s="421"/>
      <c r="T93" s="421"/>
      <c r="U93" s="421"/>
      <c r="V93" s="421"/>
      <c r="W93" s="421"/>
      <c r="X93" s="421"/>
      <c r="Y93" s="421"/>
      <c r="Z93" s="421"/>
      <c r="AA93" s="421"/>
      <c r="AB93" s="421"/>
      <c r="AC93" s="422" t="s">
        <v>267</v>
      </c>
      <c r="AD93" s="422"/>
      <c r="AE93" s="422"/>
      <c r="AF93" s="422"/>
      <c r="AG93" s="419">
        <f t="shared" si="1"/>
        <v>0</v>
      </c>
      <c r="AH93" s="419"/>
      <c r="AI93" s="419"/>
      <c r="AJ93" s="419"/>
      <c r="AK93" s="150"/>
      <c r="AL93" s="150"/>
    </row>
    <row r="94" spans="1:38" ht="19.5" customHeight="1">
      <c r="A94" s="420" t="s">
        <v>268</v>
      </c>
      <c r="B94" s="420"/>
      <c r="C94" s="421" t="s">
        <v>269</v>
      </c>
      <c r="D94" s="421"/>
      <c r="E94" s="421"/>
      <c r="F94" s="421"/>
      <c r="G94" s="421"/>
      <c r="H94" s="421"/>
      <c r="I94" s="421"/>
      <c r="J94" s="421"/>
      <c r="K94" s="421"/>
      <c r="L94" s="421"/>
      <c r="M94" s="421"/>
      <c r="N94" s="421"/>
      <c r="O94" s="421"/>
      <c r="P94" s="421"/>
      <c r="Q94" s="421"/>
      <c r="R94" s="421"/>
      <c r="S94" s="421"/>
      <c r="T94" s="421"/>
      <c r="U94" s="421"/>
      <c r="V94" s="421"/>
      <c r="W94" s="421"/>
      <c r="X94" s="421"/>
      <c r="Y94" s="421"/>
      <c r="Z94" s="421"/>
      <c r="AA94" s="421"/>
      <c r="AB94" s="421"/>
      <c r="AC94" s="422" t="s">
        <v>270</v>
      </c>
      <c r="AD94" s="422"/>
      <c r="AE94" s="422"/>
      <c r="AF94" s="422"/>
      <c r="AG94" s="419">
        <f t="shared" si="1"/>
        <v>0</v>
      </c>
      <c r="AH94" s="419"/>
      <c r="AI94" s="419"/>
      <c r="AJ94" s="419"/>
      <c r="AK94" s="150"/>
      <c r="AL94" s="150"/>
    </row>
    <row r="95" spans="1:38" ht="19.5" customHeight="1">
      <c r="A95" s="420" t="s">
        <v>271</v>
      </c>
      <c r="B95" s="420"/>
      <c r="C95" s="421" t="s">
        <v>272</v>
      </c>
      <c r="D95" s="421"/>
      <c r="E95" s="421"/>
      <c r="F95" s="421"/>
      <c r="G95" s="421"/>
      <c r="H95" s="421"/>
      <c r="I95" s="421"/>
      <c r="J95" s="421"/>
      <c r="K95" s="421"/>
      <c r="L95" s="421"/>
      <c r="M95" s="421"/>
      <c r="N95" s="421"/>
      <c r="O95" s="421"/>
      <c r="P95" s="421"/>
      <c r="Q95" s="421"/>
      <c r="R95" s="421"/>
      <c r="S95" s="421"/>
      <c r="T95" s="421"/>
      <c r="U95" s="421"/>
      <c r="V95" s="421"/>
      <c r="W95" s="421"/>
      <c r="X95" s="421"/>
      <c r="Y95" s="421"/>
      <c r="Z95" s="421"/>
      <c r="AA95" s="421"/>
      <c r="AB95" s="421"/>
      <c r="AC95" s="422" t="s">
        <v>273</v>
      </c>
      <c r="AD95" s="422"/>
      <c r="AE95" s="422"/>
      <c r="AF95" s="422"/>
      <c r="AG95" s="419">
        <f t="shared" si="1"/>
        <v>0</v>
      </c>
      <c r="AH95" s="419"/>
      <c r="AI95" s="419"/>
      <c r="AJ95" s="419"/>
      <c r="AK95" s="150"/>
      <c r="AL95" s="150"/>
    </row>
    <row r="96" spans="1:38" ht="19.5" customHeight="1">
      <c r="A96" s="416" t="s">
        <v>274</v>
      </c>
      <c r="B96" s="416"/>
      <c r="C96" s="423" t="s">
        <v>275</v>
      </c>
      <c r="D96" s="423"/>
      <c r="E96" s="423"/>
      <c r="F96" s="423"/>
      <c r="G96" s="423"/>
      <c r="H96" s="423"/>
      <c r="I96" s="423"/>
      <c r="J96" s="423"/>
      <c r="K96" s="423"/>
      <c r="L96" s="423"/>
      <c r="M96" s="423"/>
      <c r="N96" s="423"/>
      <c r="O96" s="423"/>
      <c r="P96" s="423"/>
      <c r="Q96" s="423"/>
      <c r="R96" s="423"/>
      <c r="S96" s="423"/>
      <c r="T96" s="423"/>
      <c r="U96" s="423"/>
      <c r="V96" s="423"/>
      <c r="W96" s="423"/>
      <c r="X96" s="423"/>
      <c r="Y96" s="423"/>
      <c r="Z96" s="423"/>
      <c r="AA96" s="423"/>
      <c r="AB96" s="423"/>
      <c r="AC96" s="418" t="s">
        <v>276</v>
      </c>
      <c r="AD96" s="418"/>
      <c r="AE96" s="418"/>
      <c r="AF96" s="418"/>
      <c r="AG96" s="419">
        <f t="shared" si="1"/>
        <v>0</v>
      </c>
      <c r="AH96" s="419"/>
      <c r="AI96" s="419"/>
      <c r="AJ96" s="419"/>
      <c r="AK96" s="150"/>
      <c r="AL96" s="150"/>
    </row>
    <row r="97" spans="1:38" s="3" customFormat="1" ht="19.5" customHeight="1">
      <c r="A97" s="416" t="s">
        <v>277</v>
      </c>
      <c r="B97" s="416"/>
      <c r="C97" s="417" t="s">
        <v>278</v>
      </c>
      <c r="D97" s="417"/>
      <c r="E97" s="417"/>
      <c r="F97" s="417"/>
      <c r="G97" s="417"/>
      <c r="H97" s="417"/>
      <c r="I97" s="417"/>
      <c r="J97" s="417"/>
      <c r="K97" s="417"/>
      <c r="L97" s="417"/>
      <c r="M97" s="417"/>
      <c r="N97" s="417"/>
      <c r="O97" s="417"/>
      <c r="P97" s="417"/>
      <c r="Q97" s="417"/>
      <c r="R97" s="417"/>
      <c r="S97" s="417"/>
      <c r="T97" s="417"/>
      <c r="U97" s="417"/>
      <c r="V97" s="417"/>
      <c r="W97" s="417"/>
      <c r="X97" s="417"/>
      <c r="Y97" s="417"/>
      <c r="Z97" s="417"/>
      <c r="AA97" s="417"/>
      <c r="AB97" s="417"/>
      <c r="AC97" s="418" t="s">
        <v>279</v>
      </c>
      <c r="AD97" s="418"/>
      <c r="AE97" s="418"/>
      <c r="AF97" s="418"/>
      <c r="AG97" s="419">
        <f t="shared" si="1"/>
        <v>258612</v>
      </c>
      <c r="AH97" s="419"/>
      <c r="AI97" s="419"/>
      <c r="AJ97" s="419"/>
      <c r="AK97" s="151">
        <f>SUM(AK26+AK27+AK52+AK61+AK74+AK82+AK87+AK96)</f>
        <v>215503</v>
      </c>
      <c r="AL97" s="151">
        <f>SUM(AL26+AL27+AL52+AL61+AL74+AL82+AL87+AL96)</f>
        <v>43109</v>
      </c>
    </row>
    <row r="98" spans="3:32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3:32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3:32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3:32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3:32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3:32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29:32" ht="12.75">
      <c r="AC104" s="5"/>
      <c r="AD104" s="5"/>
      <c r="AE104" s="5"/>
      <c r="AF104" s="5"/>
    </row>
    <row r="105" spans="29:32" ht="12.75">
      <c r="AC105" s="5"/>
      <c r="AD105" s="5"/>
      <c r="AE105" s="5"/>
      <c r="AF105" s="5"/>
    </row>
  </sheetData>
  <sheetProtection/>
  <mergeCells count="374">
    <mergeCell ref="A2:AL2"/>
    <mergeCell ref="A3:AL3"/>
    <mergeCell ref="A4:AL4"/>
    <mergeCell ref="A8:B8"/>
    <mergeCell ref="C8:AB8"/>
    <mergeCell ref="AC8:AF8"/>
    <mergeCell ref="AG8:AJ8"/>
    <mergeCell ref="A5:AF5"/>
    <mergeCell ref="AG5:AJ5"/>
    <mergeCell ref="A6:B6"/>
    <mergeCell ref="C6:AB6"/>
    <mergeCell ref="AC6:AF6"/>
    <mergeCell ref="AG6:AJ6"/>
    <mergeCell ref="A7:B7"/>
    <mergeCell ref="C7:AB7"/>
    <mergeCell ref="AC7:AF7"/>
    <mergeCell ref="AG7:AJ7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4:B64"/>
    <mergeCell ref="C64:AB64"/>
    <mergeCell ref="AC64:AF64"/>
    <mergeCell ref="AG64:AJ64"/>
    <mergeCell ref="A65:B65"/>
    <mergeCell ref="C65:AB65"/>
    <mergeCell ref="AC65:AF65"/>
    <mergeCell ref="AG65:AJ65"/>
    <mergeCell ref="A66:B66"/>
    <mergeCell ref="C66:AB66"/>
    <mergeCell ref="AC66:AF66"/>
    <mergeCell ref="AG66:AJ66"/>
    <mergeCell ref="A67:B67"/>
    <mergeCell ref="C67:AB67"/>
    <mergeCell ref="AC67:AF67"/>
    <mergeCell ref="AG67:AJ67"/>
    <mergeCell ref="A68:B68"/>
    <mergeCell ref="C68:AB68"/>
    <mergeCell ref="AC68:AF68"/>
    <mergeCell ref="AG68:AJ68"/>
    <mergeCell ref="A69:B69"/>
    <mergeCell ref="C69:AB69"/>
    <mergeCell ref="AC69:AF69"/>
    <mergeCell ref="AG69:AJ69"/>
    <mergeCell ref="A70:B70"/>
    <mergeCell ref="C70:AB70"/>
    <mergeCell ref="AC70:AF70"/>
    <mergeCell ref="AG70:AJ70"/>
    <mergeCell ref="A71:B71"/>
    <mergeCell ref="C71:AB71"/>
    <mergeCell ref="AC71:AF71"/>
    <mergeCell ref="AG71:AJ71"/>
    <mergeCell ref="A72:B72"/>
    <mergeCell ref="C72:AB72"/>
    <mergeCell ref="AC72:AF72"/>
    <mergeCell ref="AG72:AJ72"/>
    <mergeCell ref="A73:B73"/>
    <mergeCell ref="C73:AB73"/>
    <mergeCell ref="AC73:AF73"/>
    <mergeCell ref="AG73:AJ73"/>
    <mergeCell ref="A74:B74"/>
    <mergeCell ref="C74:AB74"/>
    <mergeCell ref="AC74:AF74"/>
    <mergeCell ref="AG74:AJ74"/>
    <mergeCell ref="A75:B75"/>
    <mergeCell ref="C75:AB75"/>
    <mergeCell ref="AC75:AF75"/>
    <mergeCell ref="AG75:AJ75"/>
    <mergeCell ref="A76:B76"/>
    <mergeCell ref="C76:AB76"/>
    <mergeCell ref="AC76:AF76"/>
    <mergeCell ref="AG76:AJ76"/>
    <mergeCell ref="A77:B77"/>
    <mergeCell ref="C77:AB77"/>
    <mergeCell ref="AC77:AF77"/>
    <mergeCell ref="AG77:AJ77"/>
    <mergeCell ref="A78:B78"/>
    <mergeCell ref="C78:AB78"/>
    <mergeCell ref="AC78:AF78"/>
    <mergeCell ref="AG78:AJ78"/>
    <mergeCell ref="A79:B79"/>
    <mergeCell ref="C79:AB79"/>
    <mergeCell ref="AC79:AF79"/>
    <mergeCell ref="AG79:AJ79"/>
    <mergeCell ref="A80:B80"/>
    <mergeCell ref="C80:AB80"/>
    <mergeCell ref="AC80:AF80"/>
    <mergeCell ref="AG80:AJ80"/>
    <mergeCell ref="A81:B81"/>
    <mergeCell ref="C81:AB81"/>
    <mergeCell ref="AC81:AF81"/>
    <mergeCell ref="AG81:AJ81"/>
    <mergeCell ref="A82:B82"/>
    <mergeCell ref="C82:AB82"/>
    <mergeCell ref="AC82:AF82"/>
    <mergeCell ref="AG82:AJ82"/>
    <mergeCell ref="A83:B83"/>
    <mergeCell ref="C83:AB83"/>
    <mergeCell ref="AC83:AF83"/>
    <mergeCell ref="AG83:AJ83"/>
    <mergeCell ref="A84:B84"/>
    <mergeCell ref="C84:AB84"/>
    <mergeCell ref="AC84:AF84"/>
    <mergeCell ref="AG84:AJ84"/>
    <mergeCell ref="A85:B85"/>
    <mergeCell ref="C85:AB85"/>
    <mergeCell ref="AC85:AF85"/>
    <mergeCell ref="AG85:AJ85"/>
    <mergeCell ref="A86:B86"/>
    <mergeCell ref="C86:AB86"/>
    <mergeCell ref="AC86:AF86"/>
    <mergeCell ref="AG86:AJ86"/>
    <mergeCell ref="A87:B87"/>
    <mergeCell ref="C87:AB87"/>
    <mergeCell ref="AC87:AF87"/>
    <mergeCell ref="AG87:AJ87"/>
    <mergeCell ref="A88:B88"/>
    <mergeCell ref="C88:AB88"/>
    <mergeCell ref="AC88:AF88"/>
    <mergeCell ref="AG88:AJ88"/>
    <mergeCell ref="AC92:AF92"/>
    <mergeCell ref="AG92:AJ92"/>
    <mergeCell ref="A89:B89"/>
    <mergeCell ref="C89:AB89"/>
    <mergeCell ref="AC89:AF89"/>
    <mergeCell ref="AG89:AJ89"/>
    <mergeCell ref="A90:B90"/>
    <mergeCell ref="C90:AB90"/>
    <mergeCell ref="AC90:AF90"/>
    <mergeCell ref="AG90:AJ90"/>
    <mergeCell ref="A94:B94"/>
    <mergeCell ref="C94:AB94"/>
    <mergeCell ref="AC94:AF94"/>
    <mergeCell ref="AG94:AJ94"/>
    <mergeCell ref="A91:B91"/>
    <mergeCell ref="C91:AB91"/>
    <mergeCell ref="AC91:AF91"/>
    <mergeCell ref="AG91:AJ91"/>
    <mergeCell ref="A92:B92"/>
    <mergeCell ref="C92:AB92"/>
    <mergeCell ref="C95:AB95"/>
    <mergeCell ref="AC95:AF95"/>
    <mergeCell ref="AG95:AJ95"/>
    <mergeCell ref="A96:B96"/>
    <mergeCell ref="C96:AB96"/>
    <mergeCell ref="AC96:AF96"/>
    <mergeCell ref="AG96:AJ96"/>
    <mergeCell ref="AK1:AL1"/>
    <mergeCell ref="A97:B97"/>
    <mergeCell ref="C97:AB97"/>
    <mergeCell ref="AC97:AF97"/>
    <mergeCell ref="AG97:AJ97"/>
    <mergeCell ref="A93:B93"/>
    <mergeCell ref="C93:AB93"/>
    <mergeCell ref="AC93:AF93"/>
    <mergeCell ref="AG93:AJ93"/>
    <mergeCell ref="A95:B95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portrait" paperSize="9" scale="65" r:id="rId1"/>
  <headerFooter alignWithMargins="0">
    <oddHeader>&amp;R2. számú melléklet a 2/2015.(II.13.) számú rendelethez</oddHeader>
  </headerFooter>
  <rowBreaks count="1" manualBreakCount="1">
    <brk id="46" max="3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5.57421875" style="361" customWidth="1"/>
    <col min="2" max="2" width="71.140625" style="0" customWidth="1"/>
    <col min="3" max="3" width="18.57421875" style="0" customWidth="1"/>
  </cols>
  <sheetData>
    <row r="1" spans="1:3" ht="37.5" customHeight="1">
      <c r="A1" s="534" t="s">
        <v>866</v>
      </c>
      <c r="B1" s="534"/>
      <c r="C1" s="534"/>
    </row>
    <row r="2" spans="1:3" ht="27.75" customHeight="1">
      <c r="A2" s="360"/>
      <c r="B2" s="358" t="s">
        <v>736</v>
      </c>
      <c r="C2" s="358" t="s">
        <v>812</v>
      </c>
    </row>
    <row r="3" spans="1:3" ht="27.75" customHeight="1">
      <c r="A3" s="360" t="s">
        <v>7</v>
      </c>
      <c r="B3" s="358" t="s">
        <v>813</v>
      </c>
      <c r="C3" s="359">
        <v>35540800</v>
      </c>
    </row>
    <row r="4" spans="1:3" ht="27.75" customHeight="1">
      <c r="A4" s="360" t="s">
        <v>8</v>
      </c>
      <c r="B4" s="358" t="s">
        <v>814</v>
      </c>
      <c r="C4" s="359">
        <v>13126051</v>
      </c>
    </row>
    <row r="5" spans="1:3" ht="27.75" customHeight="1">
      <c r="A5" s="360" t="s">
        <v>815</v>
      </c>
      <c r="B5" s="358" t="s">
        <v>816</v>
      </c>
      <c r="C5" s="359">
        <v>4180231</v>
      </c>
    </row>
    <row r="6" spans="1:3" ht="27.75" customHeight="1">
      <c r="A6" s="360" t="s">
        <v>817</v>
      </c>
      <c r="B6" s="358" t="s">
        <v>818</v>
      </c>
      <c r="C6" s="359">
        <v>6880000</v>
      </c>
    </row>
    <row r="7" spans="1:3" ht="27.75" customHeight="1">
      <c r="A7" s="360" t="s">
        <v>819</v>
      </c>
      <c r="B7" s="358" t="s">
        <v>820</v>
      </c>
      <c r="C7" s="359">
        <v>100000</v>
      </c>
    </row>
    <row r="8" spans="1:3" ht="27.75" customHeight="1">
      <c r="A8" s="360" t="s">
        <v>821</v>
      </c>
      <c r="B8" s="358" t="s">
        <v>822</v>
      </c>
      <c r="C8" s="359">
        <v>1965820</v>
      </c>
    </row>
    <row r="9" spans="1:3" ht="27.75" customHeight="1">
      <c r="A9" s="360" t="s">
        <v>9</v>
      </c>
      <c r="B9" s="358" t="s">
        <v>860</v>
      </c>
      <c r="C9" s="359">
        <v>5000000</v>
      </c>
    </row>
    <row r="10" spans="1:3" ht="27.75" customHeight="1">
      <c r="A10" s="360" t="s">
        <v>10</v>
      </c>
      <c r="B10" s="358" t="s">
        <v>861</v>
      </c>
      <c r="C10" s="359">
        <v>109650</v>
      </c>
    </row>
    <row r="11" spans="1:3" ht="27.75" customHeight="1">
      <c r="A11" s="360" t="s">
        <v>532</v>
      </c>
      <c r="B11" s="358" t="s">
        <v>862</v>
      </c>
      <c r="C11" s="359">
        <v>2024300</v>
      </c>
    </row>
    <row r="12" spans="1:3" ht="27.75" customHeight="1">
      <c r="A12" s="360" t="s">
        <v>533</v>
      </c>
      <c r="B12" s="358" t="s">
        <v>863</v>
      </c>
      <c r="C12" s="359">
        <v>-548874</v>
      </c>
    </row>
    <row r="13" spans="1:3" ht="27.75" customHeight="1">
      <c r="A13" s="362" t="s">
        <v>534</v>
      </c>
      <c r="B13" s="363" t="s">
        <v>823</v>
      </c>
      <c r="C13" s="364">
        <v>55251927</v>
      </c>
    </row>
    <row r="14" spans="1:3" ht="27.75" customHeight="1">
      <c r="A14" s="360" t="s">
        <v>535</v>
      </c>
      <c r="B14" s="358" t="s">
        <v>824</v>
      </c>
      <c r="C14" s="359">
        <v>37634733</v>
      </c>
    </row>
    <row r="15" spans="1:3" ht="27.75" customHeight="1">
      <c r="A15" s="360" t="s">
        <v>536</v>
      </c>
      <c r="B15" s="358" t="s">
        <v>825</v>
      </c>
      <c r="C15" s="359">
        <v>1146334</v>
      </c>
    </row>
    <row r="16" spans="1:3" ht="27.75" customHeight="1">
      <c r="A16" s="360" t="s">
        <v>537</v>
      </c>
      <c r="B16" s="358" t="s">
        <v>864</v>
      </c>
      <c r="C16" s="359">
        <v>20746466</v>
      </c>
    </row>
    <row r="17" spans="1:3" ht="27.75" customHeight="1">
      <c r="A17" s="360" t="s">
        <v>538</v>
      </c>
      <c r="B17" s="358" t="s">
        <v>865</v>
      </c>
      <c r="C17" s="359">
        <v>12616890</v>
      </c>
    </row>
    <row r="18" spans="1:3" ht="27.75" customHeight="1">
      <c r="A18" s="360" t="s">
        <v>541</v>
      </c>
      <c r="B18" s="358" t="s">
        <v>826</v>
      </c>
      <c r="C18" s="359">
        <v>2103680</v>
      </c>
    </row>
    <row r="19" spans="1:3" ht="27.75" customHeight="1">
      <c r="A19" s="362" t="s">
        <v>543</v>
      </c>
      <c r="B19" s="363" t="s">
        <v>827</v>
      </c>
      <c r="C19" s="364">
        <v>129500030</v>
      </c>
    </row>
    <row r="20" spans="1:3" ht="27.75" customHeight="1">
      <c r="A20" s="360" t="s">
        <v>544</v>
      </c>
      <c r="B20" s="358" t="s">
        <v>828</v>
      </c>
      <c r="C20" s="359">
        <v>1526460</v>
      </c>
    </row>
    <row r="21" spans="1:3" ht="27.75" customHeight="1">
      <c r="A21" s="362" t="s">
        <v>545</v>
      </c>
      <c r="B21" s="363" t="s">
        <v>829</v>
      </c>
      <c r="C21" s="364">
        <v>131026490</v>
      </c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>
    <oddHeader>&amp;R16. számú melléklet a 2/2015.(II.13.) számú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7">
      <selection activeCell="D21" sqref="D21"/>
    </sheetView>
  </sheetViews>
  <sheetFormatPr defaultColWidth="9.140625" defaultRowHeight="15"/>
  <cols>
    <col min="1" max="1" width="63.140625" style="0" customWidth="1"/>
    <col min="2" max="2" width="17.421875" style="0" customWidth="1"/>
    <col min="3" max="3" width="18.00390625" style="0" customWidth="1"/>
  </cols>
  <sheetData>
    <row r="1" spans="1:2" ht="15">
      <c r="A1" s="453" t="s">
        <v>808</v>
      </c>
      <c r="B1" s="454"/>
    </row>
    <row r="2" spans="1:3" ht="36.75" customHeight="1">
      <c r="A2" s="455" t="s">
        <v>834</v>
      </c>
      <c r="B2" s="455"/>
      <c r="C2" s="209"/>
    </row>
    <row r="3" spans="1:3" ht="18">
      <c r="A3" s="212"/>
      <c r="B3" s="212"/>
      <c r="C3" s="212"/>
    </row>
    <row r="4" spans="1:3" ht="18">
      <c r="A4" s="212"/>
      <c r="B4" s="212"/>
      <c r="C4" s="212"/>
    </row>
    <row r="5" spans="1:3" ht="18">
      <c r="A5" s="212"/>
      <c r="B5" s="212"/>
      <c r="C5" s="212"/>
    </row>
    <row r="6" spans="1:2" ht="18">
      <c r="A6" s="213"/>
      <c r="B6" s="214" t="s">
        <v>718</v>
      </c>
    </row>
    <row r="7" spans="1:2" ht="45.75" customHeight="1">
      <c r="A7" s="215" t="s">
        <v>736</v>
      </c>
      <c r="B7" s="241" t="s">
        <v>737</v>
      </c>
    </row>
    <row r="8" spans="1:2" ht="18">
      <c r="A8" s="242"/>
      <c r="B8" s="243"/>
    </row>
    <row r="9" spans="1:4" ht="18">
      <c r="A9" s="242" t="s">
        <v>738</v>
      </c>
      <c r="B9" s="228">
        <f>SUM(B10)</f>
        <v>2745</v>
      </c>
      <c r="D9" s="244"/>
    </row>
    <row r="10" spans="1:2" ht="18">
      <c r="A10" s="245" t="s">
        <v>739</v>
      </c>
      <c r="B10" s="243">
        <v>2745</v>
      </c>
    </row>
    <row r="11" spans="1:4" s="247" customFormat="1" ht="18">
      <c r="A11" s="246" t="s">
        <v>740</v>
      </c>
      <c r="B11" s="228">
        <f>SUM(B12:B13)</f>
        <v>462</v>
      </c>
      <c r="D11" s="248"/>
    </row>
    <row r="12" spans="1:2" ht="18">
      <c r="A12" s="245" t="s">
        <v>741</v>
      </c>
      <c r="B12" s="243">
        <v>231</v>
      </c>
    </row>
    <row r="13" spans="1:2" ht="18">
      <c r="A13" s="245" t="s">
        <v>742</v>
      </c>
      <c r="B13" s="243">
        <v>231</v>
      </c>
    </row>
    <row r="14" spans="1:2" ht="18">
      <c r="A14" s="246" t="s">
        <v>743</v>
      </c>
      <c r="B14" s="228">
        <f>SUM(B15)</f>
        <v>510</v>
      </c>
    </row>
    <row r="15" spans="1:2" ht="18">
      <c r="A15" s="245" t="s">
        <v>744</v>
      </c>
      <c r="B15" s="243">
        <v>510</v>
      </c>
    </row>
    <row r="16" spans="1:4" ht="18">
      <c r="A16" s="249" t="s">
        <v>162</v>
      </c>
      <c r="B16" s="228">
        <f>SUM(B17)</f>
        <v>2350</v>
      </c>
      <c r="D16" s="244"/>
    </row>
    <row r="17" spans="1:2" ht="18">
      <c r="A17" s="245" t="s">
        <v>745</v>
      </c>
      <c r="B17" s="250">
        <v>2350</v>
      </c>
    </row>
    <row r="18" spans="1:2" ht="18">
      <c r="A18" s="242" t="s">
        <v>832</v>
      </c>
      <c r="B18" s="228">
        <v>11278</v>
      </c>
    </row>
    <row r="19" spans="1:2" ht="18">
      <c r="A19" s="246" t="s">
        <v>833</v>
      </c>
      <c r="B19" s="228">
        <v>1200</v>
      </c>
    </row>
    <row r="20" spans="1:2" ht="18">
      <c r="A20" s="245"/>
      <c r="B20" s="243"/>
    </row>
    <row r="21" spans="1:2" ht="18">
      <c r="A21" s="245"/>
      <c r="B21" s="217"/>
    </row>
    <row r="22" spans="1:2" ht="18">
      <c r="A22" s="245"/>
      <c r="B22" s="217"/>
    </row>
    <row r="23" spans="1:2" ht="18">
      <c r="A23" s="242" t="s">
        <v>625</v>
      </c>
      <c r="B23" s="251">
        <f>SUM(B9+B11+B14+B16+B18+B19)</f>
        <v>18545</v>
      </c>
    </row>
    <row r="27" spans="1:3" ht="15.75">
      <c r="A27" s="231"/>
      <c r="B27" s="231"/>
      <c r="C27" s="240"/>
    </row>
    <row r="28" spans="1:3" ht="15">
      <c r="A28" s="252"/>
      <c r="B28" s="252"/>
      <c r="C28" s="252"/>
    </row>
    <row r="29" spans="1:3" ht="15">
      <c r="A29" s="252"/>
      <c r="B29" s="252"/>
      <c r="C29" s="252"/>
    </row>
  </sheetData>
  <sheetProtection/>
  <mergeCells count="2">
    <mergeCell ref="A1:B1"/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&amp;R2.1. számú melléklet a 2/2015.(II.13.) számú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8.7109375" style="0" customWidth="1"/>
    <col min="2" max="2" width="14.140625" style="0" customWidth="1"/>
    <col min="3" max="3" width="16.28125" style="0" customWidth="1"/>
  </cols>
  <sheetData>
    <row r="1" spans="1:4" ht="18">
      <c r="A1" s="456" t="s">
        <v>807</v>
      </c>
      <c r="B1" s="457"/>
      <c r="C1" s="207"/>
      <c r="D1" s="208"/>
    </row>
    <row r="2" spans="1:4" ht="33.75" customHeight="1">
      <c r="A2" s="455" t="s">
        <v>831</v>
      </c>
      <c r="B2" s="458"/>
      <c r="C2" s="210"/>
      <c r="D2" s="211"/>
    </row>
    <row r="3" spans="1:4" ht="18">
      <c r="A3" s="212"/>
      <c r="B3" s="212"/>
      <c r="C3" s="212"/>
      <c r="D3" s="208"/>
    </row>
    <row r="4" spans="1:4" ht="18">
      <c r="A4" s="212"/>
      <c r="B4" s="212"/>
      <c r="C4" s="212"/>
      <c r="D4" s="208"/>
    </row>
    <row r="5" spans="1:4" ht="18">
      <c r="A5" s="213"/>
      <c r="B5" s="214" t="s">
        <v>718</v>
      </c>
      <c r="C5" s="212"/>
      <c r="D5" s="208"/>
    </row>
    <row r="6" spans="1:4" ht="36">
      <c r="A6" s="215" t="s">
        <v>719</v>
      </c>
      <c r="B6" s="216" t="s">
        <v>720</v>
      </c>
      <c r="D6" s="208"/>
    </row>
    <row r="7" spans="1:4" ht="18">
      <c r="A7" s="377" t="s">
        <v>874</v>
      </c>
      <c r="B7" s="218">
        <v>1141</v>
      </c>
      <c r="D7" s="208"/>
    </row>
    <row r="8" spans="1:4" ht="18">
      <c r="A8" s="219" t="s">
        <v>721</v>
      </c>
      <c r="B8" s="218">
        <v>67</v>
      </c>
      <c r="D8" s="208"/>
    </row>
    <row r="9" spans="1:4" ht="18">
      <c r="A9" s="217" t="s">
        <v>722</v>
      </c>
      <c r="B9" s="218">
        <v>657</v>
      </c>
      <c r="D9" s="208"/>
    </row>
    <row r="10" spans="1:4" ht="18">
      <c r="A10" s="217" t="s">
        <v>723</v>
      </c>
      <c r="B10" s="218">
        <v>70</v>
      </c>
      <c r="D10" s="208"/>
    </row>
    <row r="11" spans="1:4" ht="18">
      <c r="A11" s="218" t="s">
        <v>724</v>
      </c>
      <c r="B11" s="218">
        <v>42946</v>
      </c>
      <c r="D11" s="208"/>
    </row>
    <row r="12" spans="1:4" ht="18">
      <c r="A12" s="217" t="s">
        <v>725</v>
      </c>
      <c r="B12" s="218">
        <v>290</v>
      </c>
      <c r="D12" s="208"/>
    </row>
    <row r="13" spans="1:4" ht="18">
      <c r="A13" s="220" t="s">
        <v>726</v>
      </c>
      <c r="B13" s="218">
        <v>13</v>
      </c>
      <c r="D13" s="208"/>
    </row>
    <row r="14" spans="1:4" ht="18">
      <c r="A14" s="218" t="s">
        <v>727</v>
      </c>
      <c r="B14" s="218">
        <v>40</v>
      </c>
      <c r="D14" s="208"/>
    </row>
    <row r="15" spans="1:4" ht="18">
      <c r="A15" s="217" t="s">
        <v>728</v>
      </c>
      <c r="B15" s="218">
        <v>130</v>
      </c>
      <c r="D15" s="208"/>
    </row>
    <row r="16" spans="1:4" ht="18">
      <c r="A16" s="217" t="s">
        <v>729</v>
      </c>
      <c r="B16" s="218">
        <v>27</v>
      </c>
      <c r="D16" s="208"/>
    </row>
    <row r="17" spans="1:4" ht="18">
      <c r="A17" s="217" t="s">
        <v>730</v>
      </c>
      <c r="B17" s="218">
        <v>80</v>
      </c>
      <c r="D17" s="221"/>
    </row>
    <row r="18" spans="1:5" ht="18">
      <c r="A18" s="217" t="s">
        <v>731</v>
      </c>
      <c r="B18" s="218">
        <v>500</v>
      </c>
      <c r="D18" s="221"/>
      <c r="E18" s="221"/>
    </row>
    <row r="19" spans="1:5" ht="18">
      <c r="A19" s="217" t="s">
        <v>732</v>
      </c>
      <c r="B19" s="218">
        <v>300</v>
      </c>
      <c r="D19" s="221"/>
      <c r="E19" s="221"/>
    </row>
    <row r="20" spans="1:5" ht="18">
      <c r="A20" s="217" t="s">
        <v>733</v>
      </c>
      <c r="B20" s="218">
        <v>2500</v>
      </c>
      <c r="D20" s="221"/>
      <c r="E20" s="221"/>
    </row>
    <row r="21" spans="1:5" ht="18">
      <c r="A21" s="222" t="s">
        <v>734</v>
      </c>
      <c r="B21" s="223">
        <f>SUM(B7:B20)</f>
        <v>48761</v>
      </c>
      <c r="D21" s="224"/>
      <c r="E21" s="225"/>
    </row>
    <row r="22" spans="1:5" ht="15.75">
      <c r="A22" s="226"/>
      <c r="B22" s="226"/>
      <c r="C22" s="225"/>
      <c r="D22" s="225"/>
      <c r="E22" s="225"/>
    </row>
    <row r="23" spans="1:5" ht="18">
      <c r="A23" s="227" t="s">
        <v>735</v>
      </c>
      <c r="B23" s="228">
        <v>42179</v>
      </c>
      <c r="C23" s="229"/>
      <c r="D23" s="230"/>
      <c r="E23" s="231"/>
    </row>
    <row r="24" spans="1:5" ht="15.75">
      <c r="A24" s="231"/>
      <c r="B24" s="231"/>
      <c r="C24" s="231"/>
      <c r="D24" s="231"/>
      <c r="E24" s="231"/>
    </row>
    <row r="25" spans="1:5" ht="15.75">
      <c r="A25" s="231"/>
      <c r="B25" s="231"/>
      <c r="C25" s="231"/>
      <c r="D25" s="231"/>
      <c r="E25" s="231"/>
    </row>
    <row r="26" spans="1:5" ht="18">
      <c r="A26" s="232"/>
      <c r="B26" s="233"/>
      <c r="C26" s="229"/>
      <c r="D26" s="230"/>
      <c r="E26" s="231"/>
    </row>
    <row r="27" spans="1:5" ht="18">
      <c r="A27" s="232"/>
      <c r="B27" s="233"/>
      <c r="C27" s="229"/>
      <c r="D27" s="230"/>
      <c r="E27" s="231"/>
    </row>
    <row r="28" spans="1:5" ht="15.75">
      <c r="A28" s="225"/>
      <c r="B28" s="225"/>
      <c r="C28" s="225"/>
      <c r="D28" s="225"/>
      <c r="E28" s="225"/>
    </row>
    <row r="29" spans="1:5" ht="18">
      <c r="A29" s="225"/>
      <c r="B29" s="225"/>
      <c r="C29" s="225"/>
      <c r="D29" s="234"/>
      <c r="E29" s="225"/>
    </row>
    <row r="30" spans="1:5" ht="18">
      <c r="A30" s="225"/>
      <c r="B30" s="225"/>
      <c r="C30" s="225"/>
      <c r="D30" s="234"/>
      <c r="E30" s="225"/>
    </row>
    <row r="31" spans="1:5" ht="18">
      <c r="A31" s="225"/>
      <c r="B31" s="225"/>
      <c r="C31" s="225"/>
      <c r="D31" s="234"/>
      <c r="E31" s="225"/>
    </row>
    <row r="32" spans="1:5" ht="18">
      <c r="A32" s="225"/>
      <c r="B32" s="225"/>
      <c r="C32" s="225"/>
      <c r="D32" s="234"/>
      <c r="E32" s="225"/>
    </row>
    <row r="33" spans="1:5" ht="18">
      <c r="A33" s="225"/>
      <c r="B33" s="225"/>
      <c r="C33" s="225"/>
      <c r="D33" s="234"/>
      <c r="E33" s="225"/>
    </row>
    <row r="50" ht="15">
      <c r="C50" s="206"/>
    </row>
    <row r="51" spans="2:3" ht="18">
      <c r="B51" s="455"/>
      <c r="C51" s="455"/>
    </row>
    <row r="54" spans="2:3" ht="18">
      <c r="B54" s="213"/>
      <c r="C54" s="235"/>
    </row>
    <row r="55" spans="2:3" ht="15.75">
      <c r="B55" s="236"/>
      <c r="C55" s="236"/>
    </row>
    <row r="56" spans="2:3" ht="15.75">
      <c r="B56" s="237"/>
      <c r="C56" s="238"/>
    </row>
    <row r="57" spans="2:3" ht="15.75">
      <c r="B57" s="237"/>
      <c r="C57" s="238"/>
    </row>
    <row r="58" spans="2:3" ht="15.75">
      <c r="B58" s="237"/>
      <c r="C58" s="238"/>
    </row>
    <row r="59" spans="2:3" ht="15.75">
      <c r="B59" s="237"/>
      <c r="C59" s="238"/>
    </row>
    <row r="60" spans="2:3" ht="15.75">
      <c r="B60" s="237"/>
      <c r="C60" s="238"/>
    </row>
    <row r="61" spans="2:3" ht="15.75">
      <c r="B61" s="237"/>
      <c r="C61" s="238"/>
    </row>
    <row r="62" spans="2:3" ht="15.75">
      <c r="B62" s="237"/>
      <c r="C62" s="238"/>
    </row>
    <row r="63" spans="2:3" ht="15.75">
      <c r="B63" s="237"/>
      <c r="C63" s="238"/>
    </row>
    <row r="64" spans="2:3" ht="15.75">
      <c r="B64" s="237"/>
      <c r="C64" s="238"/>
    </row>
    <row r="65" spans="2:3" ht="15">
      <c r="B65" s="239"/>
      <c r="C65" s="239"/>
    </row>
    <row r="66" spans="2:3" ht="15">
      <c r="B66" s="239"/>
      <c r="C66" s="239"/>
    </row>
    <row r="67" spans="2:3" ht="15">
      <c r="B67" s="239"/>
      <c r="C67" s="239"/>
    </row>
    <row r="68" spans="2:3" ht="15">
      <c r="B68" s="239"/>
      <c r="C68" s="239"/>
    </row>
    <row r="69" spans="2:3" ht="15.75">
      <c r="B69" s="231"/>
      <c r="C69" s="240"/>
    </row>
  </sheetData>
  <sheetProtection/>
  <mergeCells count="3">
    <mergeCell ref="A1:B1"/>
    <mergeCell ref="A2:B2"/>
    <mergeCell ref="B51:C5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&amp;R2.2. számú melléklet a 2/2015.(II.13.) számú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O67"/>
  <sheetViews>
    <sheetView zoomScaleSheetLayoutView="100" zoomScalePageLayoutView="0" workbookViewId="0" topLeftCell="A49">
      <selection activeCell="AK23" sqref="AK23"/>
    </sheetView>
  </sheetViews>
  <sheetFormatPr defaultColWidth="9.140625" defaultRowHeight="15"/>
  <cols>
    <col min="1" max="28" width="2.7109375" style="1" customWidth="1"/>
    <col min="29" max="29" width="2.7109375" style="6" customWidth="1"/>
    <col min="30" max="36" width="2.7109375" style="1" customWidth="1"/>
    <col min="37" max="37" width="11.421875" style="1" customWidth="1"/>
    <col min="38" max="38" width="10.8515625" style="1" customWidth="1"/>
    <col min="39" max="46" width="2.7109375" style="1" customWidth="1"/>
    <col min="47" max="16384" width="9.140625" style="1" customWidth="1"/>
  </cols>
  <sheetData>
    <row r="1" spans="37:38" ht="21.75" customHeight="1">
      <c r="AK1" s="378"/>
      <c r="AL1" s="378"/>
    </row>
    <row r="2" spans="1:38" ht="31.5" customHeight="1">
      <c r="A2" s="410" t="s">
        <v>654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410"/>
      <c r="AG2" s="410"/>
      <c r="AH2" s="410"/>
      <c r="AI2" s="410"/>
      <c r="AJ2" s="410"/>
      <c r="AK2" s="454"/>
      <c r="AL2" s="454"/>
    </row>
    <row r="3" spans="1:38" ht="31.5" customHeight="1">
      <c r="A3" s="461" t="s">
        <v>414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454"/>
      <c r="AL3" s="454"/>
    </row>
    <row r="4" spans="1:38" ht="25.5" customHeight="1">
      <c r="A4" s="462" t="s">
        <v>280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54"/>
      <c r="AL4" s="454"/>
    </row>
    <row r="5" spans="1:38" ht="19.5" customHeight="1">
      <c r="A5" s="464"/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5"/>
      <c r="AK5" s="454"/>
      <c r="AL5" s="454"/>
    </row>
    <row r="6" spans="1:38" ht="40.5" customHeight="1">
      <c r="A6" s="450" t="s">
        <v>2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446"/>
      <c r="V6" s="446"/>
      <c r="W6" s="446"/>
      <c r="X6" s="446"/>
      <c r="Y6" s="446"/>
      <c r="Z6" s="446"/>
      <c r="AA6" s="446"/>
      <c r="AB6" s="446"/>
      <c r="AC6" s="446"/>
      <c r="AD6" s="446"/>
      <c r="AE6" s="446"/>
      <c r="AF6" s="446"/>
      <c r="AG6" s="451" t="s">
        <v>562</v>
      </c>
      <c r="AH6" s="451"/>
      <c r="AI6" s="451"/>
      <c r="AJ6" s="451"/>
      <c r="AK6" s="146" t="s">
        <v>649</v>
      </c>
      <c r="AL6" s="146" t="s">
        <v>648</v>
      </c>
    </row>
    <row r="7" spans="1:40" ht="34.5" customHeight="1">
      <c r="A7" s="452" t="s">
        <v>3</v>
      </c>
      <c r="B7" s="442"/>
      <c r="C7" s="439" t="s">
        <v>4</v>
      </c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1" t="s">
        <v>5</v>
      </c>
      <c r="AD7" s="440"/>
      <c r="AE7" s="440"/>
      <c r="AF7" s="440"/>
      <c r="AG7" s="442" t="s">
        <v>6</v>
      </c>
      <c r="AH7" s="451"/>
      <c r="AI7" s="451"/>
      <c r="AJ7" s="451"/>
      <c r="AK7" s="144" t="s">
        <v>647</v>
      </c>
      <c r="AL7" s="144" t="s">
        <v>651</v>
      </c>
      <c r="AM7" s="154"/>
      <c r="AN7" s="154"/>
    </row>
    <row r="8" spans="1:41" ht="12.75">
      <c r="A8" s="443" t="s">
        <v>7</v>
      </c>
      <c r="B8" s="443"/>
      <c r="C8" s="444" t="s">
        <v>8</v>
      </c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 t="s">
        <v>9</v>
      </c>
      <c r="AD8" s="451"/>
      <c r="AE8" s="451"/>
      <c r="AF8" s="451"/>
      <c r="AG8" s="444" t="s">
        <v>10</v>
      </c>
      <c r="AH8" s="444"/>
      <c r="AI8" s="444"/>
      <c r="AJ8" s="444"/>
      <c r="AK8" s="146" t="s">
        <v>532</v>
      </c>
      <c r="AL8" s="146" t="s">
        <v>533</v>
      </c>
      <c r="AM8" s="155"/>
      <c r="AN8" s="155"/>
      <c r="AO8" s="2"/>
    </row>
    <row r="9" spans="1:38" s="3" customFormat="1" ht="19.5" customHeight="1">
      <c r="A9" s="459" t="s">
        <v>11</v>
      </c>
      <c r="B9" s="444"/>
      <c r="C9" s="437" t="s">
        <v>281</v>
      </c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37"/>
      <c r="AB9" s="437"/>
      <c r="AC9" s="425" t="s">
        <v>282</v>
      </c>
      <c r="AD9" s="425"/>
      <c r="AE9" s="425"/>
      <c r="AF9" s="425"/>
      <c r="AG9" s="419">
        <f>SUM(AK9:AL9)</f>
        <v>55252</v>
      </c>
      <c r="AH9" s="419"/>
      <c r="AI9" s="419"/>
      <c r="AJ9" s="419"/>
      <c r="AK9" s="157">
        <v>55252</v>
      </c>
      <c r="AL9" s="158"/>
    </row>
    <row r="10" spans="1:38" s="3" customFormat="1" ht="19.5" customHeight="1">
      <c r="A10" s="459" t="s">
        <v>14</v>
      </c>
      <c r="B10" s="444"/>
      <c r="C10" s="433" t="s">
        <v>283</v>
      </c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25" t="s">
        <v>284</v>
      </c>
      <c r="AD10" s="425"/>
      <c r="AE10" s="425"/>
      <c r="AF10" s="425"/>
      <c r="AG10" s="419">
        <f aca="true" t="shared" si="0" ref="AG10:AG67">SUM(AK10:AL10)</f>
        <v>38781</v>
      </c>
      <c r="AH10" s="419"/>
      <c r="AI10" s="419"/>
      <c r="AJ10" s="419"/>
      <c r="AK10" s="157">
        <v>38781</v>
      </c>
      <c r="AL10" s="158"/>
    </row>
    <row r="11" spans="1:38" s="3" customFormat="1" ht="30.75" customHeight="1">
      <c r="A11" s="459" t="s">
        <v>17</v>
      </c>
      <c r="B11" s="444"/>
      <c r="C11" s="433" t="s">
        <v>285</v>
      </c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25" t="s">
        <v>286</v>
      </c>
      <c r="AD11" s="425"/>
      <c r="AE11" s="425"/>
      <c r="AF11" s="425"/>
      <c r="AG11" s="419">
        <f>SUM(AK11:AL11)</f>
        <v>35467</v>
      </c>
      <c r="AH11" s="419"/>
      <c r="AI11" s="419"/>
      <c r="AJ11" s="419"/>
      <c r="AK11" s="157">
        <v>35467</v>
      </c>
      <c r="AL11" s="158"/>
    </row>
    <row r="12" spans="1:38" ht="19.5" customHeight="1">
      <c r="A12" s="459" t="s">
        <v>20</v>
      </c>
      <c r="B12" s="444"/>
      <c r="C12" s="433" t="s">
        <v>287</v>
      </c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25" t="s">
        <v>288</v>
      </c>
      <c r="AD12" s="425"/>
      <c r="AE12" s="425"/>
      <c r="AF12" s="425"/>
      <c r="AG12" s="419">
        <f t="shared" si="0"/>
        <v>1526</v>
      </c>
      <c r="AH12" s="419"/>
      <c r="AI12" s="419"/>
      <c r="AJ12" s="419"/>
      <c r="AK12" s="157">
        <v>1526</v>
      </c>
      <c r="AL12" s="157"/>
    </row>
    <row r="13" spans="1:38" s="2" customFormat="1" ht="19.5" customHeight="1">
      <c r="A13" s="459" t="s">
        <v>23</v>
      </c>
      <c r="B13" s="444"/>
      <c r="C13" s="433" t="s">
        <v>289</v>
      </c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25" t="s">
        <v>290</v>
      </c>
      <c r="AD13" s="425"/>
      <c r="AE13" s="425"/>
      <c r="AF13" s="425"/>
      <c r="AG13" s="419">
        <f t="shared" si="0"/>
        <v>0</v>
      </c>
      <c r="AH13" s="419"/>
      <c r="AI13" s="419"/>
      <c r="AJ13" s="419"/>
      <c r="AK13" s="157"/>
      <c r="AL13" s="157"/>
    </row>
    <row r="14" spans="1:38" s="2" customFormat="1" ht="19.5" customHeight="1">
      <c r="A14" s="459" t="s">
        <v>26</v>
      </c>
      <c r="B14" s="444"/>
      <c r="C14" s="433" t="s">
        <v>291</v>
      </c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25" t="s">
        <v>292</v>
      </c>
      <c r="AD14" s="425"/>
      <c r="AE14" s="425"/>
      <c r="AF14" s="425"/>
      <c r="AG14" s="419">
        <f t="shared" si="0"/>
        <v>0</v>
      </c>
      <c r="AH14" s="419"/>
      <c r="AI14" s="419"/>
      <c r="AJ14" s="419"/>
      <c r="AK14" s="157"/>
      <c r="AL14" s="157"/>
    </row>
    <row r="15" spans="1:38" ht="19.5" customHeight="1">
      <c r="A15" s="460" t="s">
        <v>29</v>
      </c>
      <c r="B15" s="439"/>
      <c r="C15" s="432" t="s">
        <v>293</v>
      </c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2"/>
      <c r="Y15" s="432"/>
      <c r="Z15" s="432"/>
      <c r="AA15" s="432"/>
      <c r="AB15" s="432"/>
      <c r="AC15" s="417" t="s">
        <v>294</v>
      </c>
      <c r="AD15" s="417"/>
      <c r="AE15" s="417"/>
      <c r="AF15" s="417"/>
      <c r="AG15" s="419">
        <f t="shared" si="0"/>
        <v>131026</v>
      </c>
      <c r="AH15" s="419"/>
      <c r="AI15" s="419"/>
      <c r="AJ15" s="419"/>
      <c r="AK15" s="157">
        <f>SUM(AK9:AK14)</f>
        <v>131026</v>
      </c>
      <c r="AL15" s="157"/>
    </row>
    <row r="16" spans="1:38" ht="19.5" customHeight="1">
      <c r="A16" s="459" t="s">
        <v>32</v>
      </c>
      <c r="B16" s="444"/>
      <c r="C16" s="433" t="s">
        <v>295</v>
      </c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3"/>
      <c r="AB16" s="433"/>
      <c r="AC16" s="425" t="s">
        <v>296</v>
      </c>
      <c r="AD16" s="425"/>
      <c r="AE16" s="425"/>
      <c r="AF16" s="425"/>
      <c r="AG16" s="419">
        <f t="shared" si="0"/>
        <v>0</v>
      </c>
      <c r="AH16" s="419"/>
      <c r="AI16" s="419"/>
      <c r="AJ16" s="419"/>
      <c r="AK16" s="157"/>
      <c r="AL16" s="157"/>
    </row>
    <row r="17" spans="1:38" ht="29.25" customHeight="1">
      <c r="A17" s="459" t="s">
        <v>35</v>
      </c>
      <c r="B17" s="444"/>
      <c r="C17" s="433" t="s">
        <v>297</v>
      </c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25" t="s">
        <v>298</v>
      </c>
      <c r="AD17" s="425"/>
      <c r="AE17" s="425"/>
      <c r="AF17" s="425"/>
      <c r="AG17" s="419">
        <f t="shared" si="0"/>
        <v>0</v>
      </c>
      <c r="AH17" s="419"/>
      <c r="AI17" s="419"/>
      <c r="AJ17" s="419"/>
      <c r="AK17" s="157"/>
      <c r="AL17" s="157"/>
    </row>
    <row r="18" spans="1:38" ht="29.25" customHeight="1">
      <c r="A18" s="459" t="s">
        <v>38</v>
      </c>
      <c r="B18" s="444"/>
      <c r="C18" s="433" t="s">
        <v>299</v>
      </c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25" t="s">
        <v>300</v>
      </c>
      <c r="AD18" s="425"/>
      <c r="AE18" s="425"/>
      <c r="AF18" s="425"/>
      <c r="AG18" s="419">
        <f t="shared" si="0"/>
        <v>0</v>
      </c>
      <c r="AH18" s="419"/>
      <c r="AI18" s="419"/>
      <c r="AJ18" s="419"/>
      <c r="AK18" s="157"/>
      <c r="AL18" s="157"/>
    </row>
    <row r="19" spans="1:38" ht="29.25" customHeight="1">
      <c r="A19" s="459" t="s">
        <v>41</v>
      </c>
      <c r="B19" s="444"/>
      <c r="C19" s="433" t="s">
        <v>301</v>
      </c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25" t="s">
        <v>302</v>
      </c>
      <c r="AD19" s="425"/>
      <c r="AE19" s="425"/>
      <c r="AF19" s="425"/>
      <c r="AG19" s="419">
        <f t="shared" si="0"/>
        <v>0</v>
      </c>
      <c r="AH19" s="419"/>
      <c r="AI19" s="419"/>
      <c r="AJ19" s="419"/>
      <c r="AK19" s="157"/>
      <c r="AL19" s="157"/>
    </row>
    <row r="20" spans="1:38" ht="19.5" customHeight="1">
      <c r="A20" s="459" t="s">
        <v>44</v>
      </c>
      <c r="B20" s="444"/>
      <c r="C20" s="433" t="s">
        <v>303</v>
      </c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25" t="s">
        <v>304</v>
      </c>
      <c r="AD20" s="425"/>
      <c r="AE20" s="425"/>
      <c r="AF20" s="425"/>
      <c r="AG20" s="419">
        <f t="shared" si="0"/>
        <v>55025</v>
      </c>
      <c r="AH20" s="419"/>
      <c r="AI20" s="419"/>
      <c r="AJ20" s="419"/>
      <c r="AK20" s="157">
        <v>55025</v>
      </c>
      <c r="AL20" s="157"/>
    </row>
    <row r="21" spans="1:38" ht="19.5" customHeight="1">
      <c r="A21" s="460" t="s">
        <v>47</v>
      </c>
      <c r="B21" s="439"/>
      <c r="C21" s="432" t="s">
        <v>305</v>
      </c>
      <c r="D21" s="432"/>
      <c r="E21" s="432"/>
      <c r="F21" s="432"/>
      <c r="G21" s="432"/>
      <c r="H21" s="432"/>
      <c r="I21" s="432"/>
      <c r="J21" s="432"/>
      <c r="K21" s="432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2"/>
      <c r="AC21" s="417" t="s">
        <v>306</v>
      </c>
      <c r="AD21" s="417"/>
      <c r="AE21" s="417"/>
      <c r="AF21" s="417"/>
      <c r="AG21" s="419">
        <f t="shared" si="0"/>
        <v>186051</v>
      </c>
      <c r="AH21" s="419"/>
      <c r="AI21" s="419"/>
      <c r="AJ21" s="419"/>
      <c r="AK21" s="157">
        <f>SUM(AK15:AK20)</f>
        <v>186051</v>
      </c>
      <c r="AL21" s="157"/>
    </row>
    <row r="22" spans="1:38" ht="19.5" customHeight="1">
      <c r="A22" s="459" t="s">
        <v>50</v>
      </c>
      <c r="B22" s="444"/>
      <c r="C22" s="433" t="s">
        <v>307</v>
      </c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25" t="s">
        <v>308</v>
      </c>
      <c r="AD22" s="425"/>
      <c r="AE22" s="425"/>
      <c r="AF22" s="425"/>
      <c r="AG22" s="419">
        <f t="shared" si="0"/>
        <v>0</v>
      </c>
      <c r="AH22" s="419"/>
      <c r="AI22" s="419"/>
      <c r="AJ22" s="419"/>
      <c r="AK22" s="157"/>
      <c r="AL22" s="157"/>
    </row>
    <row r="23" spans="1:38" ht="29.25" customHeight="1">
      <c r="A23" s="459" t="s">
        <v>53</v>
      </c>
      <c r="B23" s="444"/>
      <c r="C23" s="433" t="s">
        <v>309</v>
      </c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3"/>
      <c r="P23" s="433"/>
      <c r="Q23" s="433"/>
      <c r="R23" s="433"/>
      <c r="S23" s="433"/>
      <c r="T23" s="433"/>
      <c r="U23" s="433"/>
      <c r="V23" s="433"/>
      <c r="W23" s="433"/>
      <c r="X23" s="433"/>
      <c r="Y23" s="433"/>
      <c r="Z23" s="433"/>
      <c r="AA23" s="433"/>
      <c r="AB23" s="433"/>
      <c r="AC23" s="425" t="s">
        <v>310</v>
      </c>
      <c r="AD23" s="425"/>
      <c r="AE23" s="425"/>
      <c r="AF23" s="425"/>
      <c r="AG23" s="419">
        <f t="shared" si="0"/>
        <v>0</v>
      </c>
      <c r="AH23" s="419"/>
      <c r="AI23" s="419"/>
      <c r="AJ23" s="419"/>
      <c r="AK23" s="157"/>
      <c r="AL23" s="157"/>
    </row>
    <row r="24" spans="1:38" ht="29.25" customHeight="1">
      <c r="A24" s="459" t="s">
        <v>56</v>
      </c>
      <c r="B24" s="444"/>
      <c r="C24" s="433" t="s">
        <v>311</v>
      </c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33"/>
      <c r="AC24" s="425" t="s">
        <v>312</v>
      </c>
      <c r="AD24" s="425"/>
      <c r="AE24" s="425"/>
      <c r="AF24" s="425"/>
      <c r="AG24" s="419">
        <f t="shared" si="0"/>
        <v>0</v>
      </c>
      <c r="AH24" s="419"/>
      <c r="AI24" s="419"/>
      <c r="AJ24" s="419"/>
      <c r="AK24" s="157"/>
      <c r="AL24" s="157"/>
    </row>
    <row r="25" spans="1:38" ht="29.25" customHeight="1">
      <c r="A25" s="459" t="s">
        <v>59</v>
      </c>
      <c r="B25" s="444"/>
      <c r="C25" s="433" t="s">
        <v>313</v>
      </c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25" t="s">
        <v>314</v>
      </c>
      <c r="AD25" s="425"/>
      <c r="AE25" s="425"/>
      <c r="AF25" s="425"/>
      <c r="AG25" s="419">
        <f t="shared" si="0"/>
        <v>0</v>
      </c>
      <c r="AH25" s="419"/>
      <c r="AI25" s="419"/>
      <c r="AJ25" s="419"/>
      <c r="AK25" s="157"/>
      <c r="AL25" s="157"/>
    </row>
    <row r="26" spans="1:38" ht="19.5" customHeight="1">
      <c r="A26" s="459" t="s">
        <v>62</v>
      </c>
      <c r="B26" s="444"/>
      <c r="C26" s="433" t="s">
        <v>315</v>
      </c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25" t="s">
        <v>316</v>
      </c>
      <c r="AD26" s="425"/>
      <c r="AE26" s="425"/>
      <c r="AF26" s="425"/>
      <c r="AG26" s="419">
        <f t="shared" si="0"/>
        <v>1592</v>
      </c>
      <c r="AH26" s="419"/>
      <c r="AI26" s="419"/>
      <c r="AJ26" s="419"/>
      <c r="AK26" s="157">
        <v>1592</v>
      </c>
      <c r="AL26" s="157"/>
    </row>
    <row r="27" spans="1:38" ht="19.5" customHeight="1">
      <c r="A27" s="460" t="s">
        <v>65</v>
      </c>
      <c r="B27" s="439"/>
      <c r="C27" s="432" t="s">
        <v>317</v>
      </c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17" t="s">
        <v>318</v>
      </c>
      <c r="AD27" s="417"/>
      <c r="AE27" s="417"/>
      <c r="AF27" s="417"/>
      <c r="AG27" s="419">
        <f t="shared" si="0"/>
        <v>1592</v>
      </c>
      <c r="AH27" s="419"/>
      <c r="AI27" s="419"/>
      <c r="AJ27" s="419"/>
      <c r="AK27" s="157">
        <f>SUM(AK22:AK26)</f>
        <v>1592</v>
      </c>
      <c r="AL27" s="157"/>
    </row>
    <row r="28" spans="1:38" ht="19.5" customHeight="1">
      <c r="A28" s="459" t="s">
        <v>68</v>
      </c>
      <c r="B28" s="444"/>
      <c r="C28" s="433" t="s">
        <v>319</v>
      </c>
      <c r="D28" s="433"/>
      <c r="E28" s="433"/>
      <c r="F28" s="433"/>
      <c r="G28" s="433"/>
      <c r="H28" s="433"/>
      <c r="I28" s="433"/>
      <c r="J28" s="433"/>
      <c r="K28" s="433"/>
      <c r="L28" s="433"/>
      <c r="M28" s="433"/>
      <c r="N28" s="433"/>
      <c r="O28" s="433"/>
      <c r="P28" s="433"/>
      <c r="Q28" s="433"/>
      <c r="R28" s="433"/>
      <c r="S28" s="433"/>
      <c r="T28" s="433"/>
      <c r="U28" s="433"/>
      <c r="V28" s="433"/>
      <c r="W28" s="433"/>
      <c r="X28" s="433"/>
      <c r="Y28" s="433"/>
      <c r="Z28" s="433"/>
      <c r="AA28" s="433"/>
      <c r="AB28" s="433"/>
      <c r="AC28" s="425" t="s">
        <v>320</v>
      </c>
      <c r="AD28" s="425"/>
      <c r="AE28" s="425"/>
      <c r="AF28" s="425"/>
      <c r="AG28" s="419">
        <f t="shared" si="0"/>
        <v>0</v>
      </c>
      <c r="AH28" s="419"/>
      <c r="AI28" s="419"/>
      <c r="AJ28" s="419"/>
      <c r="AK28" s="158"/>
      <c r="AL28" s="157"/>
    </row>
    <row r="29" spans="1:38" ht="19.5" customHeight="1">
      <c r="A29" s="459" t="s">
        <v>71</v>
      </c>
      <c r="B29" s="444"/>
      <c r="C29" s="433" t="s">
        <v>321</v>
      </c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  <c r="U29" s="433"/>
      <c r="V29" s="433"/>
      <c r="W29" s="433"/>
      <c r="X29" s="433"/>
      <c r="Y29" s="433"/>
      <c r="Z29" s="433"/>
      <c r="AA29" s="433"/>
      <c r="AB29" s="433"/>
      <c r="AC29" s="425" t="s">
        <v>322</v>
      </c>
      <c r="AD29" s="425"/>
      <c r="AE29" s="425"/>
      <c r="AF29" s="425"/>
      <c r="AG29" s="419">
        <f t="shared" si="0"/>
        <v>0</v>
      </c>
      <c r="AH29" s="419"/>
      <c r="AI29" s="419"/>
      <c r="AJ29" s="419"/>
      <c r="AK29" s="157"/>
      <c r="AL29" s="157"/>
    </row>
    <row r="30" spans="1:38" s="6" customFormat="1" ht="19.5" customHeight="1">
      <c r="A30" s="460" t="s">
        <v>74</v>
      </c>
      <c r="B30" s="439"/>
      <c r="C30" s="432" t="s">
        <v>323</v>
      </c>
      <c r="D30" s="432"/>
      <c r="E30" s="432"/>
      <c r="F30" s="432"/>
      <c r="G30" s="432"/>
      <c r="H30" s="432"/>
      <c r="I30" s="432"/>
      <c r="J30" s="432"/>
      <c r="K30" s="432"/>
      <c r="L30" s="432"/>
      <c r="M30" s="432"/>
      <c r="N30" s="432"/>
      <c r="O30" s="432"/>
      <c r="P30" s="432"/>
      <c r="Q30" s="432"/>
      <c r="R30" s="432"/>
      <c r="S30" s="432"/>
      <c r="T30" s="432"/>
      <c r="U30" s="432"/>
      <c r="V30" s="432"/>
      <c r="W30" s="432"/>
      <c r="X30" s="432"/>
      <c r="Y30" s="432"/>
      <c r="Z30" s="432"/>
      <c r="AA30" s="432"/>
      <c r="AB30" s="432"/>
      <c r="AC30" s="417" t="s">
        <v>324</v>
      </c>
      <c r="AD30" s="417"/>
      <c r="AE30" s="417"/>
      <c r="AF30" s="417"/>
      <c r="AG30" s="419">
        <f t="shared" si="0"/>
        <v>0</v>
      </c>
      <c r="AH30" s="419"/>
      <c r="AI30" s="419"/>
      <c r="AJ30" s="419"/>
      <c r="AK30" s="157"/>
      <c r="AL30" s="157"/>
    </row>
    <row r="31" spans="1:38" ht="19.5" customHeight="1">
      <c r="A31" s="459" t="s">
        <v>77</v>
      </c>
      <c r="B31" s="444"/>
      <c r="C31" s="433" t="s">
        <v>325</v>
      </c>
      <c r="D31" s="433"/>
      <c r="E31" s="433"/>
      <c r="F31" s="433"/>
      <c r="G31" s="433"/>
      <c r="H31" s="433"/>
      <c r="I31" s="433"/>
      <c r="J31" s="433"/>
      <c r="K31" s="433"/>
      <c r="L31" s="433"/>
      <c r="M31" s="433"/>
      <c r="N31" s="433"/>
      <c r="O31" s="433"/>
      <c r="P31" s="433"/>
      <c r="Q31" s="433"/>
      <c r="R31" s="433"/>
      <c r="S31" s="433"/>
      <c r="T31" s="433"/>
      <c r="U31" s="433"/>
      <c r="V31" s="433"/>
      <c r="W31" s="433"/>
      <c r="X31" s="433"/>
      <c r="Y31" s="433"/>
      <c r="Z31" s="433"/>
      <c r="AA31" s="433"/>
      <c r="AB31" s="433"/>
      <c r="AC31" s="425" t="s">
        <v>326</v>
      </c>
      <c r="AD31" s="425"/>
      <c r="AE31" s="425"/>
      <c r="AF31" s="425"/>
      <c r="AG31" s="419">
        <f t="shared" si="0"/>
        <v>0</v>
      </c>
      <c r="AH31" s="419"/>
      <c r="AI31" s="419"/>
      <c r="AJ31" s="419"/>
      <c r="AK31" s="157"/>
      <c r="AL31" s="157"/>
    </row>
    <row r="32" spans="1:38" ht="19.5" customHeight="1">
      <c r="A32" s="459" t="s">
        <v>80</v>
      </c>
      <c r="B32" s="444"/>
      <c r="C32" s="433" t="s">
        <v>327</v>
      </c>
      <c r="D32" s="433"/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433"/>
      <c r="P32" s="433"/>
      <c r="Q32" s="433"/>
      <c r="R32" s="433"/>
      <c r="S32" s="433"/>
      <c r="T32" s="433"/>
      <c r="U32" s="433"/>
      <c r="V32" s="433"/>
      <c r="W32" s="433"/>
      <c r="X32" s="433"/>
      <c r="Y32" s="433"/>
      <c r="Z32" s="433"/>
      <c r="AA32" s="433"/>
      <c r="AB32" s="433"/>
      <c r="AC32" s="425" t="s">
        <v>328</v>
      </c>
      <c r="AD32" s="425"/>
      <c r="AE32" s="425"/>
      <c r="AF32" s="425"/>
      <c r="AG32" s="419">
        <f t="shared" si="0"/>
        <v>0</v>
      </c>
      <c r="AH32" s="419"/>
      <c r="AI32" s="419"/>
      <c r="AJ32" s="419"/>
      <c r="AK32" s="157"/>
      <c r="AL32" s="157"/>
    </row>
    <row r="33" spans="1:38" ht="19.5" customHeight="1">
      <c r="A33" s="459" t="s">
        <v>83</v>
      </c>
      <c r="B33" s="444"/>
      <c r="C33" s="433" t="s">
        <v>329</v>
      </c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25" t="s">
        <v>330</v>
      </c>
      <c r="AD33" s="425"/>
      <c r="AE33" s="425"/>
      <c r="AF33" s="425"/>
      <c r="AG33" s="419">
        <f t="shared" si="0"/>
        <v>5500</v>
      </c>
      <c r="AH33" s="419"/>
      <c r="AI33" s="419"/>
      <c r="AJ33" s="419"/>
      <c r="AK33" s="157">
        <v>5500</v>
      </c>
      <c r="AL33" s="157"/>
    </row>
    <row r="34" spans="1:38" ht="19.5" customHeight="1">
      <c r="A34" s="459" t="s">
        <v>86</v>
      </c>
      <c r="B34" s="444"/>
      <c r="C34" s="433" t="s">
        <v>331</v>
      </c>
      <c r="D34" s="433"/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25" t="s">
        <v>332</v>
      </c>
      <c r="AD34" s="425"/>
      <c r="AE34" s="425"/>
      <c r="AF34" s="425"/>
      <c r="AG34" s="419">
        <f t="shared" si="0"/>
        <v>19000</v>
      </c>
      <c r="AH34" s="419"/>
      <c r="AI34" s="419"/>
      <c r="AJ34" s="419"/>
      <c r="AK34" s="157">
        <v>19000</v>
      </c>
      <c r="AL34" s="157"/>
    </row>
    <row r="35" spans="1:38" ht="19.5" customHeight="1">
      <c r="A35" s="459" t="s">
        <v>89</v>
      </c>
      <c r="B35" s="444"/>
      <c r="C35" s="433" t="s">
        <v>333</v>
      </c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25" t="s">
        <v>334</v>
      </c>
      <c r="AD35" s="425"/>
      <c r="AE35" s="425"/>
      <c r="AF35" s="425"/>
      <c r="AG35" s="419">
        <f t="shared" si="0"/>
        <v>0</v>
      </c>
      <c r="AH35" s="419"/>
      <c r="AI35" s="419"/>
      <c r="AJ35" s="419"/>
      <c r="AK35" s="157"/>
      <c r="AL35" s="157"/>
    </row>
    <row r="36" spans="1:38" ht="19.5" customHeight="1">
      <c r="A36" s="459" t="s">
        <v>92</v>
      </c>
      <c r="B36" s="444"/>
      <c r="C36" s="433" t="s">
        <v>335</v>
      </c>
      <c r="D36" s="433"/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25" t="s">
        <v>336</v>
      </c>
      <c r="AD36" s="425"/>
      <c r="AE36" s="425"/>
      <c r="AF36" s="425"/>
      <c r="AG36" s="419">
        <f t="shared" si="0"/>
        <v>0</v>
      </c>
      <c r="AH36" s="419"/>
      <c r="AI36" s="419"/>
      <c r="AJ36" s="419"/>
      <c r="AK36" s="157"/>
      <c r="AL36" s="157"/>
    </row>
    <row r="37" spans="1:38" ht="19.5" customHeight="1">
      <c r="A37" s="459" t="s">
        <v>95</v>
      </c>
      <c r="B37" s="444"/>
      <c r="C37" s="433" t="s">
        <v>337</v>
      </c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33"/>
      <c r="Q37" s="433"/>
      <c r="R37" s="433"/>
      <c r="S37" s="433"/>
      <c r="T37" s="433"/>
      <c r="U37" s="433"/>
      <c r="V37" s="433"/>
      <c r="W37" s="433"/>
      <c r="X37" s="433"/>
      <c r="Y37" s="433"/>
      <c r="Z37" s="433"/>
      <c r="AA37" s="433"/>
      <c r="AB37" s="433"/>
      <c r="AC37" s="425" t="s">
        <v>338</v>
      </c>
      <c r="AD37" s="425"/>
      <c r="AE37" s="425"/>
      <c r="AF37" s="425"/>
      <c r="AG37" s="419">
        <f t="shared" si="0"/>
        <v>2900</v>
      </c>
      <c r="AH37" s="419"/>
      <c r="AI37" s="419"/>
      <c r="AJ37" s="419"/>
      <c r="AK37" s="157">
        <v>2900</v>
      </c>
      <c r="AL37" s="157"/>
    </row>
    <row r="38" spans="1:38" ht="19.5" customHeight="1">
      <c r="A38" s="459" t="s">
        <v>98</v>
      </c>
      <c r="B38" s="444"/>
      <c r="C38" s="433" t="s">
        <v>339</v>
      </c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25" t="s">
        <v>340</v>
      </c>
      <c r="AD38" s="425"/>
      <c r="AE38" s="425"/>
      <c r="AF38" s="425"/>
      <c r="AG38" s="419">
        <f t="shared" si="0"/>
        <v>1100</v>
      </c>
      <c r="AH38" s="419"/>
      <c r="AI38" s="419"/>
      <c r="AJ38" s="419"/>
      <c r="AK38" s="157">
        <v>1100</v>
      </c>
      <c r="AL38" s="157"/>
    </row>
    <row r="39" spans="1:38" ht="19.5" customHeight="1">
      <c r="A39" s="460" t="s">
        <v>101</v>
      </c>
      <c r="B39" s="439"/>
      <c r="C39" s="432" t="s">
        <v>341</v>
      </c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2"/>
      <c r="Q39" s="432"/>
      <c r="R39" s="432"/>
      <c r="S39" s="432"/>
      <c r="T39" s="432"/>
      <c r="U39" s="432"/>
      <c r="V39" s="432"/>
      <c r="W39" s="432"/>
      <c r="X39" s="432"/>
      <c r="Y39" s="432"/>
      <c r="Z39" s="432"/>
      <c r="AA39" s="432"/>
      <c r="AB39" s="432"/>
      <c r="AC39" s="417" t="s">
        <v>342</v>
      </c>
      <c r="AD39" s="417"/>
      <c r="AE39" s="417"/>
      <c r="AF39" s="417"/>
      <c r="AG39" s="419">
        <f t="shared" si="0"/>
        <v>23000</v>
      </c>
      <c r="AH39" s="419"/>
      <c r="AI39" s="419"/>
      <c r="AJ39" s="419"/>
      <c r="AK39" s="157">
        <f>SUM(AK34:AK38)</f>
        <v>23000</v>
      </c>
      <c r="AL39" s="157"/>
    </row>
    <row r="40" spans="1:38" ht="19.5" customHeight="1">
      <c r="A40" s="459" t="s">
        <v>104</v>
      </c>
      <c r="B40" s="444"/>
      <c r="C40" s="433" t="s">
        <v>343</v>
      </c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433"/>
      <c r="R40" s="433"/>
      <c r="S40" s="433"/>
      <c r="T40" s="433"/>
      <c r="U40" s="433"/>
      <c r="V40" s="433"/>
      <c r="W40" s="433"/>
      <c r="X40" s="433"/>
      <c r="Y40" s="433"/>
      <c r="Z40" s="433"/>
      <c r="AA40" s="433"/>
      <c r="AB40" s="433"/>
      <c r="AC40" s="425" t="s">
        <v>344</v>
      </c>
      <c r="AD40" s="425"/>
      <c r="AE40" s="425"/>
      <c r="AF40" s="425"/>
      <c r="AG40" s="419">
        <f t="shared" si="0"/>
        <v>1010</v>
      </c>
      <c r="AH40" s="419"/>
      <c r="AI40" s="419"/>
      <c r="AJ40" s="419"/>
      <c r="AK40" s="157">
        <v>1010</v>
      </c>
      <c r="AL40" s="157"/>
    </row>
    <row r="41" spans="1:38" ht="19.5" customHeight="1">
      <c r="A41" s="460" t="s">
        <v>107</v>
      </c>
      <c r="B41" s="439"/>
      <c r="C41" s="432" t="s">
        <v>345</v>
      </c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32"/>
      <c r="Q41" s="432"/>
      <c r="R41" s="432"/>
      <c r="S41" s="432"/>
      <c r="T41" s="432"/>
      <c r="U41" s="432"/>
      <c r="V41" s="432"/>
      <c r="W41" s="432"/>
      <c r="X41" s="432"/>
      <c r="Y41" s="432"/>
      <c r="Z41" s="432"/>
      <c r="AA41" s="432"/>
      <c r="AB41" s="432"/>
      <c r="AC41" s="417" t="s">
        <v>346</v>
      </c>
      <c r="AD41" s="417"/>
      <c r="AE41" s="417"/>
      <c r="AF41" s="417"/>
      <c r="AG41" s="419">
        <f t="shared" si="0"/>
        <v>29510</v>
      </c>
      <c r="AH41" s="419"/>
      <c r="AI41" s="419"/>
      <c r="AJ41" s="419"/>
      <c r="AK41" s="157">
        <f>SUM(AK33+AK39+AK40)</f>
        <v>29510</v>
      </c>
      <c r="AL41" s="157"/>
    </row>
    <row r="42" spans="1:38" ht="19.5" customHeight="1">
      <c r="A42" s="459" t="s">
        <v>110</v>
      </c>
      <c r="B42" s="444"/>
      <c r="C42" s="421" t="s">
        <v>347</v>
      </c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421"/>
      <c r="S42" s="421"/>
      <c r="T42" s="421"/>
      <c r="U42" s="421"/>
      <c r="V42" s="421"/>
      <c r="W42" s="421"/>
      <c r="X42" s="421"/>
      <c r="Y42" s="421"/>
      <c r="Z42" s="421"/>
      <c r="AA42" s="421"/>
      <c r="AB42" s="421"/>
      <c r="AC42" s="425" t="s">
        <v>348</v>
      </c>
      <c r="AD42" s="425"/>
      <c r="AE42" s="425"/>
      <c r="AF42" s="425"/>
      <c r="AG42" s="419">
        <f t="shared" si="0"/>
        <v>0</v>
      </c>
      <c r="AH42" s="419"/>
      <c r="AI42" s="419"/>
      <c r="AJ42" s="419"/>
      <c r="AK42" s="157"/>
      <c r="AL42" s="157"/>
    </row>
    <row r="43" spans="1:38" ht="19.5" customHeight="1">
      <c r="A43" s="459" t="s">
        <v>113</v>
      </c>
      <c r="B43" s="444"/>
      <c r="C43" s="421" t="s">
        <v>349</v>
      </c>
      <c r="D43" s="421"/>
      <c r="E43" s="421"/>
      <c r="F43" s="421"/>
      <c r="G43" s="421"/>
      <c r="H43" s="421"/>
      <c r="I43" s="421"/>
      <c r="J43" s="421"/>
      <c r="K43" s="421"/>
      <c r="L43" s="421"/>
      <c r="M43" s="421"/>
      <c r="N43" s="421"/>
      <c r="O43" s="421"/>
      <c r="P43" s="421"/>
      <c r="Q43" s="421"/>
      <c r="R43" s="421"/>
      <c r="S43" s="421"/>
      <c r="T43" s="421"/>
      <c r="U43" s="421"/>
      <c r="V43" s="421"/>
      <c r="W43" s="421"/>
      <c r="X43" s="421"/>
      <c r="Y43" s="421"/>
      <c r="Z43" s="421"/>
      <c r="AA43" s="421"/>
      <c r="AB43" s="421"/>
      <c r="AC43" s="425" t="s">
        <v>350</v>
      </c>
      <c r="AD43" s="425"/>
      <c r="AE43" s="425"/>
      <c r="AF43" s="425"/>
      <c r="AG43" s="419">
        <f t="shared" si="0"/>
        <v>11808</v>
      </c>
      <c r="AH43" s="419"/>
      <c r="AI43" s="419"/>
      <c r="AJ43" s="419"/>
      <c r="AK43" s="157">
        <v>11808</v>
      </c>
      <c r="AL43" s="157"/>
    </row>
    <row r="44" spans="1:38" ht="19.5" customHeight="1">
      <c r="A44" s="459" t="s">
        <v>116</v>
      </c>
      <c r="B44" s="444"/>
      <c r="C44" s="421" t="s">
        <v>351</v>
      </c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  <c r="Q44" s="421"/>
      <c r="R44" s="421"/>
      <c r="S44" s="421"/>
      <c r="T44" s="421"/>
      <c r="U44" s="421"/>
      <c r="V44" s="421"/>
      <c r="W44" s="421"/>
      <c r="X44" s="421"/>
      <c r="Y44" s="421"/>
      <c r="Z44" s="421"/>
      <c r="AA44" s="421"/>
      <c r="AB44" s="421"/>
      <c r="AC44" s="425" t="s">
        <v>352</v>
      </c>
      <c r="AD44" s="425"/>
      <c r="AE44" s="425"/>
      <c r="AF44" s="425"/>
      <c r="AG44" s="419">
        <f t="shared" si="0"/>
        <v>2527</v>
      </c>
      <c r="AH44" s="419"/>
      <c r="AI44" s="419"/>
      <c r="AJ44" s="419"/>
      <c r="AK44" s="157">
        <v>2527</v>
      </c>
      <c r="AL44" s="157"/>
    </row>
    <row r="45" spans="1:38" ht="19.5" customHeight="1">
      <c r="A45" s="459" t="s">
        <v>119</v>
      </c>
      <c r="B45" s="444"/>
      <c r="C45" s="421" t="s">
        <v>353</v>
      </c>
      <c r="D45" s="421"/>
      <c r="E45" s="421"/>
      <c r="F45" s="421"/>
      <c r="G45" s="421"/>
      <c r="H45" s="421"/>
      <c r="I45" s="421"/>
      <c r="J45" s="421"/>
      <c r="K45" s="421"/>
      <c r="L45" s="421"/>
      <c r="M45" s="421"/>
      <c r="N45" s="421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21"/>
      <c r="Z45" s="421"/>
      <c r="AA45" s="421"/>
      <c r="AB45" s="421"/>
      <c r="AC45" s="425" t="s">
        <v>354</v>
      </c>
      <c r="AD45" s="425"/>
      <c r="AE45" s="425"/>
      <c r="AF45" s="425"/>
      <c r="AG45" s="419">
        <f t="shared" si="0"/>
        <v>2543</v>
      </c>
      <c r="AH45" s="419"/>
      <c r="AI45" s="419"/>
      <c r="AJ45" s="419"/>
      <c r="AK45" s="157">
        <v>2543</v>
      </c>
      <c r="AL45" s="157"/>
    </row>
    <row r="46" spans="1:38" ht="19.5" customHeight="1">
      <c r="A46" s="459" t="s">
        <v>122</v>
      </c>
      <c r="B46" s="444"/>
      <c r="C46" s="421" t="s">
        <v>355</v>
      </c>
      <c r="D46" s="421"/>
      <c r="E46" s="421"/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21"/>
      <c r="Z46" s="421"/>
      <c r="AA46" s="421"/>
      <c r="AB46" s="421"/>
      <c r="AC46" s="425" t="s">
        <v>356</v>
      </c>
      <c r="AD46" s="425"/>
      <c r="AE46" s="425"/>
      <c r="AF46" s="425"/>
      <c r="AG46" s="419">
        <f t="shared" si="0"/>
        <v>0</v>
      </c>
      <c r="AH46" s="419"/>
      <c r="AI46" s="419"/>
      <c r="AJ46" s="419"/>
      <c r="AK46" s="157"/>
      <c r="AL46" s="157"/>
    </row>
    <row r="47" spans="1:38" ht="19.5" customHeight="1">
      <c r="A47" s="459" t="s">
        <v>125</v>
      </c>
      <c r="B47" s="444"/>
      <c r="C47" s="421" t="s">
        <v>357</v>
      </c>
      <c r="D47" s="421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21"/>
      <c r="Z47" s="421"/>
      <c r="AA47" s="421"/>
      <c r="AB47" s="421"/>
      <c r="AC47" s="425" t="s">
        <v>358</v>
      </c>
      <c r="AD47" s="425"/>
      <c r="AE47" s="425"/>
      <c r="AF47" s="425"/>
      <c r="AG47" s="419">
        <f t="shared" si="0"/>
        <v>3871</v>
      </c>
      <c r="AH47" s="419"/>
      <c r="AI47" s="419"/>
      <c r="AJ47" s="419"/>
      <c r="AK47" s="157">
        <v>3871</v>
      </c>
      <c r="AL47" s="157"/>
    </row>
    <row r="48" spans="1:38" ht="19.5" customHeight="1">
      <c r="A48" s="459" t="s">
        <v>128</v>
      </c>
      <c r="B48" s="444"/>
      <c r="C48" s="421" t="s">
        <v>359</v>
      </c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  <c r="Q48" s="421"/>
      <c r="R48" s="421"/>
      <c r="S48" s="421"/>
      <c r="T48" s="421"/>
      <c r="U48" s="421"/>
      <c r="V48" s="421"/>
      <c r="W48" s="421"/>
      <c r="X48" s="421"/>
      <c r="Y48" s="421"/>
      <c r="Z48" s="421"/>
      <c r="AA48" s="421"/>
      <c r="AB48" s="421"/>
      <c r="AC48" s="425" t="s">
        <v>360</v>
      </c>
      <c r="AD48" s="425"/>
      <c r="AE48" s="425"/>
      <c r="AF48" s="425"/>
      <c r="AG48" s="419">
        <f t="shared" si="0"/>
        <v>0</v>
      </c>
      <c r="AH48" s="419"/>
      <c r="AI48" s="419"/>
      <c r="AJ48" s="419"/>
      <c r="AK48" s="157"/>
      <c r="AL48" s="157"/>
    </row>
    <row r="49" spans="1:38" ht="19.5" customHeight="1">
      <c r="A49" s="459" t="s">
        <v>131</v>
      </c>
      <c r="B49" s="444"/>
      <c r="C49" s="421" t="s">
        <v>361</v>
      </c>
      <c r="D49" s="421"/>
      <c r="E49" s="421"/>
      <c r="F49" s="421"/>
      <c r="G49" s="421"/>
      <c r="H49" s="421"/>
      <c r="I49" s="421"/>
      <c r="J49" s="421"/>
      <c r="K49" s="421"/>
      <c r="L49" s="421"/>
      <c r="M49" s="421"/>
      <c r="N49" s="421"/>
      <c r="O49" s="421"/>
      <c r="P49" s="421"/>
      <c r="Q49" s="421"/>
      <c r="R49" s="421"/>
      <c r="S49" s="421"/>
      <c r="T49" s="421"/>
      <c r="U49" s="421"/>
      <c r="V49" s="421"/>
      <c r="W49" s="421"/>
      <c r="X49" s="421"/>
      <c r="Y49" s="421"/>
      <c r="Z49" s="421"/>
      <c r="AA49" s="421"/>
      <c r="AB49" s="421"/>
      <c r="AC49" s="425" t="s">
        <v>362</v>
      </c>
      <c r="AD49" s="425"/>
      <c r="AE49" s="425"/>
      <c r="AF49" s="425"/>
      <c r="AG49" s="419">
        <f t="shared" si="0"/>
        <v>500</v>
      </c>
      <c r="AH49" s="419"/>
      <c r="AI49" s="419"/>
      <c r="AJ49" s="419"/>
      <c r="AK49" s="157">
        <v>500</v>
      </c>
      <c r="AL49" s="157"/>
    </row>
    <row r="50" spans="1:38" ht="19.5" customHeight="1">
      <c r="A50" s="459" t="s">
        <v>134</v>
      </c>
      <c r="B50" s="444"/>
      <c r="C50" s="421" t="s">
        <v>363</v>
      </c>
      <c r="D50" s="421"/>
      <c r="E50" s="421"/>
      <c r="F50" s="421"/>
      <c r="G50" s="421"/>
      <c r="H50" s="421"/>
      <c r="I50" s="421"/>
      <c r="J50" s="421"/>
      <c r="K50" s="421"/>
      <c r="L50" s="421"/>
      <c r="M50" s="421"/>
      <c r="N50" s="421"/>
      <c r="O50" s="421"/>
      <c r="P50" s="421"/>
      <c r="Q50" s="421"/>
      <c r="R50" s="421"/>
      <c r="S50" s="421"/>
      <c r="T50" s="421"/>
      <c r="U50" s="421"/>
      <c r="V50" s="421"/>
      <c r="W50" s="421"/>
      <c r="X50" s="421"/>
      <c r="Y50" s="421"/>
      <c r="Z50" s="421"/>
      <c r="AA50" s="421"/>
      <c r="AB50" s="421"/>
      <c r="AC50" s="425" t="s">
        <v>364</v>
      </c>
      <c r="AD50" s="425"/>
      <c r="AE50" s="425"/>
      <c r="AF50" s="425"/>
      <c r="AG50" s="419">
        <f t="shared" si="0"/>
        <v>0</v>
      </c>
      <c r="AH50" s="419"/>
      <c r="AI50" s="419"/>
      <c r="AJ50" s="419"/>
      <c r="AK50" s="157"/>
      <c r="AL50" s="157"/>
    </row>
    <row r="51" spans="1:38" ht="19.5" customHeight="1">
      <c r="A51" s="459" t="s">
        <v>137</v>
      </c>
      <c r="B51" s="444"/>
      <c r="C51" s="421" t="s">
        <v>365</v>
      </c>
      <c r="D51" s="421"/>
      <c r="E51" s="421"/>
      <c r="F51" s="421"/>
      <c r="G51" s="421"/>
      <c r="H51" s="421"/>
      <c r="I51" s="421"/>
      <c r="J51" s="421"/>
      <c r="K51" s="421"/>
      <c r="L51" s="421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21"/>
      <c r="Z51" s="421"/>
      <c r="AA51" s="421"/>
      <c r="AB51" s="421"/>
      <c r="AC51" s="425" t="s">
        <v>366</v>
      </c>
      <c r="AD51" s="425"/>
      <c r="AE51" s="425"/>
      <c r="AF51" s="425"/>
      <c r="AG51" s="419">
        <f t="shared" si="0"/>
        <v>0</v>
      </c>
      <c r="AH51" s="419"/>
      <c r="AI51" s="419"/>
      <c r="AJ51" s="419"/>
      <c r="AK51" s="157"/>
      <c r="AL51" s="157"/>
    </row>
    <row r="52" spans="1:38" ht="19.5" customHeight="1">
      <c r="A52" s="460" t="s">
        <v>140</v>
      </c>
      <c r="B52" s="439"/>
      <c r="C52" s="423" t="s">
        <v>367</v>
      </c>
      <c r="D52" s="423"/>
      <c r="E52" s="423"/>
      <c r="F52" s="423"/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17" t="s">
        <v>368</v>
      </c>
      <c r="AD52" s="417"/>
      <c r="AE52" s="417"/>
      <c r="AF52" s="417"/>
      <c r="AG52" s="419">
        <f t="shared" si="0"/>
        <v>21249</v>
      </c>
      <c r="AH52" s="419"/>
      <c r="AI52" s="419"/>
      <c r="AJ52" s="419"/>
      <c r="AK52" s="157">
        <f>SUM(AK43:AK51)</f>
        <v>21249</v>
      </c>
      <c r="AL52" s="157"/>
    </row>
    <row r="53" spans="1:38" ht="19.5" customHeight="1">
      <c r="A53" s="459">
        <v>45</v>
      </c>
      <c r="B53" s="459"/>
      <c r="C53" s="421" t="s">
        <v>369</v>
      </c>
      <c r="D53" s="421"/>
      <c r="E53" s="421"/>
      <c r="F53" s="421"/>
      <c r="G53" s="421"/>
      <c r="H53" s="421"/>
      <c r="I53" s="421"/>
      <c r="J53" s="421"/>
      <c r="K53" s="421"/>
      <c r="L53" s="421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21"/>
      <c r="Z53" s="421"/>
      <c r="AA53" s="421"/>
      <c r="AB53" s="421"/>
      <c r="AC53" s="425" t="s">
        <v>370</v>
      </c>
      <c r="AD53" s="425"/>
      <c r="AE53" s="425"/>
      <c r="AF53" s="425"/>
      <c r="AG53" s="419">
        <f t="shared" si="0"/>
        <v>0</v>
      </c>
      <c r="AH53" s="419"/>
      <c r="AI53" s="419"/>
      <c r="AJ53" s="419"/>
      <c r="AK53" s="157"/>
      <c r="AL53" s="157"/>
    </row>
    <row r="54" spans="1:38" ht="19.5" customHeight="1">
      <c r="A54" s="459">
        <v>46</v>
      </c>
      <c r="B54" s="459"/>
      <c r="C54" s="421" t="s">
        <v>371</v>
      </c>
      <c r="D54" s="421"/>
      <c r="E54" s="421"/>
      <c r="F54" s="421"/>
      <c r="G54" s="421"/>
      <c r="H54" s="421"/>
      <c r="I54" s="421"/>
      <c r="J54" s="421"/>
      <c r="K54" s="421"/>
      <c r="L54" s="421"/>
      <c r="M54" s="421"/>
      <c r="N54" s="421"/>
      <c r="O54" s="421"/>
      <c r="P54" s="421"/>
      <c r="Q54" s="421"/>
      <c r="R54" s="421"/>
      <c r="S54" s="421"/>
      <c r="T54" s="421"/>
      <c r="U54" s="421"/>
      <c r="V54" s="421"/>
      <c r="W54" s="421"/>
      <c r="X54" s="421"/>
      <c r="Y54" s="421"/>
      <c r="Z54" s="421"/>
      <c r="AA54" s="421"/>
      <c r="AB54" s="421"/>
      <c r="AC54" s="425" t="s">
        <v>372</v>
      </c>
      <c r="AD54" s="425"/>
      <c r="AE54" s="425"/>
      <c r="AF54" s="425"/>
      <c r="AG54" s="419">
        <f t="shared" si="0"/>
        <v>0</v>
      </c>
      <c r="AH54" s="419"/>
      <c r="AI54" s="419"/>
      <c r="AJ54" s="419"/>
      <c r="AK54" s="157"/>
      <c r="AL54" s="157"/>
    </row>
    <row r="55" spans="1:38" ht="19.5" customHeight="1">
      <c r="A55" s="459">
        <v>47</v>
      </c>
      <c r="B55" s="459"/>
      <c r="C55" s="421" t="s">
        <v>373</v>
      </c>
      <c r="D55" s="421"/>
      <c r="E55" s="421"/>
      <c r="F55" s="421"/>
      <c r="G55" s="421"/>
      <c r="H55" s="421"/>
      <c r="I55" s="421"/>
      <c r="J55" s="421"/>
      <c r="K55" s="421"/>
      <c r="L55" s="421"/>
      <c r="M55" s="421"/>
      <c r="N55" s="421"/>
      <c r="O55" s="421"/>
      <c r="P55" s="421"/>
      <c r="Q55" s="421"/>
      <c r="R55" s="421"/>
      <c r="S55" s="421"/>
      <c r="T55" s="421"/>
      <c r="U55" s="421"/>
      <c r="V55" s="421"/>
      <c r="W55" s="421"/>
      <c r="X55" s="421"/>
      <c r="Y55" s="421"/>
      <c r="Z55" s="421"/>
      <c r="AA55" s="421"/>
      <c r="AB55" s="421"/>
      <c r="AC55" s="425" t="s">
        <v>374</v>
      </c>
      <c r="AD55" s="425"/>
      <c r="AE55" s="425"/>
      <c r="AF55" s="425"/>
      <c r="AG55" s="419">
        <f t="shared" si="0"/>
        <v>0</v>
      </c>
      <c r="AH55" s="419"/>
      <c r="AI55" s="419"/>
      <c r="AJ55" s="419"/>
      <c r="AK55" s="157"/>
      <c r="AL55" s="157"/>
    </row>
    <row r="56" spans="1:38" ht="19.5" customHeight="1">
      <c r="A56" s="459">
        <v>48</v>
      </c>
      <c r="B56" s="459"/>
      <c r="C56" s="421" t="s">
        <v>375</v>
      </c>
      <c r="D56" s="421"/>
      <c r="E56" s="421"/>
      <c r="F56" s="421"/>
      <c r="G56" s="421"/>
      <c r="H56" s="421"/>
      <c r="I56" s="421"/>
      <c r="J56" s="421"/>
      <c r="K56" s="421"/>
      <c r="L56" s="421"/>
      <c r="M56" s="421"/>
      <c r="N56" s="421"/>
      <c r="O56" s="421"/>
      <c r="P56" s="421"/>
      <c r="Q56" s="421"/>
      <c r="R56" s="421"/>
      <c r="S56" s="421"/>
      <c r="T56" s="421"/>
      <c r="U56" s="421"/>
      <c r="V56" s="421"/>
      <c r="W56" s="421"/>
      <c r="X56" s="421"/>
      <c r="Y56" s="421"/>
      <c r="Z56" s="421"/>
      <c r="AA56" s="421"/>
      <c r="AB56" s="421"/>
      <c r="AC56" s="425" t="s">
        <v>376</v>
      </c>
      <c r="AD56" s="425"/>
      <c r="AE56" s="425"/>
      <c r="AF56" s="425"/>
      <c r="AG56" s="419">
        <f t="shared" si="0"/>
        <v>0</v>
      </c>
      <c r="AH56" s="419"/>
      <c r="AI56" s="419"/>
      <c r="AJ56" s="419"/>
      <c r="AK56" s="157"/>
      <c r="AL56" s="157"/>
    </row>
    <row r="57" spans="1:38" ht="19.5" customHeight="1">
      <c r="A57" s="459">
        <v>49</v>
      </c>
      <c r="B57" s="459"/>
      <c r="C57" s="421" t="s">
        <v>377</v>
      </c>
      <c r="D57" s="421"/>
      <c r="E57" s="421"/>
      <c r="F57" s="421"/>
      <c r="G57" s="421"/>
      <c r="H57" s="421"/>
      <c r="I57" s="421"/>
      <c r="J57" s="421"/>
      <c r="K57" s="421"/>
      <c r="L57" s="421"/>
      <c r="M57" s="421"/>
      <c r="N57" s="421"/>
      <c r="O57" s="421"/>
      <c r="P57" s="421"/>
      <c r="Q57" s="421"/>
      <c r="R57" s="421"/>
      <c r="S57" s="421"/>
      <c r="T57" s="421"/>
      <c r="U57" s="421"/>
      <c r="V57" s="421"/>
      <c r="W57" s="421"/>
      <c r="X57" s="421"/>
      <c r="Y57" s="421"/>
      <c r="Z57" s="421"/>
      <c r="AA57" s="421"/>
      <c r="AB57" s="421"/>
      <c r="AC57" s="425" t="s">
        <v>378</v>
      </c>
      <c r="AD57" s="425"/>
      <c r="AE57" s="425"/>
      <c r="AF57" s="425"/>
      <c r="AG57" s="419">
        <f t="shared" si="0"/>
        <v>0</v>
      </c>
      <c r="AH57" s="419"/>
      <c r="AI57" s="419"/>
      <c r="AJ57" s="419"/>
      <c r="AK57" s="157"/>
      <c r="AL57" s="157"/>
    </row>
    <row r="58" spans="1:38" ht="19.5" customHeight="1">
      <c r="A58" s="460">
        <v>50</v>
      </c>
      <c r="B58" s="460"/>
      <c r="C58" s="432" t="s">
        <v>379</v>
      </c>
      <c r="D58" s="432"/>
      <c r="E58" s="432"/>
      <c r="F58" s="432"/>
      <c r="G58" s="432"/>
      <c r="H58" s="432"/>
      <c r="I58" s="432"/>
      <c r="J58" s="432"/>
      <c r="K58" s="432"/>
      <c r="L58" s="432"/>
      <c r="M58" s="432"/>
      <c r="N58" s="432"/>
      <c r="O58" s="432"/>
      <c r="P58" s="432"/>
      <c r="Q58" s="432"/>
      <c r="R58" s="432"/>
      <c r="S58" s="432"/>
      <c r="T58" s="432"/>
      <c r="U58" s="432"/>
      <c r="V58" s="432"/>
      <c r="W58" s="432"/>
      <c r="X58" s="432"/>
      <c r="Y58" s="432"/>
      <c r="Z58" s="432"/>
      <c r="AA58" s="432"/>
      <c r="AB58" s="432"/>
      <c r="AC58" s="417" t="s">
        <v>380</v>
      </c>
      <c r="AD58" s="417"/>
      <c r="AE58" s="417"/>
      <c r="AF58" s="417"/>
      <c r="AG58" s="419">
        <f t="shared" si="0"/>
        <v>0</v>
      </c>
      <c r="AH58" s="419"/>
      <c r="AI58" s="419"/>
      <c r="AJ58" s="419"/>
      <c r="AK58" s="157">
        <f>SUM(AK53:AK57)</f>
        <v>0</v>
      </c>
      <c r="AL58" s="157"/>
    </row>
    <row r="59" spans="1:38" ht="29.25" customHeight="1">
      <c r="A59" s="459">
        <v>51</v>
      </c>
      <c r="B59" s="459"/>
      <c r="C59" s="421" t="s">
        <v>381</v>
      </c>
      <c r="D59" s="421"/>
      <c r="E59" s="421"/>
      <c r="F59" s="421"/>
      <c r="G59" s="421"/>
      <c r="H59" s="421"/>
      <c r="I59" s="421"/>
      <c r="J59" s="421"/>
      <c r="K59" s="421"/>
      <c r="L59" s="421"/>
      <c r="M59" s="421"/>
      <c r="N59" s="421"/>
      <c r="O59" s="421"/>
      <c r="P59" s="421"/>
      <c r="Q59" s="421"/>
      <c r="R59" s="421"/>
      <c r="S59" s="421"/>
      <c r="T59" s="421"/>
      <c r="U59" s="421"/>
      <c r="V59" s="421"/>
      <c r="W59" s="421"/>
      <c r="X59" s="421"/>
      <c r="Y59" s="421"/>
      <c r="Z59" s="421"/>
      <c r="AA59" s="421"/>
      <c r="AB59" s="421"/>
      <c r="AC59" s="425" t="s">
        <v>382</v>
      </c>
      <c r="AD59" s="425"/>
      <c r="AE59" s="425"/>
      <c r="AF59" s="425"/>
      <c r="AG59" s="419">
        <f t="shared" si="0"/>
        <v>0</v>
      </c>
      <c r="AH59" s="419"/>
      <c r="AI59" s="419"/>
      <c r="AJ59" s="419"/>
      <c r="AK59" s="157"/>
      <c r="AL59" s="157"/>
    </row>
    <row r="60" spans="1:38" ht="29.25" customHeight="1">
      <c r="A60" s="459">
        <v>52</v>
      </c>
      <c r="B60" s="459"/>
      <c r="C60" s="433" t="s">
        <v>383</v>
      </c>
      <c r="D60" s="433"/>
      <c r="E60" s="433"/>
      <c r="F60" s="433"/>
      <c r="G60" s="433"/>
      <c r="H60" s="433"/>
      <c r="I60" s="433"/>
      <c r="J60" s="433"/>
      <c r="K60" s="433"/>
      <c r="L60" s="433"/>
      <c r="M60" s="433"/>
      <c r="N60" s="433"/>
      <c r="O60" s="433"/>
      <c r="P60" s="433"/>
      <c r="Q60" s="433"/>
      <c r="R60" s="433"/>
      <c r="S60" s="433"/>
      <c r="T60" s="433"/>
      <c r="U60" s="433"/>
      <c r="V60" s="433"/>
      <c r="W60" s="433"/>
      <c r="X60" s="433"/>
      <c r="Y60" s="433"/>
      <c r="Z60" s="433"/>
      <c r="AA60" s="433"/>
      <c r="AB60" s="433"/>
      <c r="AC60" s="425" t="s">
        <v>384</v>
      </c>
      <c r="AD60" s="425"/>
      <c r="AE60" s="425"/>
      <c r="AF60" s="425"/>
      <c r="AG60" s="419">
        <f t="shared" si="0"/>
        <v>131</v>
      </c>
      <c r="AH60" s="419"/>
      <c r="AI60" s="419"/>
      <c r="AJ60" s="419"/>
      <c r="AK60" s="157">
        <v>131</v>
      </c>
      <c r="AL60" s="157"/>
    </row>
    <row r="61" spans="1:38" ht="19.5" customHeight="1">
      <c r="A61" s="459">
        <v>53</v>
      </c>
      <c r="B61" s="459"/>
      <c r="C61" s="421" t="s">
        <v>385</v>
      </c>
      <c r="D61" s="421"/>
      <c r="E61" s="421"/>
      <c r="F61" s="421"/>
      <c r="G61" s="421"/>
      <c r="H61" s="421"/>
      <c r="I61" s="421"/>
      <c r="J61" s="421"/>
      <c r="K61" s="421"/>
      <c r="L61" s="421"/>
      <c r="M61" s="421"/>
      <c r="N61" s="421"/>
      <c r="O61" s="421"/>
      <c r="P61" s="421"/>
      <c r="Q61" s="421"/>
      <c r="R61" s="421"/>
      <c r="S61" s="421"/>
      <c r="T61" s="421"/>
      <c r="U61" s="421"/>
      <c r="V61" s="421"/>
      <c r="W61" s="421"/>
      <c r="X61" s="421"/>
      <c r="Y61" s="421"/>
      <c r="Z61" s="421"/>
      <c r="AA61" s="421"/>
      <c r="AB61" s="421"/>
      <c r="AC61" s="425" t="s">
        <v>386</v>
      </c>
      <c r="AD61" s="425"/>
      <c r="AE61" s="425"/>
      <c r="AF61" s="425"/>
      <c r="AG61" s="419">
        <f t="shared" si="0"/>
        <v>0</v>
      </c>
      <c r="AH61" s="419"/>
      <c r="AI61" s="419"/>
      <c r="AJ61" s="419"/>
      <c r="AK61" s="157"/>
      <c r="AL61" s="157"/>
    </row>
    <row r="62" spans="1:38" ht="19.5" customHeight="1">
      <c r="A62" s="460">
        <v>54</v>
      </c>
      <c r="B62" s="460"/>
      <c r="C62" s="432" t="s">
        <v>387</v>
      </c>
      <c r="D62" s="432"/>
      <c r="E62" s="432"/>
      <c r="F62" s="432"/>
      <c r="G62" s="432"/>
      <c r="H62" s="432"/>
      <c r="I62" s="432"/>
      <c r="J62" s="432"/>
      <c r="K62" s="432"/>
      <c r="L62" s="432"/>
      <c r="M62" s="432"/>
      <c r="N62" s="432"/>
      <c r="O62" s="432"/>
      <c r="P62" s="432"/>
      <c r="Q62" s="432"/>
      <c r="R62" s="432"/>
      <c r="S62" s="432"/>
      <c r="T62" s="432"/>
      <c r="U62" s="432"/>
      <c r="V62" s="432"/>
      <c r="W62" s="432"/>
      <c r="X62" s="432"/>
      <c r="Y62" s="432"/>
      <c r="Z62" s="432"/>
      <c r="AA62" s="432"/>
      <c r="AB62" s="432"/>
      <c r="AC62" s="417" t="s">
        <v>388</v>
      </c>
      <c r="AD62" s="417"/>
      <c r="AE62" s="417"/>
      <c r="AF62" s="417"/>
      <c r="AG62" s="419">
        <f t="shared" si="0"/>
        <v>131</v>
      </c>
      <c r="AH62" s="419"/>
      <c r="AI62" s="419"/>
      <c r="AJ62" s="419"/>
      <c r="AK62" s="157">
        <f>SUM(AK59:AK61)</f>
        <v>131</v>
      </c>
      <c r="AL62" s="157"/>
    </row>
    <row r="63" spans="1:38" ht="29.25" customHeight="1">
      <c r="A63" s="459">
        <v>55</v>
      </c>
      <c r="B63" s="459"/>
      <c r="C63" s="421" t="s">
        <v>389</v>
      </c>
      <c r="D63" s="421"/>
      <c r="E63" s="421"/>
      <c r="F63" s="421"/>
      <c r="G63" s="421"/>
      <c r="H63" s="421"/>
      <c r="I63" s="421"/>
      <c r="J63" s="421"/>
      <c r="K63" s="421"/>
      <c r="L63" s="421"/>
      <c r="M63" s="421"/>
      <c r="N63" s="421"/>
      <c r="O63" s="421"/>
      <c r="P63" s="421"/>
      <c r="Q63" s="421"/>
      <c r="R63" s="421"/>
      <c r="S63" s="421"/>
      <c r="T63" s="421"/>
      <c r="U63" s="421"/>
      <c r="V63" s="421"/>
      <c r="W63" s="421"/>
      <c r="X63" s="421"/>
      <c r="Y63" s="421"/>
      <c r="Z63" s="421"/>
      <c r="AA63" s="421"/>
      <c r="AB63" s="421"/>
      <c r="AC63" s="425" t="s">
        <v>390</v>
      </c>
      <c r="AD63" s="425"/>
      <c r="AE63" s="425"/>
      <c r="AF63" s="425"/>
      <c r="AG63" s="419">
        <f t="shared" si="0"/>
        <v>0</v>
      </c>
      <c r="AH63" s="419"/>
      <c r="AI63" s="419"/>
      <c r="AJ63" s="419"/>
      <c r="AK63" s="157"/>
      <c r="AL63" s="157"/>
    </row>
    <row r="64" spans="1:38" ht="29.25" customHeight="1">
      <c r="A64" s="459">
        <v>56</v>
      </c>
      <c r="B64" s="459"/>
      <c r="C64" s="433" t="s">
        <v>391</v>
      </c>
      <c r="D64" s="433"/>
      <c r="E64" s="433"/>
      <c r="F64" s="433"/>
      <c r="G64" s="433"/>
      <c r="H64" s="433"/>
      <c r="I64" s="433"/>
      <c r="J64" s="433"/>
      <c r="K64" s="433"/>
      <c r="L64" s="433"/>
      <c r="M64" s="433"/>
      <c r="N64" s="433"/>
      <c r="O64" s="433"/>
      <c r="P64" s="433"/>
      <c r="Q64" s="433"/>
      <c r="R64" s="433"/>
      <c r="S64" s="433"/>
      <c r="T64" s="433"/>
      <c r="U64" s="433"/>
      <c r="V64" s="433"/>
      <c r="W64" s="433"/>
      <c r="X64" s="433"/>
      <c r="Y64" s="433"/>
      <c r="Z64" s="433"/>
      <c r="AA64" s="433"/>
      <c r="AB64" s="433"/>
      <c r="AC64" s="425" t="s">
        <v>392</v>
      </c>
      <c r="AD64" s="425"/>
      <c r="AE64" s="425"/>
      <c r="AF64" s="425"/>
      <c r="AG64" s="419">
        <f t="shared" si="0"/>
        <v>350</v>
      </c>
      <c r="AH64" s="419"/>
      <c r="AI64" s="419"/>
      <c r="AJ64" s="419"/>
      <c r="AK64" s="157">
        <v>350</v>
      </c>
      <c r="AL64" s="157"/>
    </row>
    <row r="65" spans="1:38" ht="19.5" customHeight="1">
      <c r="A65" s="459">
        <v>57</v>
      </c>
      <c r="B65" s="459"/>
      <c r="C65" s="421" t="s">
        <v>393</v>
      </c>
      <c r="D65" s="421"/>
      <c r="E65" s="421"/>
      <c r="F65" s="421"/>
      <c r="G65" s="421"/>
      <c r="H65" s="421"/>
      <c r="I65" s="421"/>
      <c r="J65" s="421"/>
      <c r="K65" s="421"/>
      <c r="L65" s="421"/>
      <c r="M65" s="421"/>
      <c r="N65" s="421"/>
      <c r="O65" s="421"/>
      <c r="P65" s="421"/>
      <c r="Q65" s="421"/>
      <c r="R65" s="421"/>
      <c r="S65" s="421"/>
      <c r="T65" s="421"/>
      <c r="U65" s="421"/>
      <c r="V65" s="421"/>
      <c r="W65" s="421"/>
      <c r="X65" s="421"/>
      <c r="Y65" s="421"/>
      <c r="Z65" s="421"/>
      <c r="AA65" s="421"/>
      <c r="AB65" s="421"/>
      <c r="AC65" s="425" t="s">
        <v>394</v>
      </c>
      <c r="AD65" s="425"/>
      <c r="AE65" s="425"/>
      <c r="AF65" s="425"/>
      <c r="AG65" s="419">
        <f t="shared" si="0"/>
        <v>0</v>
      </c>
      <c r="AH65" s="419"/>
      <c r="AI65" s="419"/>
      <c r="AJ65" s="419"/>
      <c r="AK65" s="157"/>
      <c r="AL65" s="157"/>
    </row>
    <row r="66" spans="1:38" ht="19.5" customHeight="1">
      <c r="A66" s="460">
        <v>58</v>
      </c>
      <c r="B66" s="460"/>
      <c r="C66" s="432" t="s">
        <v>395</v>
      </c>
      <c r="D66" s="432"/>
      <c r="E66" s="432"/>
      <c r="F66" s="432"/>
      <c r="G66" s="432"/>
      <c r="H66" s="432"/>
      <c r="I66" s="432"/>
      <c r="J66" s="432"/>
      <c r="K66" s="432"/>
      <c r="L66" s="432"/>
      <c r="M66" s="432"/>
      <c r="N66" s="432"/>
      <c r="O66" s="432"/>
      <c r="P66" s="432"/>
      <c r="Q66" s="432"/>
      <c r="R66" s="432"/>
      <c r="S66" s="432"/>
      <c r="T66" s="432"/>
      <c r="U66" s="432"/>
      <c r="V66" s="432"/>
      <c r="W66" s="432"/>
      <c r="X66" s="432"/>
      <c r="Y66" s="432"/>
      <c r="Z66" s="432"/>
      <c r="AA66" s="432"/>
      <c r="AB66" s="432"/>
      <c r="AC66" s="417" t="s">
        <v>396</v>
      </c>
      <c r="AD66" s="417"/>
      <c r="AE66" s="417"/>
      <c r="AF66" s="417"/>
      <c r="AG66" s="419">
        <f t="shared" si="0"/>
        <v>350</v>
      </c>
      <c r="AH66" s="419"/>
      <c r="AI66" s="419"/>
      <c r="AJ66" s="419"/>
      <c r="AK66" s="157">
        <f>SUM(AK63:AK65)</f>
        <v>350</v>
      </c>
      <c r="AL66" s="157"/>
    </row>
    <row r="67" spans="1:38" ht="19.5" customHeight="1">
      <c r="A67" s="460">
        <v>59</v>
      </c>
      <c r="B67" s="460"/>
      <c r="C67" s="423" t="s">
        <v>397</v>
      </c>
      <c r="D67" s="423"/>
      <c r="E67" s="423"/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17" t="s">
        <v>398</v>
      </c>
      <c r="AD67" s="417"/>
      <c r="AE67" s="417"/>
      <c r="AF67" s="417"/>
      <c r="AG67" s="419">
        <f t="shared" si="0"/>
        <v>369909</v>
      </c>
      <c r="AH67" s="419"/>
      <c r="AI67" s="419"/>
      <c r="AJ67" s="419"/>
      <c r="AK67" s="157">
        <f>SUM(AK15+AK21+AK27+AK30+AK41+AK52+AK58+AK62+AK66)</f>
        <v>369909</v>
      </c>
      <c r="AL67" s="157">
        <f>SUM(AL15+AL21+AL27+AL30+AL41+AL52+AL58+AL62+AL66)</f>
        <v>0</v>
      </c>
    </row>
  </sheetData>
  <sheetProtection/>
  <mergeCells count="251">
    <mergeCell ref="A2:AL2"/>
    <mergeCell ref="A3:AL3"/>
    <mergeCell ref="A4:AL4"/>
    <mergeCell ref="A5:AL5"/>
    <mergeCell ref="A10:B10"/>
    <mergeCell ref="C10:AB10"/>
    <mergeCell ref="AC10:AF10"/>
    <mergeCell ref="AG10:AJ10"/>
    <mergeCell ref="A6:AF6"/>
    <mergeCell ref="AG6:AJ6"/>
    <mergeCell ref="AC9:AF9"/>
    <mergeCell ref="AG9:AJ9"/>
    <mergeCell ref="A7:B7"/>
    <mergeCell ref="C7:AB7"/>
    <mergeCell ref="AC7:AF7"/>
    <mergeCell ref="AG7:AJ7"/>
    <mergeCell ref="A11:B11"/>
    <mergeCell ref="C11:AB11"/>
    <mergeCell ref="AC11:AF11"/>
    <mergeCell ref="AG11:AJ11"/>
    <mergeCell ref="A8:B8"/>
    <mergeCell ref="C8:AB8"/>
    <mergeCell ref="AC8:AF8"/>
    <mergeCell ref="AG8:AJ8"/>
    <mergeCell ref="A9:B9"/>
    <mergeCell ref="C9:AB9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65:B65"/>
    <mergeCell ref="C65:AB65"/>
    <mergeCell ref="AC65:AF65"/>
    <mergeCell ref="AG65:AJ65"/>
    <mergeCell ref="C63:AB63"/>
    <mergeCell ref="AC63:AF63"/>
    <mergeCell ref="AG63:AJ63"/>
    <mergeCell ref="A66:B66"/>
    <mergeCell ref="C66:AB66"/>
    <mergeCell ref="AC66:AF66"/>
    <mergeCell ref="AG66:AJ66"/>
    <mergeCell ref="A67:B67"/>
    <mergeCell ref="C67:AB67"/>
    <mergeCell ref="AC67:AF67"/>
    <mergeCell ref="AG67:AJ67"/>
    <mergeCell ref="AK1:AL1"/>
    <mergeCell ref="A64:B64"/>
    <mergeCell ref="C64:AB64"/>
    <mergeCell ref="AC64:AF64"/>
    <mergeCell ref="AG64:AJ64"/>
    <mergeCell ref="A62:B62"/>
    <mergeCell ref="C62:AB62"/>
    <mergeCell ref="AC62:AF62"/>
    <mergeCell ref="AG62:AJ62"/>
    <mergeCell ref="A63:B63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scale="80" r:id="rId1"/>
  <headerFooter alignWithMargins="0">
    <oddHeader>&amp;R3. számú melléklet a 2/2015.(II.13.) számú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4">
      <selection activeCell="C18" sqref="C18"/>
    </sheetView>
  </sheetViews>
  <sheetFormatPr defaultColWidth="9.140625" defaultRowHeight="15"/>
  <cols>
    <col min="1" max="1" width="55.140625" style="0" customWidth="1"/>
    <col min="2" max="2" width="13.57421875" style="0" customWidth="1"/>
    <col min="3" max="3" width="14.7109375" style="0" customWidth="1"/>
  </cols>
  <sheetData>
    <row r="1" spans="2:3" ht="15">
      <c r="B1" s="456" t="s">
        <v>746</v>
      </c>
      <c r="C1" s="454"/>
    </row>
    <row r="2" spans="1:3" ht="33.75" customHeight="1">
      <c r="A2" s="455" t="s">
        <v>837</v>
      </c>
      <c r="B2" s="455"/>
      <c r="C2" s="458"/>
    </row>
    <row r="4" spans="1:3" ht="18">
      <c r="A4" s="213"/>
      <c r="C4" s="253" t="s">
        <v>718</v>
      </c>
    </row>
    <row r="5" spans="1:3" ht="36">
      <c r="A5" s="215" t="s">
        <v>747</v>
      </c>
      <c r="B5" s="241" t="s">
        <v>838</v>
      </c>
      <c r="C5" s="254" t="s">
        <v>839</v>
      </c>
    </row>
    <row r="6" spans="1:3" ht="15.75">
      <c r="A6" s="255" t="s">
        <v>748</v>
      </c>
      <c r="B6" s="256">
        <f>SUM(B7:B8)</f>
        <v>5601</v>
      </c>
      <c r="C6" s="256">
        <f>SUM(C7:C8)</f>
        <v>5500</v>
      </c>
    </row>
    <row r="7" spans="1:3" ht="15.75">
      <c r="A7" s="257" t="s">
        <v>749</v>
      </c>
      <c r="B7" s="258"/>
      <c r="C7" s="245"/>
    </row>
    <row r="8" spans="1:3" ht="15.75">
      <c r="A8" s="245" t="s">
        <v>750</v>
      </c>
      <c r="B8" s="245">
        <v>5601</v>
      </c>
      <c r="C8" s="245">
        <v>5500</v>
      </c>
    </row>
    <row r="9" spans="1:3" ht="15.75">
      <c r="A9" s="242" t="s">
        <v>751</v>
      </c>
      <c r="B9" s="246">
        <f>SUM(B10:B11)</f>
        <v>1264</v>
      </c>
      <c r="C9" s="246">
        <f>SUM(C10:C11)</f>
        <v>1100</v>
      </c>
    </row>
    <row r="10" spans="1:3" ht="15.75">
      <c r="A10" s="245" t="s">
        <v>752</v>
      </c>
      <c r="B10" s="245">
        <v>1089</v>
      </c>
      <c r="C10" s="245">
        <v>1000</v>
      </c>
    </row>
    <row r="11" spans="1:3" ht="15.75">
      <c r="A11" s="245" t="s">
        <v>753</v>
      </c>
      <c r="B11" s="245">
        <v>175</v>
      </c>
      <c r="C11" s="245">
        <v>100</v>
      </c>
    </row>
    <row r="12" spans="1:3" ht="15.75">
      <c r="A12" s="242" t="s">
        <v>754</v>
      </c>
      <c r="B12" s="246">
        <f>SUM(B13)</f>
        <v>19026</v>
      </c>
      <c r="C12" s="246">
        <f>SUM(C13)</f>
        <v>19000</v>
      </c>
    </row>
    <row r="13" spans="1:3" ht="15.75">
      <c r="A13" s="245" t="s">
        <v>755</v>
      </c>
      <c r="B13" s="245">
        <v>19026</v>
      </c>
      <c r="C13" s="245">
        <v>19000</v>
      </c>
    </row>
    <row r="14" spans="1:3" ht="15.75">
      <c r="A14" s="242" t="s">
        <v>756</v>
      </c>
      <c r="B14" s="246">
        <f>SUM(B15:B17)</f>
        <v>1099</v>
      </c>
      <c r="C14" s="246">
        <f>SUM(C15:C17)</f>
        <v>1010</v>
      </c>
    </row>
    <row r="15" spans="1:3" ht="15.75">
      <c r="A15" s="245" t="s">
        <v>757</v>
      </c>
      <c r="B15" s="245">
        <v>363</v>
      </c>
      <c r="C15" s="245">
        <v>360</v>
      </c>
    </row>
    <row r="16" spans="1:3" ht="18" customHeight="1">
      <c r="A16" s="259" t="s">
        <v>758</v>
      </c>
      <c r="B16" s="245">
        <v>538</v>
      </c>
      <c r="C16" s="245">
        <v>500</v>
      </c>
    </row>
    <row r="17" spans="1:3" ht="15.75">
      <c r="A17" s="260" t="s">
        <v>759</v>
      </c>
      <c r="B17" s="245">
        <v>198</v>
      </c>
      <c r="C17" s="245">
        <v>150</v>
      </c>
    </row>
    <row r="18" spans="1:3" ht="15.75">
      <c r="A18" s="246" t="s">
        <v>760</v>
      </c>
      <c r="B18" s="245">
        <v>2930</v>
      </c>
      <c r="C18" s="245">
        <v>2900</v>
      </c>
    </row>
    <row r="19" spans="1:3" ht="15.75">
      <c r="A19" s="246" t="s">
        <v>761</v>
      </c>
      <c r="B19" s="261">
        <f>SUM(B6+B9+B12+B14+B18)</f>
        <v>29920</v>
      </c>
      <c r="C19" s="261">
        <f>SUM(C6+C9+C12+C14+C18)</f>
        <v>29510</v>
      </c>
    </row>
    <row r="20" spans="1:3" ht="15">
      <c r="A20" s="252"/>
      <c r="B20" s="262"/>
      <c r="C20" s="263"/>
    </row>
    <row r="22" ht="18" customHeight="1"/>
    <row r="23" ht="17.25" customHeight="1"/>
    <row r="31" ht="21" customHeight="1"/>
    <row r="32" ht="18" customHeight="1"/>
  </sheetData>
  <sheetProtection/>
  <mergeCells count="2">
    <mergeCell ref="B1:C1"/>
    <mergeCell ref="A2:C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&amp;R3.1. számú melléklet a 2/2015.(II.13.) számú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66.57421875" style="0" customWidth="1"/>
    <col min="2" max="2" width="18.421875" style="263" customWidth="1"/>
  </cols>
  <sheetData>
    <row r="1" ht="15">
      <c r="B1" s="263" t="s">
        <v>762</v>
      </c>
    </row>
    <row r="2" spans="1:2" ht="59.25" customHeight="1">
      <c r="A2" s="466" t="s">
        <v>836</v>
      </c>
      <c r="B2" s="467"/>
    </row>
    <row r="3" spans="1:2" ht="20.25" customHeight="1">
      <c r="A3" s="218" t="s">
        <v>763</v>
      </c>
      <c r="B3" s="250">
        <v>2233</v>
      </c>
    </row>
    <row r="4" spans="1:2" ht="18">
      <c r="A4" s="218" t="s">
        <v>764</v>
      </c>
      <c r="B4" s="250">
        <v>390</v>
      </c>
    </row>
    <row r="5" spans="1:2" ht="18">
      <c r="A5" s="218" t="s">
        <v>765</v>
      </c>
      <c r="B5" s="250">
        <v>47059</v>
      </c>
    </row>
    <row r="6" spans="1:2" ht="18">
      <c r="A6" s="218" t="s">
        <v>835</v>
      </c>
      <c r="B6" s="250">
        <v>649</v>
      </c>
    </row>
    <row r="7" spans="1:2" ht="18">
      <c r="A7" s="218" t="s">
        <v>766</v>
      </c>
      <c r="B7" s="250">
        <v>4694</v>
      </c>
    </row>
    <row r="8" spans="1:2" ht="18">
      <c r="A8" s="227" t="s">
        <v>767</v>
      </c>
      <c r="B8" s="228">
        <f>SUM(B3:B7)</f>
        <v>55025</v>
      </c>
    </row>
    <row r="9" spans="1:2" ht="18">
      <c r="A9" s="227" t="s">
        <v>768</v>
      </c>
      <c r="B9" s="228">
        <v>1592</v>
      </c>
    </row>
    <row r="10" spans="1:2" ht="18">
      <c r="A10" s="218" t="s">
        <v>769</v>
      </c>
      <c r="B10" s="250">
        <v>1592</v>
      </c>
    </row>
    <row r="11" spans="1:2" ht="15.75">
      <c r="A11" s="264"/>
      <c r="B11" s="265"/>
    </row>
    <row r="13" spans="1:2" ht="15.75">
      <c r="A13" s="264"/>
      <c r="B13" s="265"/>
    </row>
    <row r="14" spans="1:2" ht="15.75">
      <c r="A14" s="266"/>
      <c r="B14" s="267"/>
    </row>
    <row r="15" spans="1:2" ht="15.75">
      <c r="A15" s="266"/>
      <c r="B15" s="268"/>
    </row>
    <row r="16" spans="1:2" ht="15.75">
      <c r="A16" s="266"/>
      <c r="B16" s="267"/>
    </row>
    <row r="17" spans="1:2" ht="15.75">
      <c r="A17" s="266"/>
      <c r="B17" s="267"/>
    </row>
    <row r="18" spans="1:2" ht="15.75">
      <c r="A18" s="264"/>
      <c r="B18" s="265"/>
    </row>
    <row r="19" spans="1:2" ht="15.75">
      <c r="A19" s="264"/>
      <c r="B19" s="265"/>
    </row>
    <row r="20" spans="1:2" ht="15.75">
      <c r="A20" s="264"/>
      <c r="B20" s="265"/>
    </row>
    <row r="21" spans="1:2" ht="15.75">
      <c r="A21" s="264"/>
      <c r="B21" s="265"/>
    </row>
    <row r="27" ht="18">
      <c r="C27" s="208"/>
    </row>
  </sheetData>
  <sheetProtection/>
  <mergeCells count="1"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&amp;R3.2. számú melléklet a 2/2015.(II.13.) számú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N32"/>
  <sheetViews>
    <sheetView zoomScaleSheetLayoutView="100" zoomScalePageLayoutView="0" workbookViewId="0" topLeftCell="A1">
      <selection activeCell="AK1" sqref="AK1:AL1"/>
    </sheetView>
  </sheetViews>
  <sheetFormatPr defaultColWidth="9.140625" defaultRowHeight="15"/>
  <cols>
    <col min="1" max="36" width="2.7109375" style="1" customWidth="1"/>
    <col min="37" max="37" width="11.8515625" style="1" customWidth="1"/>
    <col min="38" max="38" width="11.00390625" style="1" customWidth="1"/>
    <col min="39" max="16384" width="9.140625" style="1" customWidth="1"/>
  </cols>
  <sheetData>
    <row r="1" spans="37:38" ht="22.5" customHeight="1">
      <c r="AK1" s="468"/>
      <c r="AL1" s="468"/>
    </row>
    <row r="2" spans="1:38" ht="31.5" customHeight="1">
      <c r="A2" s="445" t="s">
        <v>654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6"/>
      <c r="AL2" s="446"/>
    </row>
    <row r="3" spans="1:38" ht="31.5" customHeight="1">
      <c r="A3" s="445" t="s">
        <v>830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  <c r="AC3" s="445"/>
      <c r="AD3" s="445"/>
      <c r="AE3" s="445"/>
      <c r="AF3" s="445"/>
      <c r="AG3" s="445"/>
      <c r="AH3" s="445"/>
      <c r="AI3" s="445"/>
      <c r="AJ3" s="445"/>
      <c r="AK3" s="446"/>
      <c r="AL3" s="446"/>
    </row>
    <row r="4" spans="1:38" ht="25.5" customHeight="1">
      <c r="A4" s="447" t="s">
        <v>415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69"/>
      <c r="AK4" s="446"/>
      <c r="AL4" s="446"/>
    </row>
    <row r="5" spans="1:38" ht="19.5" customHeight="1">
      <c r="A5" s="470"/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470"/>
      <c r="AK5" s="446"/>
      <c r="AL5" s="446"/>
    </row>
    <row r="6" spans="1:38" ht="27.75" customHeight="1">
      <c r="A6" s="450" t="s">
        <v>2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446"/>
      <c r="V6" s="446"/>
      <c r="W6" s="446"/>
      <c r="X6" s="446"/>
      <c r="Y6" s="446"/>
      <c r="Z6" s="446"/>
      <c r="AA6" s="446"/>
      <c r="AB6" s="446"/>
      <c r="AC6" s="446"/>
      <c r="AD6" s="446"/>
      <c r="AE6" s="446"/>
      <c r="AF6" s="446"/>
      <c r="AG6" s="440" t="s">
        <v>620</v>
      </c>
      <c r="AH6" s="440"/>
      <c r="AI6" s="440"/>
      <c r="AJ6" s="440"/>
      <c r="AK6" s="163" t="s">
        <v>653</v>
      </c>
      <c r="AL6" s="163" t="s">
        <v>648</v>
      </c>
    </row>
    <row r="7" spans="1:40" ht="34.5" customHeight="1">
      <c r="A7" s="452" t="s">
        <v>3</v>
      </c>
      <c r="B7" s="442"/>
      <c r="C7" s="439" t="s">
        <v>4</v>
      </c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1" t="s">
        <v>5</v>
      </c>
      <c r="AD7" s="440"/>
      <c r="AE7" s="440"/>
      <c r="AF7" s="440"/>
      <c r="AG7" s="442" t="s">
        <v>6</v>
      </c>
      <c r="AH7" s="440"/>
      <c r="AI7" s="440"/>
      <c r="AJ7" s="440"/>
      <c r="AK7" s="144" t="s">
        <v>647</v>
      </c>
      <c r="AL7" s="144" t="s">
        <v>647</v>
      </c>
      <c r="AM7" s="145"/>
      <c r="AN7" s="145"/>
    </row>
    <row r="8" spans="1:38" ht="12.75">
      <c r="A8" s="443" t="s">
        <v>7</v>
      </c>
      <c r="B8" s="443"/>
      <c r="C8" s="444" t="s">
        <v>8</v>
      </c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 t="s">
        <v>9</v>
      </c>
      <c r="AD8" s="444"/>
      <c r="AE8" s="444"/>
      <c r="AF8" s="444"/>
      <c r="AG8" s="444" t="s">
        <v>10</v>
      </c>
      <c r="AH8" s="444"/>
      <c r="AI8" s="444"/>
      <c r="AJ8" s="444"/>
      <c r="AK8" s="162"/>
      <c r="AL8" s="162"/>
    </row>
    <row r="9" spans="1:38" ht="19.5" customHeight="1">
      <c r="A9" s="459" t="s">
        <v>11</v>
      </c>
      <c r="B9" s="459"/>
      <c r="C9" s="421" t="s">
        <v>416</v>
      </c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1"/>
      <c r="AA9" s="421"/>
      <c r="AB9" s="421"/>
      <c r="AC9" s="433" t="s">
        <v>417</v>
      </c>
      <c r="AD9" s="433"/>
      <c r="AE9" s="433"/>
      <c r="AF9" s="433"/>
      <c r="AG9" s="473"/>
      <c r="AH9" s="473"/>
      <c r="AI9" s="473"/>
      <c r="AJ9" s="473"/>
      <c r="AK9" s="157"/>
      <c r="AL9" s="157"/>
    </row>
    <row r="10" spans="1:38" ht="19.5" customHeight="1">
      <c r="A10" s="459" t="s">
        <v>14</v>
      </c>
      <c r="B10" s="459"/>
      <c r="C10" s="421" t="s">
        <v>418</v>
      </c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33" t="s">
        <v>419</v>
      </c>
      <c r="AD10" s="433"/>
      <c r="AE10" s="433"/>
      <c r="AF10" s="433"/>
      <c r="AG10" s="473"/>
      <c r="AH10" s="473"/>
      <c r="AI10" s="473"/>
      <c r="AJ10" s="473"/>
      <c r="AK10" s="157"/>
      <c r="AL10" s="157"/>
    </row>
    <row r="11" spans="1:38" ht="19.5" customHeight="1">
      <c r="A11" s="459" t="s">
        <v>17</v>
      </c>
      <c r="B11" s="459"/>
      <c r="C11" s="421" t="s">
        <v>420</v>
      </c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33" t="s">
        <v>421</v>
      </c>
      <c r="AD11" s="433"/>
      <c r="AE11" s="433"/>
      <c r="AF11" s="433"/>
      <c r="AG11" s="473"/>
      <c r="AH11" s="473"/>
      <c r="AI11" s="473"/>
      <c r="AJ11" s="473"/>
      <c r="AK11" s="157"/>
      <c r="AL11" s="157"/>
    </row>
    <row r="12" spans="1:38" ht="19.5" customHeight="1">
      <c r="A12" s="460" t="s">
        <v>20</v>
      </c>
      <c r="B12" s="460"/>
      <c r="C12" s="423" t="s">
        <v>422</v>
      </c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432" t="s">
        <v>423</v>
      </c>
      <c r="AD12" s="432"/>
      <c r="AE12" s="432"/>
      <c r="AF12" s="432"/>
      <c r="AG12" s="473"/>
      <c r="AH12" s="473"/>
      <c r="AI12" s="473"/>
      <c r="AJ12" s="473"/>
      <c r="AK12" s="157"/>
      <c r="AL12" s="157"/>
    </row>
    <row r="13" spans="1:38" s="3" customFormat="1" ht="19.5" customHeight="1">
      <c r="A13" s="459" t="s">
        <v>23</v>
      </c>
      <c r="B13" s="459"/>
      <c r="C13" s="472" t="s">
        <v>424</v>
      </c>
      <c r="D13" s="472"/>
      <c r="E13" s="472"/>
      <c r="F13" s="472"/>
      <c r="G13" s="472"/>
      <c r="H13" s="472"/>
      <c r="I13" s="472"/>
      <c r="J13" s="472"/>
      <c r="K13" s="472"/>
      <c r="L13" s="472"/>
      <c r="M13" s="472"/>
      <c r="N13" s="472"/>
      <c r="O13" s="472"/>
      <c r="P13" s="472"/>
      <c r="Q13" s="472"/>
      <c r="R13" s="472"/>
      <c r="S13" s="472"/>
      <c r="T13" s="472"/>
      <c r="U13" s="472"/>
      <c r="V13" s="472"/>
      <c r="W13" s="472"/>
      <c r="X13" s="472"/>
      <c r="Y13" s="472"/>
      <c r="Z13" s="472"/>
      <c r="AA13" s="472"/>
      <c r="AB13" s="472"/>
      <c r="AC13" s="433" t="s">
        <v>425</v>
      </c>
      <c r="AD13" s="433"/>
      <c r="AE13" s="433"/>
      <c r="AF13" s="433"/>
      <c r="AG13" s="473"/>
      <c r="AH13" s="473"/>
      <c r="AI13" s="473"/>
      <c r="AJ13" s="473"/>
      <c r="AK13" s="158"/>
      <c r="AL13" s="158"/>
    </row>
    <row r="14" spans="1:38" ht="19.5" customHeight="1">
      <c r="A14" s="459" t="s">
        <v>26</v>
      </c>
      <c r="B14" s="459"/>
      <c r="C14" s="472" t="s">
        <v>426</v>
      </c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472"/>
      <c r="P14" s="472"/>
      <c r="Q14" s="472"/>
      <c r="R14" s="472"/>
      <c r="S14" s="472"/>
      <c r="T14" s="472"/>
      <c r="U14" s="472"/>
      <c r="V14" s="472"/>
      <c r="W14" s="472"/>
      <c r="X14" s="472"/>
      <c r="Y14" s="472"/>
      <c r="Z14" s="472"/>
      <c r="AA14" s="472"/>
      <c r="AB14" s="472"/>
      <c r="AC14" s="433" t="s">
        <v>427</v>
      </c>
      <c r="AD14" s="433"/>
      <c r="AE14" s="433"/>
      <c r="AF14" s="433"/>
      <c r="AG14" s="473"/>
      <c r="AH14" s="473"/>
      <c r="AI14" s="473"/>
      <c r="AJ14" s="473"/>
      <c r="AK14" s="157"/>
      <c r="AL14" s="157"/>
    </row>
    <row r="15" spans="1:38" ht="19.5" customHeight="1">
      <c r="A15" s="459" t="s">
        <v>29</v>
      </c>
      <c r="B15" s="459"/>
      <c r="C15" s="421" t="s">
        <v>428</v>
      </c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33" t="s">
        <v>429</v>
      </c>
      <c r="AD15" s="433"/>
      <c r="AE15" s="433"/>
      <c r="AF15" s="433"/>
      <c r="AG15" s="473"/>
      <c r="AH15" s="473"/>
      <c r="AI15" s="473"/>
      <c r="AJ15" s="473"/>
      <c r="AK15" s="157"/>
      <c r="AL15" s="157"/>
    </row>
    <row r="16" spans="1:38" ht="19.5" customHeight="1">
      <c r="A16" s="459" t="s">
        <v>32</v>
      </c>
      <c r="B16" s="459"/>
      <c r="C16" s="421" t="s">
        <v>430</v>
      </c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33" t="s">
        <v>431</v>
      </c>
      <c r="AD16" s="433"/>
      <c r="AE16" s="433"/>
      <c r="AF16" s="433"/>
      <c r="AG16" s="473"/>
      <c r="AH16" s="473"/>
      <c r="AI16" s="473"/>
      <c r="AJ16" s="473"/>
      <c r="AK16" s="157"/>
      <c r="AL16" s="157"/>
    </row>
    <row r="17" spans="1:38" ht="19.5" customHeight="1">
      <c r="A17" s="460" t="s">
        <v>35</v>
      </c>
      <c r="B17" s="460"/>
      <c r="C17" s="474" t="s">
        <v>432</v>
      </c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32" t="s">
        <v>433</v>
      </c>
      <c r="AD17" s="432"/>
      <c r="AE17" s="432"/>
      <c r="AF17" s="432"/>
      <c r="AG17" s="473"/>
      <c r="AH17" s="473"/>
      <c r="AI17" s="473"/>
      <c r="AJ17" s="473"/>
      <c r="AK17" s="157"/>
      <c r="AL17" s="157"/>
    </row>
    <row r="18" spans="1:38" ht="19.5" customHeight="1">
      <c r="A18" s="459" t="s">
        <v>38</v>
      </c>
      <c r="B18" s="459"/>
      <c r="C18" s="472" t="s">
        <v>434</v>
      </c>
      <c r="D18" s="472"/>
      <c r="E18" s="472"/>
      <c r="F18" s="472"/>
      <c r="G18" s="472"/>
      <c r="H18" s="472"/>
      <c r="I18" s="472"/>
      <c r="J18" s="472"/>
      <c r="K18" s="472"/>
      <c r="L18" s="472"/>
      <c r="M18" s="472"/>
      <c r="N18" s="472"/>
      <c r="O18" s="472"/>
      <c r="P18" s="472"/>
      <c r="Q18" s="472"/>
      <c r="R18" s="472"/>
      <c r="S18" s="472"/>
      <c r="T18" s="472"/>
      <c r="U18" s="472"/>
      <c r="V18" s="472"/>
      <c r="W18" s="472"/>
      <c r="X18" s="472"/>
      <c r="Y18" s="472"/>
      <c r="Z18" s="472"/>
      <c r="AA18" s="472"/>
      <c r="AB18" s="472"/>
      <c r="AC18" s="433" t="s">
        <v>435</v>
      </c>
      <c r="AD18" s="433"/>
      <c r="AE18" s="433"/>
      <c r="AF18" s="433"/>
      <c r="AG18" s="473"/>
      <c r="AH18" s="473"/>
      <c r="AI18" s="473"/>
      <c r="AJ18" s="473"/>
      <c r="AK18" s="157"/>
      <c r="AL18" s="157"/>
    </row>
    <row r="19" spans="1:38" ht="19.5" customHeight="1">
      <c r="A19" s="459" t="s">
        <v>41</v>
      </c>
      <c r="B19" s="459"/>
      <c r="C19" s="472" t="s">
        <v>436</v>
      </c>
      <c r="D19" s="472"/>
      <c r="E19" s="472"/>
      <c r="F19" s="472"/>
      <c r="G19" s="472"/>
      <c r="H19" s="472"/>
      <c r="I19" s="472"/>
      <c r="J19" s="472"/>
      <c r="K19" s="472"/>
      <c r="L19" s="472"/>
      <c r="M19" s="472"/>
      <c r="N19" s="472"/>
      <c r="O19" s="472"/>
      <c r="P19" s="472"/>
      <c r="Q19" s="472"/>
      <c r="R19" s="472"/>
      <c r="S19" s="472"/>
      <c r="T19" s="472"/>
      <c r="U19" s="472"/>
      <c r="V19" s="472"/>
      <c r="W19" s="472"/>
      <c r="X19" s="472"/>
      <c r="Y19" s="472"/>
      <c r="Z19" s="472"/>
      <c r="AA19" s="472"/>
      <c r="AB19" s="472"/>
      <c r="AC19" s="433" t="s">
        <v>437</v>
      </c>
      <c r="AD19" s="433"/>
      <c r="AE19" s="433"/>
      <c r="AF19" s="433"/>
      <c r="AG19" s="473"/>
      <c r="AH19" s="473"/>
      <c r="AI19" s="473"/>
      <c r="AJ19" s="473"/>
      <c r="AK19" s="157"/>
      <c r="AL19" s="157"/>
    </row>
    <row r="20" spans="1:38" ht="19.5" customHeight="1">
      <c r="A20" s="459" t="s">
        <v>44</v>
      </c>
      <c r="B20" s="459"/>
      <c r="C20" s="472" t="s">
        <v>438</v>
      </c>
      <c r="D20" s="472"/>
      <c r="E20" s="472"/>
      <c r="F20" s="472"/>
      <c r="G20" s="472"/>
      <c r="H20" s="472"/>
      <c r="I20" s="472"/>
      <c r="J20" s="472"/>
      <c r="K20" s="472"/>
      <c r="L20" s="472"/>
      <c r="M20" s="472"/>
      <c r="N20" s="472"/>
      <c r="O20" s="472"/>
      <c r="P20" s="472"/>
      <c r="Q20" s="472"/>
      <c r="R20" s="472"/>
      <c r="S20" s="472"/>
      <c r="T20" s="472"/>
      <c r="U20" s="472"/>
      <c r="V20" s="472"/>
      <c r="W20" s="472"/>
      <c r="X20" s="472"/>
      <c r="Y20" s="472"/>
      <c r="Z20" s="472"/>
      <c r="AA20" s="472"/>
      <c r="AB20" s="472"/>
      <c r="AC20" s="433" t="s">
        <v>439</v>
      </c>
      <c r="AD20" s="433"/>
      <c r="AE20" s="433"/>
      <c r="AF20" s="433"/>
      <c r="AG20" s="473">
        <f>SUM(AK20:AL20)</f>
        <v>0</v>
      </c>
      <c r="AH20" s="473"/>
      <c r="AI20" s="473"/>
      <c r="AJ20" s="473"/>
      <c r="AK20" s="157"/>
      <c r="AL20" s="157"/>
    </row>
    <row r="21" spans="1:38" ht="19.5" customHeight="1">
      <c r="A21" s="459" t="s">
        <v>47</v>
      </c>
      <c r="B21" s="459"/>
      <c r="C21" s="472" t="s">
        <v>440</v>
      </c>
      <c r="D21" s="472"/>
      <c r="E21" s="472"/>
      <c r="F21" s="472"/>
      <c r="G21" s="472"/>
      <c r="H21" s="472"/>
      <c r="I21" s="472"/>
      <c r="J21" s="472"/>
      <c r="K21" s="472"/>
      <c r="L21" s="472"/>
      <c r="M21" s="472"/>
      <c r="N21" s="472"/>
      <c r="O21" s="472"/>
      <c r="P21" s="472"/>
      <c r="Q21" s="472"/>
      <c r="R21" s="472"/>
      <c r="S21" s="472"/>
      <c r="T21" s="472"/>
      <c r="U21" s="472"/>
      <c r="V21" s="472"/>
      <c r="W21" s="472"/>
      <c r="X21" s="472"/>
      <c r="Y21" s="472"/>
      <c r="Z21" s="472"/>
      <c r="AA21" s="472"/>
      <c r="AB21" s="472"/>
      <c r="AC21" s="433" t="s">
        <v>441</v>
      </c>
      <c r="AD21" s="433"/>
      <c r="AE21" s="433"/>
      <c r="AF21" s="433"/>
      <c r="AG21" s="473"/>
      <c r="AH21" s="473"/>
      <c r="AI21" s="473"/>
      <c r="AJ21" s="473"/>
      <c r="AK21" s="157"/>
      <c r="AL21" s="157"/>
    </row>
    <row r="22" spans="1:38" ht="19.5" customHeight="1">
      <c r="A22" s="459" t="s">
        <v>50</v>
      </c>
      <c r="B22" s="459"/>
      <c r="C22" s="472" t="s">
        <v>442</v>
      </c>
      <c r="D22" s="472"/>
      <c r="E22" s="472"/>
      <c r="F22" s="472"/>
      <c r="G22" s="472"/>
      <c r="H22" s="472"/>
      <c r="I22" s="472"/>
      <c r="J22" s="472"/>
      <c r="K22" s="472"/>
      <c r="L22" s="472"/>
      <c r="M22" s="472"/>
      <c r="N22" s="472"/>
      <c r="O22" s="472"/>
      <c r="P22" s="472"/>
      <c r="Q22" s="472"/>
      <c r="R22" s="472"/>
      <c r="S22" s="472"/>
      <c r="T22" s="472"/>
      <c r="U22" s="472"/>
      <c r="V22" s="472"/>
      <c r="W22" s="472"/>
      <c r="X22" s="472"/>
      <c r="Y22" s="472"/>
      <c r="Z22" s="472"/>
      <c r="AA22" s="472"/>
      <c r="AB22" s="472"/>
      <c r="AC22" s="433" t="s">
        <v>443</v>
      </c>
      <c r="AD22" s="433"/>
      <c r="AE22" s="433"/>
      <c r="AF22" s="433"/>
      <c r="AG22" s="473"/>
      <c r="AH22" s="473"/>
      <c r="AI22" s="473"/>
      <c r="AJ22" s="473"/>
      <c r="AK22" s="157"/>
      <c r="AL22" s="157"/>
    </row>
    <row r="23" spans="1:38" ht="19.5" customHeight="1">
      <c r="A23" s="459" t="s">
        <v>53</v>
      </c>
      <c r="B23" s="459"/>
      <c r="C23" s="472" t="s">
        <v>444</v>
      </c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  <c r="O23" s="472"/>
      <c r="P23" s="472"/>
      <c r="Q23" s="472"/>
      <c r="R23" s="472"/>
      <c r="S23" s="472"/>
      <c r="T23" s="472"/>
      <c r="U23" s="472"/>
      <c r="V23" s="472"/>
      <c r="W23" s="472"/>
      <c r="X23" s="472"/>
      <c r="Y23" s="472"/>
      <c r="Z23" s="472"/>
      <c r="AA23" s="472"/>
      <c r="AB23" s="472"/>
      <c r="AC23" s="433" t="s">
        <v>445</v>
      </c>
      <c r="AD23" s="433"/>
      <c r="AE23" s="433"/>
      <c r="AF23" s="433"/>
      <c r="AG23" s="473"/>
      <c r="AH23" s="473"/>
      <c r="AI23" s="473"/>
      <c r="AJ23" s="473"/>
      <c r="AK23" s="157"/>
      <c r="AL23" s="157"/>
    </row>
    <row r="24" spans="1:38" ht="19.5" customHeight="1">
      <c r="A24" s="460" t="s">
        <v>56</v>
      </c>
      <c r="B24" s="460"/>
      <c r="C24" s="474" t="s">
        <v>446</v>
      </c>
      <c r="D24" s="474"/>
      <c r="E24" s="474"/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474"/>
      <c r="Q24" s="474"/>
      <c r="R24" s="474"/>
      <c r="S24" s="474"/>
      <c r="T24" s="474"/>
      <c r="U24" s="474"/>
      <c r="V24" s="474"/>
      <c r="W24" s="474"/>
      <c r="X24" s="474"/>
      <c r="Y24" s="474"/>
      <c r="Z24" s="474"/>
      <c r="AA24" s="474"/>
      <c r="AB24" s="474"/>
      <c r="AC24" s="432" t="s">
        <v>447</v>
      </c>
      <c r="AD24" s="432"/>
      <c r="AE24" s="432"/>
      <c r="AF24" s="432"/>
      <c r="AG24" s="473">
        <f>SUM(AK24:AL24)</f>
        <v>0</v>
      </c>
      <c r="AH24" s="473"/>
      <c r="AI24" s="473"/>
      <c r="AJ24" s="473"/>
      <c r="AK24" s="157">
        <f>SUM(AK20:AK23)</f>
        <v>0</v>
      </c>
      <c r="AL24" s="157"/>
    </row>
    <row r="25" spans="1:38" ht="19.5" customHeight="1">
      <c r="A25" s="459" t="s">
        <v>59</v>
      </c>
      <c r="B25" s="459"/>
      <c r="C25" s="472" t="s">
        <v>448</v>
      </c>
      <c r="D25" s="472"/>
      <c r="E25" s="472"/>
      <c r="F25" s="472"/>
      <c r="G25" s="472"/>
      <c r="H25" s="472"/>
      <c r="I25" s="472"/>
      <c r="J25" s="472"/>
      <c r="K25" s="472"/>
      <c r="L25" s="472"/>
      <c r="M25" s="472"/>
      <c r="N25" s="472"/>
      <c r="O25" s="472"/>
      <c r="P25" s="472"/>
      <c r="Q25" s="472"/>
      <c r="R25" s="472"/>
      <c r="S25" s="472"/>
      <c r="T25" s="472"/>
      <c r="U25" s="472"/>
      <c r="V25" s="472"/>
      <c r="W25" s="472"/>
      <c r="X25" s="472"/>
      <c r="Y25" s="472"/>
      <c r="Z25" s="472"/>
      <c r="AA25" s="472"/>
      <c r="AB25" s="472"/>
      <c r="AC25" s="433" t="s">
        <v>449</v>
      </c>
      <c r="AD25" s="433"/>
      <c r="AE25" s="433"/>
      <c r="AF25" s="433"/>
      <c r="AG25" s="473"/>
      <c r="AH25" s="473"/>
      <c r="AI25" s="473"/>
      <c r="AJ25" s="473"/>
      <c r="AK25" s="157"/>
      <c r="AL25" s="157"/>
    </row>
    <row r="26" spans="1:38" ht="19.5" customHeight="1">
      <c r="A26" s="459" t="s">
        <v>62</v>
      </c>
      <c r="B26" s="459"/>
      <c r="C26" s="421" t="s">
        <v>450</v>
      </c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B26" s="421"/>
      <c r="AC26" s="433" t="s">
        <v>451</v>
      </c>
      <c r="AD26" s="433"/>
      <c r="AE26" s="433"/>
      <c r="AF26" s="433"/>
      <c r="AG26" s="473"/>
      <c r="AH26" s="473"/>
      <c r="AI26" s="473"/>
      <c r="AJ26" s="473"/>
      <c r="AK26" s="157"/>
      <c r="AL26" s="157"/>
    </row>
    <row r="27" spans="1:38" ht="19.5" customHeight="1">
      <c r="A27" s="459" t="s">
        <v>65</v>
      </c>
      <c r="B27" s="459"/>
      <c r="C27" s="472" t="s">
        <v>452</v>
      </c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2"/>
      <c r="X27" s="472"/>
      <c r="Y27" s="472"/>
      <c r="Z27" s="472"/>
      <c r="AA27" s="472"/>
      <c r="AB27" s="472"/>
      <c r="AC27" s="433" t="s">
        <v>453</v>
      </c>
      <c r="AD27" s="433"/>
      <c r="AE27" s="433"/>
      <c r="AF27" s="433"/>
      <c r="AG27" s="473"/>
      <c r="AH27" s="473"/>
      <c r="AI27" s="473"/>
      <c r="AJ27" s="473"/>
      <c r="AK27" s="157"/>
      <c r="AL27" s="157"/>
    </row>
    <row r="28" spans="1:38" ht="19.5" customHeight="1">
      <c r="A28" s="459" t="s">
        <v>68</v>
      </c>
      <c r="B28" s="459"/>
      <c r="C28" s="472" t="s">
        <v>454</v>
      </c>
      <c r="D28" s="472"/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472"/>
      <c r="U28" s="472"/>
      <c r="V28" s="472"/>
      <c r="W28" s="472"/>
      <c r="X28" s="472"/>
      <c r="Y28" s="472"/>
      <c r="Z28" s="472"/>
      <c r="AA28" s="472"/>
      <c r="AB28" s="472"/>
      <c r="AC28" s="433" t="s">
        <v>455</v>
      </c>
      <c r="AD28" s="433"/>
      <c r="AE28" s="433"/>
      <c r="AF28" s="433"/>
      <c r="AG28" s="473"/>
      <c r="AH28" s="473"/>
      <c r="AI28" s="473"/>
      <c r="AJ28" s="473"/>
      <c r="AK28" s="157"/>
      <c r="AL28" s="157"/>
    </row>
    <row r="29" spans="1:38" ht="19.5" customHeight="1">
      <c r="A29" s="460" t="s">
        <v>71</v>
      </c>
      <c r="B29" s="460"/>
      <c r="C29" s="474" t="s">
        <v>456</v>
      </c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74"/>
      <c r="P29" s="474"/>
      <c r="Q29" s="474"/>
      <c r="R29" s="474"/>
      <c r="S29" s="474"/>
      <c r="T29" s="474"/>
      <c r="U29" s="474"/>
      <c r="V29" s="474"/>
      <c r="W29" s="474"/>
      <c r="X29" s="474"/>
      <c r="Y29" s="474"/>
      <c r="Z29" s="474"/>
      <c r="AA29" s="474"/>
      <c r="AB29" s="474"/>
      <c r="AC29" s="432" t="s">
        <v>457</v>
      </c>
      <c r="AD29" s="432"/>
      <c r="AE29" s="432"/>
      <c r="AF29" s="432"/>
      <c r="AG29" s="473"/>
      <c r="AH29" s="473"/>
      <c r="AI29" s="473"/>
      <c r="AJ29" s="473"/>
      <c r="AK29" s="157"/>
      <c r="AL29" s="157"/>
    </row>
    <row r="30" spans="1:38" ht="19.5" customHeight="1">
      <c r="A30" s="459" t="s">
        <v>74</v>
      </c>
      <c r="B30" s="459"/>
      <c r="C30" s="421" t="s">
        <v>458</v>
      </c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1"/>
      <c r="V30" s="421"/>
      <c r="W30" s="421"/>
      <c r="X30" s="421"/>
      <c r="Y30" s="421"/>
      <c r="Z30" s="421"/>
      <c r="AA30" s="421"/>
      <c r="AB30" s="421"/>
      <c r="AC30" s="433" t="s">
        <v>459</v>
      </c>
      <c r="AD30" s="433"/>
      <c r="AE30" s="433"/>
      <c r="AF30" s="433"/>
      <c r="AG30" s="471"/>
      <c r="AH30" s="471"/>
      <c r="AI30" s="471"/>
      <c r="AJ30" s="471"/>
      <c r="AK30" s="157"/>
      <c r="AL30" s="157"/>
    </row>
    <row r="31" spans="1:38" ht="19.5" customHeight="1">
      <c r="A31" s="460" t="s">
        <v>77</v>
      </c>
      <c r="B31" s="460"/>
      <c r="C31" s="474" t="s">
        <v>460</v>
      </c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4"/>
      <c r="T31" s="474"/>
      <c r="U31" s="474"/>
      <c r="V31" s="474"/>
      <c r="W31" s="474"/>
      <c r="X31" s="474"/>
      <c r="Y31" s="474"/>
      <c r="Z31" s="474"/>
      <c r="AA31" s="474"/>
      <c r="AB31" s="474"/>
      <c r="AC31" s="432" t="s">
        <v>461</v>
      </c>
      <c r="AD31" s="432"/>
      <c r="AE31" s="432"/>
      <c r="AF31" s="432"/>
      <c r="AG31" s="473">
        <f>SUM(AK31:AL31)</f>
        <v>0</v>
      </c>
      <c r="AH31" s="473"/>
      <c r="AI31" s="473"/>
      <c r="AJ31" s="473"/>
      <c r="AK31" s="157">
        <f>SUM(AK24+AK29)</f>
        <v>0</v>
      </c>
      <c r="AL31" s="157">
        <v>0</v>
      </c>
    </row>
    <row r="32" spans="3:25" ht="12.7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</sheetData>
  <sheetProtection/>
  <mergeCells count="107">
    <mergeCell ref="C10:AB10"/>
    <mergeCell ref="AC10:AF10"/>
    <mergeCell ref="A7:B7"/>
    <mergeCell ref="A8:B8"/>
    <mergeCell ref="C8:AB8"/>
    <mergeCell ref="AC8:AF8"/>
    <mergeCell ref="C9:AB9"/>
    <mergeCell ref="AC9:AF9"/>
    <mergeCell ref="AG8:AJ8"/>
    <mergeCell ref="C7:AB7"/>
    <mergeCell ref="AC7:AF7"/>
    <mergeCell ref="A11:B11"/>
    <mergeCell ref="C11:AB11"/>
    <mergeCell ref="AC11:AF11"/>
    <mergeCell ref="AG11:AJ11"/>
    <mergeCell ref="AG10:AJ10"/>
    <mergeCell ref="AG7:AJ7"/>
    <mergeCell ref="A9:B9"/>
    <mergeCell ref="AG9:AJ9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0:B10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31:B31"/>
    <mergeCell ref="C31:AB31"/>
    <mergeCell ref="AC31:AF31"/>
    <mergeCell ref="AG31:AJ31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28:B28"/>
    <mergeCell ref="C28:AB28"/>
    <mergeCell ref="AC28:AF28"/>
    <mergeCell ref="AG28:AJ28"/>
    <mergeCell ref="AK1:AL1"/>
    <mergeCell ref="AG6:AJ6"/>
    <mergeCell ref="A6:AF6"/>
    <mergeCell ref="A2:AL2"/>
    <mergeCell ref="A3:AL3"/>
    <mergeCell ref="A4:AL4"/>
    <mergeCell ref="A5:AL5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83" r:id="rId1"/>
  <headerFooter alignWithMargins="0">
    <oddHeader>&amp;R4. számú melléklet a 2/2015.(II.13.) számú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L33"/>
  <sheetViews>
    <sheetView zoomScaleSheetLayoutView="100" zoomScalePageLayoutView="0" workbookViewId="0" topLeftCell="A19">
      <selection activeCell="AK21" sqref="AK21"/>
    </sheetView>
  </sheetViews>
  <sheetFormatPr defaultColWidth="9.140625" defaultRowHeight="15"/>
  <cols>
    <col min="1" max="36" width="2.7109375" style="1" customWidth="1"/>
    <col min="37" max="37" width="11.421875" style="5" customWidth="1"/>
    <col min="38" max="38" width="10.57421875" style="159" customWidth="1"/>
    <col min="39" max="46" width="2.7109375" style="1" customWidth="1"/>
    <col min="47" max="16384" width="9.140625" style="1" customWidth="1"/>
  </cols>
  <sheetData>
    <row r="1" spans="37:38" ht="24.75" customHeight="1">
      <c r="AK1" s="475"/>
      <c r="AL1" s="476"/>
    </row>
    <row r="2" spans="1:38" ht="31.5" customHeight="1">
      <c r="A2" s="410" t="s">
        <v>654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410"/>
      <c r="AG2" s="410"/>
      <c r="AH2" s="410"/>
      <c r="AI2" s="410"/>
      <c r="AJ2" s="410"/>
      <c r="AK2" s="454"/>
      <c r="AL2" s="454"/>
    </row>
    <row r="3" spans="1:38" ht="31.5" customHeight="1">
      <c r="A3" s="461" t="s">
        <v>830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454"/>
      <c r="AL3" s="454"/>
    </row>
    <row r="4" spans="1:38" ht="25.5" customHeight="1">
      <c r="A4" s="462" t="s">
        <v>462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54"/>
      <c r="AL4" s="454"/>
    </row>
    <row r="5" spans="1:38" ht="19.5" customHeight="1">
      <c r="A5" s="464"/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5"/>
      <c r="AK5" s="454"/>
      <c r="AL5" s="454"/>
    </row>
    <row r="6" spans="1:38" ht="40.5" customHeight="1">
      <c r="A6" s="450" t="s">
        <v>2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446"/>
      <c r="V6" s="446"/>
      <c r="W6" s="446"/>
      <c r="X6" s="446"/>
      <c r="Y6" s="446"/>
      <c r="Z6" s="446"/>
      <c r="AA6" s="446"/>
      <c r="AB6" s="446"/>
      <c r="AC6" s="446"/>
      <c r="AD6" s="446"/>
      <c r="AE6" s="446"/>
      <c r="AF6" s="446"/>
      <c r="AG6" s="451" t="s">
        <v>620</v>
      </c>
      <c r="AH6" s="451"/>
      <c r="AI6" s="451"/>
      <c r="AJ6" s="451"/>
      <c r="AK6" s="153" t="s">
        <v>652</v>
      </c>
      <c r="AL6" s="153" t="s">
        <v>648</v>
      </c>
    </row>
    <row r="7" spans="1:38" ht="34.5" customHeight="1">
      <c r="A7" s="452" t="s">
        <v>3</v>
      </c>
      <c r="B7" s="442"/>
      <c r="C7" s="439" t="s">
        <v>4</v>
      </c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1" t="s">
        <v>5</v>
      </c>
      <c r="AD7" s="440"/>
      <c r="AE7" s="440"/>
      <c r="AF7" s="440"/>
      <c r="AG7" s="442" t="s">
        <v>6</v>
      </c>
      <c r="AH7" s="440"/>
      <c r="AI7" s="440"/>
      <c r="AJ7" s="440"/>
      <c r="AK7" s="156" t="s">
        <v>647</v>
      </c>
      <c r="AL7" s="156" t="s">
        <v>647</v>
      </c>
    </row>
    <row r="8" spans="1:38" ht="12.75">
      <c r="A8" s="443" t="s">
        <v>7</v>
      </c>
      <c r="B8" s="443"/>
      <c r="C8" s="444" t="s">
        <v>8</v>
      </c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 t="s">
        <v>9</v>
      </c>
      <c r="AD8" s="444"/>
      <c r="AE8" s="444"/>
      <c r="AF8" s="444"/>
      <c r="AG8" s="444" t="s">
        <v>10</v>
      </c>
      <c r="AH8" s="444"/>
      <c r="AI8" s="444"/>
      <c r="AJ8" s="444"/>
      <c r="AK8" s="153"/>
      <c r="AL8" s="157"/>
    </row>
    <row r="9" spans="1:38" ht="19.5" customHeight="1">
      <c r="A9" s="459" t="s">
        <v>11</v>
      </c>
      <c r="B9" s="459"/>
      <c r="C9" s="472" t="s">
        <v>463</v>
      </c>
      <c r="D9" s="472"/>
      <c r="E9" s="472"/>
      <c r="F9" s="472"/>
      <c r="G9" s="472"/>
      <c r="H9" s="472"/>
      <c r="I9" s="472"/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  <c r="U9" s="472"/>
      <c r="V9" s="472"/>
      <c r="W9" s="472"/>
      <c r="X9" s="472"/>
      <c r="Y9" s="472"/>
      <c r="Z9" s="472"/>
      <c r="AA9" s="472"/>
      <c r="AB9" s="472"/>
      <c r="AC9" s="433" t="s">
        <v>464</v>
      </c>
      <c r="AD9" s="433"/>
      <c r="AE9" s="433"/>
      <c r="AF9" s="433"/>
      <c r="AG9" s="477">
        <f>SUM(AK9:AL9)</f>
        <v>0</v>
      </c>
      <c r="AH9" s="478"/>
      <c r="AI9" s="478"/>
      <c r="AJ9" s="479"/>
      <c r="AK9" s="153"/>
      <c r="AL9" s="157"/>
    </row>
    <row r="10" spans="1:38" ht="19.5" customHeight="1">
      <c r="A10" s="459" t="s">
        <v>14</v>
      </c>
      <c r="B10" s="459"/>
      <c r="C10" s="421" t="s">
        <v>465</v>
      </c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33" t="s">
        <v>466</v>
      </c>
      <c r="AD10" s="433"/>
      <c r="AE10" s="433"/>
      <c r="AF10" s="433"/>
      <c r="AG10" s="477">
        <f aca="true" t="shared" si="0" ref="AG10:AG33">SUM(AK10:AL10)</f>
        <v>0</v>
      </c>
      <c r="AH10" s="478"/>
      <c r="AI10" s="478"/>
      <c r="AJ10" s="479"/>
      <c r="AK10" s="153"/>
      <c r="AL10" s="157"/>
    </row>
    <row r="11" spans="1:38" ht="19.5" customHeight="1">
      <c r="A11" s="459" t="s">
        <v>17</v>
      </c>
      <c r="B11" s="459"/>
      <c r="C11" s="472" t="s">
        <v>467</v>
      </c>
      <c r="D11" s="472"/>
      <c r="E11" s="472"/>
      <c r="F11" s="472"/>
      <c r="G11" s="472"/>
      <c r="H11" s="472"/>
      <c r="I11" s="472"/>
      <c r="J11" s="472"/>
      <c r="K11" s="472"/>
      <c r="L11" s="472"/>
      <c r="M11" s="472"/>
      <c r="N11" s="472"/>
      <c r="O11" s="472"/>
      <c r="P11" s="472"/>
      <c r="Q11" s="472"/>
      <c r="R11" s="472"/>
      <c r="S11" s="472"/>
      <c r="T11" s="472"/>
      <c r="U11" s="472"/>
      <c r="V11" s="472"/>
      <c r="W11" s="472"/>
      <c r="X11" s="472"/>
      <c r="Y11" s="472"/>
      <c r="Z11" s="472"/>
      <c r="AA11" s="472"/>
      <c r="AB11" s="472"/>
      <c r="AC11" s="433" t="s">
        <v>468</v>
      </c>
      <c r="AD11" s="433"/>
      <c r="AE11" s="433"/>
      <c r="AF11" s="433"/>
      <c r="AG11" s="477">
        <f t="shared" si="0"/>
        <v>0</v>
      </c>
      <c r="AH11" s="478"/>
      <c r="AI11" s="478"/>
      <c r="AJ11" s="479"/>
      <c r="AK11" s="153"/>
      <c r="AL11" s="157"/>
    </row>
    <row r="12" spans="1:38" ht="19.5" customHeight="1">
      <c r="A12" s="460" t="s">
        <v>20</v>
      </c>
      <c r="B12" s="460"/>
      <c r="C12" s="423" t="s">
        <v>469</v>
      </c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432" t="s">
        <v>470</v>
      </c>
      <c r="AD12" s="432"/>
      <c r="AE12" s="432"/>
      <c r="AF12" s="432"/>
      <c r="AG12" s="477">
        <f t="shared" si="0"/>
        <v>0</v>
      </c>
      <c r="AH12" s="478"/>
      <c r="AI12" s="478"/>
      <c r="AJ12" s="479"/>
      <c r="AK12" s="153">
        <f>SUM(AK9:AK11)</f>
        <v>0</v>
      </c>
      <c r="AL12" s="157">
        <f>SUM(AL9:AL11)</f>
        <v>0</v>
      </c>
    </row>
    <row r="13" spans="1:38" ht="19.5" customHeight="1">
      <c r="A13" s="459" t="s">
        <v>23</v>
      </c>
      <c r="B13" s="459"/>
      <c r="C13" s="421" t="s">
        <v>471</v>
      </c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421"/>
      <c r="AA13" s="421"/>
      <c r="AB13" s="421"/>
      <c r="AC13" s="433" t="s">
        <v>472</v>
      </c>
      <c r="AD13" s="433"/>
      <c r="AE13" s="433"/>
      <c r="AF13" s="433"/>
      <c r="AG13" s="477">
        <f t="shared" si="0"/>
        <v>0</v>
      </c>
      <c r="AH13" s="478"/>
      <c r="AI13" s="478"/>
      <c r="AJ13" s="479"/>
      <c r="AK13" s="153"/>
      <c r="AL13" s="157"/>
    </row>
    <row r="14" spans="1:38" ht="19.5" customHeight="1">
      <c r="A14" s="459" t="s">
        <v>26</v>
      </c>
      <c r="B14" s="459"/>
      <c r="C14" s="472" t="s">
        <v>473</v>
      </c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472"/>
      <c r="P14" s="472"/>
      <c r="Q14" s="472"/>
      <c r="R14" s="472"/>
      <c r="S14" s="472"/>
      <c r="T14" s="472"/>
      <c r="U14" s="472"/>
      <c r="V14" s="472"/>
      <c r="W14" s="472"/>
      <c r="X14" s="472"/>
      <c r="Y14" s="472"/>
      <c r="Z14" s="472"/>
      <c r="AA14" s="472"/>
      <c r="AB14" s="472"/>
      <c r="AC14" s="433" t="s">
        <v>474</v>
      </c>
      <c r="AD14" s="433"/>
      <c r="AE14" s="433"/>
      <c r="AF14" s="433"/>
      <c r="AG14" s="477">
        <f t="shared" si="0"/>
        <v>0</v>
      </c>
      <c r="AH14" s="478"/>
      <c r="AI14" s="478"/>
      <c r="AJ14" s="479"/>
      <c r="AK14" s="153"/>
      <c r="AL14" s="157"/>
    </row>
    <row r="15" spans="1:38" ht="19.5" customHeight="1">
      <c r="A15" s="459" t="s">
        <v>29</v>
      </c>
      <c r="B15" s="459"/>
      <c r="C15" s="421" t="s">
        <v>475</v>
      </c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33" t="s">
        <v>476</v>
      </c>
      <c r="AD15" s="433"/>
      <c r="AE15" s="433"/>
      <c r="AF15" s="433"/>
      <c r="AG15" s="477">
        <f t="shared" si="0"/>
        <v>0</v>
      </c>
      <c r="AH15" s="478"/>
      <c r="AI15" s="478"/>
      <c r="AJ15" s="479"/>
      <c r="AK15" s="153"/>
      <c r="AL15" s="157"/>
    </row>
    <row r="16" spans="1:38" ht="19.5" customHeight="1">
      <c r="A16" s="459" t="s">
        <v>32</v>
      </c>
      <c r="B16" s="459"/>
      <c r="C16" s="472" t="s">
        <v>477</v>
      </c>
      <c r="D16" s="472"/>
      <c r="E16" s="472"/>
      <c r="F16" s="472"/>
      <c r="G16" s="472"/>
      <c r="H16" s="472"/>
      <c r="I16" s="472"/>
      <c r="J16" s="472"/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33" t="s">
        <v>478</v>
      </c>
      <c r="AD16" s="433"/>
      <c r="AE16" s="433"/>
      <c r="AF16" s="433"/>
      <c r="AG16" s="477">
        <f t="shared" si="0"/>
        <v>0</v>
      </c>
      <c r="AH16" s="478"/>
      <c r="AI16" s="478"/>
      <c r="AJ16" s="479"/>
      <c r="AK16" s="153"/>
      <c r="AL16" s="157"/>
    </row>
    <row r="17" spans="1:38" s="3" customFormat="1" ht="19.5" customHeight="1">
      <c r="A17" s="460" t="s">
        <v>35</v>
      </c>
      <c r="B17" s="460"/>
      <c r="C17" s="474" t="s">
        <v>479</v>
      </c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32" t="s">
        <v>480</v>
      </c>
      <c r="AD17" s="432"/>
      <c r="AE17" s="432"/>
      <c r="AF17" s="432"/>
      <c r="AG17" s="477">
        <f t="shared" si="0"/>
        <v>0</v>
      </c>
      <c r="AH17" s="478"/>
      <c r="AI17" s="478"/>
      <c r="AJ17" s="479"/>
      <c r="AK17" s="161">
        <f>SUM(AK9:AK16)</f>
        <v>0</v>
      </c>
      <c r="AL17" s="158">
        <f>SUM(AL9:AL16)</f>
        <v>0</v>
      </c>
    </row>
    <row r="18" spans="1:38" s="3" customFormat="1" ht="19.5" customHeight="1">
      <c r="A18" s="459" t="s">
        <v>38</v>
      </c>
      <c r="B18" s="459"/>
      <c r="C18" s="433" t="s">
        <v>481</v>
      </c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 t="s">
        <v>482</v>
      </c>
      <c r="AD18" s="433"/>
      <c r="AE18" s="433"/>
      <c r="AF18" s="433"/>
      <c r="AG18" s="477">
        <f t="shared" si="0"/>
        <v>19729</v>
      </c>
      <c r="AH18" s="478"/>
      <c r="AI18" s="478"/>
      <c r="AJ18" s="479"/>
      <c r="AK18" s="161">
        <v>18799</v>
      </c>
      <c r="AL18" s="158">
        <v>930</v>
      </c>
    </row>
    <row r="19" spans="1:38" s="3" customFormat="1" ht="19.5" customHeight="1">
      <c r="A19" s="459" t="s">
        <v>41</v>
      </c>
      <c r="B19" s="459"/>
      <c r="C19" s="433" t="s">
        <v>483</v>
      </c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 t="s">
        <v>484</v>
      </c>
      <c r="AD19" s="433"/>
      <c r="AE19" s="433"/>
      <c r="AF19" s="433"/>
      <c r="AG19" s="477">
        <f t="shared" si="0"/>
        <v>0</v>
      </c>
      <c r="AH19" s="478"/>
      <c r="AI19" s="478"/>
      <c r="AJ19" s="479"/>
      <c r="AK19" s="161"/>
      <c r="AL19" s="158"/>
    </row>
    <row r="20" spans="1:38" s="3" customFormat="1" ht="19.5" customHeight="1">
      <c r="A20" s="460" t="s">
        <v>44</v>
      </c>
      <c r="B20" s="460"/>
      <c r="C20" s="432" t="s">
        <v>485</v>
      </c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 t="s">
        <v>486</v>
      </c>
      <c r="AD20" s="432"/>
      <c r="AE20" s="432"/>
      <c r="AF20" s="432"/>
      <c r="AG20" s="477">
        <f t="shared" si="0"/>
        <v>19729</v>
      </c>
      <c r="AH20" s="478"/>
      <c r="AI20" s="478"/>
      <c r="AJ20" s="479"/>
      <c r="AK20" s="161">
        <v>18799</v>
      </c>
      <c r="AL20" s="158">
        <f>SUM(AL18:AL19)</f>
        <v>930</v>
      </c>
    </row>
    <row r="21" spans="1:38" s="3" customFormat="1" ht="19.5" customHeight="1">
      <c r="A21" s="459" t="s">
        <v>47</v>
      </c>
      <c r="B21" s="459"/>
      <c r="C21" s="472" t="s">
        <v>487</v>
      </c>
      <c r="D21" s="472"/>
      <c r="E21" s="472"/>
      <c r="F21" s="472"/>
      <c r="G21" s="472"/>
      <c r="H21" s="472"/>
      <c r="I21" s="472"/>
      <c r="J21" s="472"/>
      <c r="K21" s="472"/>
      <c r="L21" s="472"/>
      <c r="M21" s="472"/>
      <c r="N21" s="472"/>
      <c r="O21" s="472"/>
      <c r="P21" s="472"/>
      <c r="Q21" s="472"/>
      <c r="R21" s="472"/>
      <c r="S21" s="472"/>
      <c r="T21" s="472"/>
      <c r="U21" s="472"/>
      <c r="V21" s="472"/>
      <c r="W21" s="472"/>
      <c r="X21" s="472"/>
      <c r="Y21" s="472"/>
      <c r="Z21" s="472"/>
      <c r="AA21" s="472"/>
      <c r="AB21" s="472"/>
      <c r="AC21" s="433" t="s">
        <v>488</v>
      </c>
      <c r="AD21" s="433"/>
      <c r="AE21" s="433"/>
      <c r="AF21" s="433"/>
      <c r="AG21" s="477">
        <f t="shared" si="0"/>
        <v>0</v>
      </c>
      <c r="AH21" s="478"/>
      <c r="AI21" s="478"/>
      <c r="AJ21" s="479"/>
      <c r="AK21" s="161"/>
      <c r="AL21" s="158"/>
    </row>
    <row r="22" spans="1:38" ht="19.5" customHeight="1">
      <c r="A22" s="459" t="s">
        <v>50</v>
      </c>
      <c r="B22" s="459"/>
      <c r="C22" s="472" t="s">
        <v>489</v>
      </c>
      <c r="D22" s="472"/>
      <c r="E22" s="472"/>
      <c r="F22" s="472"/>
      <c r="G22" s="472"/>
      <c r="H22" s="472"/>
      <c r="I22" s="472"/>
      <c r="J22" s="472"/>
      <c r="K22" s="472"/>
      <c r="L22" s="472"/>
      <c r="M22" s="472"/>
      <c r="N22" s="472"/>
      <c r="O22" s="472"/>
      <c r="P22" s="472"/>
      <c r="Q22" s="472"/>
      <c r="R22" s="472"/>
      <c r="S22" s="472"/>
      <c r="T22" s="472"/>
      <c r="U22" s="472"/>
      <c r="V22" s="472"/>
      <c r="W22" s="472"/>
      <c r="X22" s="472"/>
      <c r="Y22" s="472"/>
      <c r="Z22" s="472"/>
      <c r="AA22" s="472"/>
      <c r="AB22" s="472"/>
      <c r="AC22" s="433" t="s">
        <v>490</v>
      </c>
      <c r="AD22" s="433"/>
      <c r="AE22" s="433"/>
      <c r="AF22" s="433"/>
      <c r="AG22" s="477">
        <f t="shared" si="0"/>
        <v>0</v>
      </c>
      <c r="AH22" s="478"/>
      <c r="AI22" s="478"/>
      <c r="AJ22" s="479"/>
      <c r="AK22" s="153"/>
      <c r="AL22" s="157"/>
    </row>
    <row r="23" spans="1:38" s="2" customFormat="1" ht="19.5" customHeight="1">
      <c r="A23" s="459" t="s">
        <v>53</v>
      </c>
      <c r="B23" s="459"/>
      <c r="C23" s="472" t="s">
        <v>491</v>
      </c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  <c r="O23" s="472"/>
      <c r="P23" s="472"/>
      <c r="Q23" s="472"/>
      <c r="R23" s="472"/>
      <c r="S23" s="472"/>
      <c r="T23" s="472"/>
      <c r="U23" s="472"/>
      <c r="V23" s="472"/>
      <c r="W23" s="472"/>
      <c r="X23" s="472"/>
      <c r="Y23" s="472"/>
      <c r="Z23" s="472"/>
      <c r="AA23" s="472"/>
      <c r="AB23" s="472"/>
      <c r="AC23" s="433" t="s">
        <v>492</v>
      </c>
      <c r="AD23" s="433"/>
      <c r="AE23" s="433"/>
      <c r="AF23" s="433"/>
      <c r="AG23" s="477"/>
      <c r="AH23" s="478"/>
      <c r="AI23" s="478"/>
      <c r="AJ23" s="479"/>
      <c r="AK23" s="153"/>
      <c r="AL23" s="157"/>
    </row>
    <row r="24" spans="1:38" s="2" customFormat="1" ht="19.5" customHeight="1">
      <c r="A24" s="459" t="s">
        <v>56</v>
      </c>
      <c r="B24" s="459"/>
      <c r="C24" s="472" t="s">
        <v>493</v>
      </c>
      <c r="D24" s="472"/>
      <c r="E24" s="472"/>
      <c r="F24" s="472"/>
      <c r="G24" s="472"/>
      <c r="H24" s="472"/>
      <c r="I24" s="472"/>
      <c r="J24" s="472"/>
      <c r="K24" s="472"/>
      <c r="L24" s="472"/>
      <c r="M24" s="472"/>
      <c r="N24" s="472"/>
      <c r="O24" s="472"/>
      <c r="P24" s="472"/>
      <c r="Q24" s="472"/>
      <c r="R24" s="472"/>
      <c r="S24" s="472"/>
      <c r="T24" s="472"/>
      <c r="U24" s="472"/>
      <c r="V24" s="472"/>
      <c r="W24" s="472"/>
      <c r="X24" s="472"/>
      <c r="Y24" s="472"/>
      <c r="Z24" s="472"/>
      <c r="AA24" s="472"/>
      <c r="AB24" s="472"/>
      <c r="AC24" s="433" t="s">
        <v>494</v>
      </c>
      <c r="AD24" s="433"/>
      <c r="AE24" s="433"/>
      <c r="AF24" s="433"/>
      <c r="AG24" s="477">
        <f t="shared" si="0"/>
        <v>0</v>
      </c>
      <c r="AH24" s="478"/>
      <c r="AI24" s="478"/>
      <c r="AJ24" s="479"/>
      <c r="AK24" s="153"/>
      <c r="AL24" s="157"/>
    </row>
    <row r="25" spans="1:38" ht="19.5" customHeight="1">
      <c r="A25" s="459" t="s">
        <v>59</v>
      </c>
      <c r="B25" s="459"/>
      <c r="C25" s="421" t="s">
        <v>495</v>
      </c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421"/>
      <c r="AA25" s="421"/>
      <c r="AB25" s="421"/>
      <c r="AC25" s="433" t="s">
        <v>496</v>
      </c>
      <c r="AD25" s="433"/>
      <c r="AE25" s="433"/>
      <c r="AF25" s="433"/>
      <c r="AG25" s="477">
        <f t="shared" si="0"/>
        <v>0</v>
      </c>
      <c r="AH25" s="478"/>
      <c r="AI25" s="478"/>
      <c r="AJ25" s="479"/>
      <c r="AK25" s="153"/>
      <c r="AL25" s="157"/>
    </row>
    <row r="26" spans="1:38" ht="19.5" customHeight="1">
      <c r="A26" s="460" t="s">
        <v>62</v>
      </c>
      <c r="B26" s="460"/>
      <c r="C26" s="423" t="s">
        <v>497</v>
      </c>
      <c r="D26" s="423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3"/>
      <c r="P26" s="423"/>
      <c r="Q26" s="423"/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423"/>
      <c r="AC26" s="432" t="s">
        <v>498</v>
      </c>
      <c r="AD26" s="432"/>
      <c r="AE26" s="432"/>
      <c r="AF26" s="432"/>
      <c r="AG26" s="477">
        <f t="shared" si="0"/>
        <v>19729</v>
      </c>
      <c r="AH26" s="478"/>
      <c r="AI26" s="478"/>
      <c r="AJ26" s="479"/>
      <c r="AK26" s="157">
        <f>SUM(AK12+AK17+AK20+AK21+AK22+AK23+AK24)</f>
        <v>18799</v>
      </c>
      <c r="AL26" s="157">
        <f>SUM(AL12+AL17+AL20+AL21+AL22+AL23+AL24)</f>
        <v>930</v>
      </c>
    </row>
    <row r="27" spans="1:38" ht="19.5" customHeight="1">
      <c r="A27" s="459" t="s">
        <v>65</v>
      </c>
      <c r="B27" s="459"/>
      <c r="C27" s="421" t="s">
        <v>499</v>
      </c>
      <c r="D27" s="421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  <c r="V27" s="421"/>
      <c r="W27" s="421"/>
      <c r="X27" s="421"/>
      <c r="Y27" s="421"/>
      <c r="Z27" s="421"/>
      <c r="AA27" s="421"/>
      <c r="AB27" s="421"/>
      <c r="AC27" s="433" t="s">
        <v>500</v>
      </c>
      <c r="AD27" s="433"/>
      <c r="AE27" s="433"/>
      <c r="AF27" s="433"/>
      <c r="AG27" s="477">
        <f t="shared" si="0"/>
        <v>0</v>
      </c>
      <c r="AH27" s="478"/>
      <c r="AI27" s="478"/>
      <c r="AJ27" s="479"/>
      <c r="AK27" s="153"/>
      <c r="AL27" s="157"/>
    </row>
    <row r="28" spans="1:38" ht="19.5" customHeight="1">
      <c r="A28" s="459" t="s">
        <v>68</v>
      </c>
      <c r="B28" s="459"/>
      <c r="C28" s="421" t="s">
        <v>501</v>
      </c>
      <c r="D28" s="421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  <c r="AC28" s="433" t="s">
        <v>502</v>
      </c>
      <c r="AD28" s="433"/>
      <c r="AE28" s="433"/>
      <c r="AF28" s="433"/>
      <c r="AG28" s="477">
        <f t="shared" si="0"/>
        <v>0</v>
      </c>
      <c r="AH28" s="478"/>
      <c r="AI28" s="478"/>
      <c r="AJ28" s="479"/>
      <c r="AK28" s="153"/>
      <c r="AL28" s="157"/>
    </row>
    <row r="29" spans="1:38" ht="19.5" customHeight="1">
      <c r="A29" s="459" t="s">
        <v>71</v>
      </c>
      <c r="B29" s="459"/>
      <c r="C29" s="472" t="s">
        <v>503</v>
      </c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33" t="s">
        <v>504</v>
      </c>
      <c r="AD29" s="433"/>
      <c r="AE29" s="433"/>
      <c r="AF29" s="433"/>
      <c r="AG29" s="477">
        <f t="shared" si="0"/>
        <v>0</v>
      </c>
      <c r="AH29" s="478"/>
      <c r="AI29" s="478"/>
      <c r="AJ29" s="479"/>
      <c r="AK29" s="153"/>
      <c r="AL29" s="157"/>
    </row>
    <row r="30" spans="1:38" s="3" customFormat="1" ht="19.5" customHeight="1">
      <c r="A30" s="459" t="s">
        <v>74</v>
      </c>
      <c r="B30" s="459"/>
      <c r="C30" s="472" t="s">
        <v>505</v>
      </c>
      <c r="D30" s="472"/>
      <c r="E30" s="472"/>
      <c r="F30" s="472"/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72"/>
      <c r="R30" s="472"/>
      <c r="S30" s="472"/>
      <c r="T30" s="472"/>
      <c r="U30" s="472"/>
      <c r="V30" s="472"/>
      <c r="W30" s="472"/>
      <c r="X30" s="472"/>
      <c r="Y30" s="472"/>
      <c r="Z30" s="472"/>
      <c r="AA30" s="472"/>
      <c r="AB30" s="472"/>
      <c r="AC30" s="433" t="s">
        <v>506</v>
      </c>
      <c r="AD30" s="433"/>
      <c r="AE30" s="433"/>
      <c r="AF30" s="433"/>
      <c r="AG30" s="477">
        <f t="shared" si="0"/>
        <v>0</v>
      </c>
      <c r="AH30" s="478"/>
      <c r="AI30" s="478"/>
      <c r="AJ30" s="479"/>
      <c r="AK30" s="161"/>
      <c r="AL30" s="158"/>
    </row>
    <row r="31" spans="1:38" ht="19.5" customHeight="1">
      <c r="A31" s="460" t="s">
        <v>77</v>
      </c>
      <c r="B31" s="460"/>
      <c r="C31" s="474" t="s">
        <v>507</v>
      </c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4"/>
      <c r="T31" s="474"/>
      <c r="U31" s="474"/>
      <c r="V31" s="474"/>
      <c r="W31" s="474"/>
      <c r="X31" s="474"/>
      <c r="Y31" s="474"/>
      <c r="Z31" s="474"/>
      <c r="AA31" s="474"/>
      <c r="AB31" s="474"/>
      <c r="AC31" s="432" t="s">
        <v>508</v>
      </c>
      <c r="AD31" s="432"/>
      <c r="AE31" s="432"/>
      <c r="AF31" s="432"/>
      <c r="AG31" s="477">
        <f t="shared" si="0"/>
        <v>0</v>
      </c>
      <c r="AH31" s="478"/>
      <c r="AI31" s="478"/>
      <c r="AJ31" s="479"/>
      <c r="AK31" s="157">
        <f>SUM(AK27:AK30)</f>
        <v>0</v>
      </c>
      <c r="AL31" s="157">
        <f>SUM(AL27:AL30)</f>
        <v>0</v>
      </c>
    </row>
    <row r="32" spans="1:38" ht="19.5" customHeight="1">
      <c r="A32" s="459" t="s">
        <v>80</v>
      </c>
      <c r="B32" s="459"/>
      <c r="C32" s="421" t="s">
        <v>509</v>
      </c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  <c r="Z32" s="421"/>
      <c r="AA32" s="421"/>
      <c r="AB32" s="421"/>
      <c r="AC32" s="433" t="s">
        <v>510</v>
      </c>
      <c r="AD32" s="433"/>
      <c r="AE32" s="433"/>
      <c r="AF32" s="433"/>
      <c r="AG32" s="477">
        <f t="shared" si="0"/>
        <v>0</v>
      </c>
      <c r="AH32" s="478"/>
      <c r="AI32" s="478"/>
      <c r="AJ32" s="479"/>
      <c r="AK32" s="153"/>
      <c r="AL32" s="157"/>
    </row>
    <row r="33" spans="1:38" s="3" customFormat="1" ht="19.5" customHeight="1">
      <c r="A33" s="460" t="s">
        <v>83</v>
      </c>
      <c r="B33" s="460"/>
      <c r="C33" s="474" t="s">
        <v>511</v>
      </c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474"/>
      <c r="V33" s="474"/>
      <c r="W33" s="474"/>
      <c r="X33" s="474"/>
      <c r="Y33" s="474"/>
      <c r="Z33" s="474"/>
      <c r="AA33" s="474"/>
      <c r="AB33" s="474"/>
      <c r="AC33" s="432" t="s">
        <v>512</v>
      </c>
      <c r="AD33" s="432"/>
      <c r="AE33" s="432"/>
      <c r="AF33" s="432"/>
      <c r="AG33" s="477">
        <f t="shared" si="0"/>
        <v>19729</v>
      </c>
      <c r="AH33" s="478"/>
      <c r="AI33" s="478"/>
      <c r="AJ33" s="479"/>
      <c r="AK33" s="160">
        <f>SUM(AK26+AK31+AK32)</f>
        <v>18799</v>
      </c>
      <c r="AL33" s="160">
        <f>SUM(AL26+AL31+AL32)</f>
        <v>930</v>
      </c>
    </row>
  </sheetData>
  <sheetProtection/>
  <mergeCells count="115">
    <mergeCell ref="A6:AF6"/>
    <mergeCell ref="AG6:AJ6"/>
    <mergeCell ref="A2:AL2"/>
    <mergeCell ref="A3:AL3"/>
    <mergeCell ref="A4:AL4"/>
    <mergeCell ref="A5:AL5"/>
    <mergeCell ref="AG7:AJ7"/>
    <mergeCell ref="A9:B9"/>
    <mergeCell ref="C9:AB9"/>
    <mergeCell ref="AC9:AF9"/>
    <mergeCell ref="AG9:AJ9"/>
    <mergeCell ref="A8:B8"/>
    <mergeCell ref="C8:AB8"/>
    <mergeCell ref="AC8:AF8"/>
    <mergeCell ref="AG8:AJ8"/>
    <mergeCell ref="A7:B7"/>
    <mergeCell ref="AG11:AJ11"/>
    <mergeCell ref="A10:B10"/>
    <mergeCell ref="C10:AB10"/>
    <mergeCell ref="AC10:AF10"/>
    <mergeCell ref="AG10:AJ10"/>
    <mergeCell ref="C7:AB7"/>
    <mergeCell ref="AC7:AF7"/>
    <mergeCell ref="A11:B11"/>
    <mergeCell ref="C11:AB11"/>
    <mergeCell ref="AC11:AF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31:B31"/>
    <mergeCell ref="C31:AB31"/>
    <mergeCell ref="AC31:AF31"/>
    <mergeCell ref="AG31:AJ31"/>
    <mergeCell ref="C29:AB29"/>
    <mergeCell ref="AC29:AF29"/>
    <mergeCell ref="AG29:AJ29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K1:AL1"/>
    <mergeCell ref="A30:B30"/>
    <mergeCell ref="C30:AB30"/>
    <mergeCell ref="AC30:AF30"/>
    <mergeCell ref="AG30:AJ30"/>
    <mergeCell ref="A28:B28"/>
    <mergeCell ref="C28:AB28"/>
    <mergeCell ref="AC28:AF28"/>
    <mergeCell ref="AG28:AJ28"/>
    <mergeCell ref="A29:B29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83" r:id="rId1"/>
  <headerFooter alignWithMargins="0">
    <oddHeader>&amp;R5. számú melléklet a 2/2015.(II.13.) számú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2014-01-31T09:21:39Z</cp:lastPrinted>
  <dcterms:created xsi:type="dcterms:W3CDTF">2006-09-16T00:00:00Z</dcterms:created>
  <dcterms:modified xsi:type="dcterms:W3CDTF">2015-02-17T14:19:09Z</dcterms:modified>
  <cp:category/>
  <cp:version/>
  <cp:contentType/>
  <cp:contentStatus/>
</cp:coreProperties>
</file>