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2772" yWindow="32772" windowWidth="19200" windowHeight="6876"/>
  </bookViews>
  <sheets>
    <sheet name="1-ktgvetési mérleg" sheetId="25" r:id="rId1"/>
    <sheet name="2-ktgvetési kiadások" sheetId="4" r:id="rId2"/>
    <sheet name="2-költségvetési bevételek" sheetId="5" r:id="rId3"/>
    <sheet name="2-finanszírozási kiadások" sheetId="6" r:id="rId4"/>
    <sheet name="2-finanszírozási bevételek" sheetId="7" r:id="rId5"/>
    <sheet name="3-EU-s" sheetId="26" r:id="rId6"/>
    <sheet name="4-maradványkimutatás" sheetId="10" r:id="rId7"/>
    <sheet name="5-vagyonkimutatás" sheetId="23" r:id="rId8"/>
    <sheet name="6-Eszközállomány" sheetId="22" r:id="rId9"/>
    <sheet name="7-Eredménykimutatás" sheetId="21" r:id="rId10"/>
    <sheet name="8-Mérleg" sheetId="20" r:id="rId11"/>
    <sheet name="9-Likv-akt" sheetId="27" r:id="rId12"/>
    <sheet name="10-Részesedések" sheetId="24" r:id="rId13"/>
  </sheets>
  <externalReferences>
    <externalReference r:id="rId14"/>
  </externalReferences>
  <definedNames>
    <definedName name="adat">'5-vagyonkimutatás'!$A$4:$AU$40</definedName>
    <definedName name="Excel_BuiltIn_Print_Area" localSheetId="11">#REF!</definedName>
    <definedName name="_xlnm.Print_Titles" localSheetId="12">'10-Részesedések'!$1:$3</definedName>
    <definedName name="_xlnm.Print_Titles" localSheetId="2">'2-költségvetési bevételek'!$1:$3</definedName>
    <definedName name="_xlnm.Print_Titles" localSheetId="1">'2-ktgvetési kiadások'!$1:$3</definedName>
    <definedName name="_xlnm.Print_Titles" localSheetId="5">'3-EU-s'!$1:$4</definedName>
    <definedName name="_xlnm.Print_Titles" localSheetId="7">'5-vagyonkimutatás'!$1:$3</definedName>
    <definedName name="_xlnm.Print_Titles" localSheetId="8">'6-Eszközállomány'!$1:$3</definedName>
    <definedName name="_xlnm.Print_Titles" localSheetId="9">'7-Eredménykimutatás'!$1:$3</definedName>
    <definedName name="_xlnm.Print_Titles" localSheetId="10">'8-Mérleg'!$1:$3</definedName>
    <definedName name="_xlnm.Print_Area" localSheetId="0">'1-ktgvetési mérleg'!$A$1:$F$34</definedName>
    <definedName name="_xlnm.Print_Area" localSheetId="11">'9-Likv-akt'!$A$1:$N$28</definedName>
  </definedNames>
  <calcPr calcId="191029" fullCalcOnLoad="1"/>
</workbook>
</file>

<file path=xl/calcChain.xml><?xml version="1.0" encoding="utf-8"?>
<calcChain xmlns="http://schemas.openxmlformats.org/spreadsheetml/2006/main">
  <c r="N27" i="27"/>
  <c r="M27"/>
  <c r="L27"/>
  <c r="K27"/>
  <c r="J27"/>
  <c r="I27"/>
  <c r="H27"/>
  <c r="G27"/>
  <c r="F27"/>
  <c r="E27"/>
  <c r="D27"/>
  <c r="C27"/>
  <c r="B27"/>
  <c r="N26"/>
  <c r="N25"/>
  <c r="N24"/>
  <c r="N14"/>
  <c r="M14"/>
  <c r="L14"/>
  <c r="K14"/>
  <c r="J14"/>
  <c r="I14"/>
  <c r="H14"/>
  <c r="G14"/>
  <c r="F14"/>
  <c r="E14"/>
  <c r="D14"/>
  <c r="C14"/>
  <c r="B14"/>
  <c r="N13"/>
  <c r="N12"/>
  <c r="N11"/>
  <c r="J11" i="26"/>
  <c r="J10"/>
  <c r="J9"/>
  <c r="J8"/>
  <c r="C22" i="25"/>
  <c r="F20"/>
  <c r="F27"/>
  <c r="F28"/>
  <c r="C20"/>
  <c r="C24"/>
  <c r="F18"/>
  <c r="C19"/>
  <c r="F12"/>
  <c r="C12"/>
  <c r="C27"/>
  <c r="C28"/>
  <c r="F9"/>
  <c r="F25"/>
  <c r="C9"/>
  <c r="C25"/>
  <c r="F26"/>
  <c r="F30"/>
  <c r="F29"/>
  <c r="C29"/>
  <c r="C26"/>
  <c r="C30"/>
  <c r="C32"/>
  <c r="C16"/>
  <c r="C10"/>
</calcChain>
</file>

<file path=xl/sharedStrings.xml><?xml version="1.0" encoding="utf-8"?>
<sst xmlns="http://schemas.openxmlformats.org/spreadsheetml/2006/main" count="829" uniqueCount="642">
  <si>
    <t>08</t>
  </si>
  <si>
    <t>01</t>
  </si>
  <si>
    <t>02</t>
  </si>
  <si>
    <t>03</t>
  </si>
  <si>
    <t>04</t>
  </si>
  <si>
    <t>01 - K1-K8. Költségvetési kiadások</t>
  </si>
  <si>
    <t>Megnevezés</t>
  </si>
  <si>
    <t>Eredeti előirányzat</t>
  </si>
  <si>
    <t>Módosított előirányzat</t>
  </si>
  <si>
    <t>Kötelezettségvállalás, más fizetési kötelezettség - Költségvetési évben esedékes</t>
  </si>
  <si>
    <t>Kötelezettségvállalás, más fizetési kötelezettség - Költségvetési évben esedékes végleges</t>
  </si>
  <si>
    <t>Kötelezettségvállalás, más fizetési kötelezettség - Költségvetési évet követően esedékes</t>
  </si>
  <si>
    <t>Kötelezettségvállalás, más fizetési kötelezettség - Költségvetési évet követően esedékes végleges</t>
  </si>
  <si>
    <t>Teljesítés</t>
  </si>
  <si>
    <t>Törvény szerinti illetmények, munkabérek (K1101)</t>
  </si>
  <si>
    <t>06</t>
  </si>
  <si>
    <t>Jubileumi jutalom (K1106)</t>
  </si>
  <si>
    <t>07</t>
  </si>
  <si>
    <t>Béren kívüli juttatások (K1107)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</si>
  <si>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</si>
  <si>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</si>
  <si>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</si>
  <si>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</si>
  <si>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</si>
  <si>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</si>
  <si>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</si>
  <si>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</si>
  <si>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</si>
  <si>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</si>
  <si>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</si>
  <si>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</si>
  <si>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</si>
  <si>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(=22+…+27) (K2)</t>
  </si>
  <si>
    <t>22</t>
  </si>
  <si>
    <t>ebből: szociális hozzájárulási adó (K2)</t>
  </si>
  <si>
    <t>25</t>
  </si>
  <si>
    <t>ebből: táppénz hozzájárulás (K2)</t>
  </si>
  <si>
    <t>26</t>
  </si>
  <si>
    <t>ebből: munkaadót a foglalkoztatottak részére történő kifizetésekkel kapcsolatban terhelő más járulék jellegű kötelezettségek (K2)</t>
  </si>
  <si>
    <t>28</t>
  </si>
  <si>
    <t>Szakmai anyagok beszerzése (K311)</t>
  </si>
  <si>
    <t>29</t>
  </si>
  <si>
    <t>Üzemeltetési anyagok beszerzése (K312)</t>
  </si>
  <si>
    <t>31</t>
  </si>
  <si>
    <t>Készletbeszerzés (=28+29+30) (K31)</t>
  </si>
  <si>
    <t>32</t>
  </si>
  <si>
    <t>Informatikai szolgáltatások igénybevétele (K321)</t>
  </si>
  <si>
    <t>33</t>
  </si>
  <si>
    <t>Egyéb kommunikációs szolgáltatások (K322)</t>
  </si>
  <si>
    <t>34</t>
  </si>
  <si>
    <t>Kommunikációs szolgáltatások (=32+33) (K32)</t>
  </si>
  <si>
    <t>35</t>
  </si>
  <si>
    <t>Közüzemi díjak (K331)</t>
  </si>
  <si>
    <t>36</t>
  </si>
  <si>
    <t>Vásárolt élelmezés (K332)</t>
  </si>
  <si>
    <t>37</t>
  </si>
  <si>
    <t>Bérleti és lízing díjak (&gt;=38) (K333)</t>
  </si>
  <si>
    <t>39</t>
  </si>
  <si>
    <t>Karbantartási, kisjavítási szolgáltatások (K334)</t>
  </si>
  <si>
    <t>42</t>
  </si>
  <si>
    <t>Szakmai tevékenységet segítő szolgáltatások  (K336)</t>
  </si>
  <si>
    <t>43</t>
  </si>
  <si>
    <t>Egyéb szolgáltatások (&gt;=44) (K337)</t>
  </si>
  <si>
    <t>44</t>
  </si>
  <si>
    <t>ebből: biztosítási díjak (K337)</t>
  </si>
  <si>
    <t>45</t>
  </si>
  <si>
    <t>Szolgáltatási kiadások (=35+36+37+39+40+42+43) (K33)</t>
  </si>
  <si>
    <t>46</t>
  </si>
  <si>
    <t>Kiküldetések kiadásai (K341)</t>
  </si>
  <si>
    <t>48</t>
  </si>
  <si>
    <t>Kiküldetések, reklám- és propagandakiadások (=46+47) (K34)</t>
  </si>
  <si>
    <t>49</t>
  </si>
  <si>
    <t>Működési célú előzetesen felszámított általános forgalmi adó (K351)</t>
  </si>
  <si>
    <t>58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</si>
  <si>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</si>
  <si>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</si>
  <si>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</si>
  <si>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</si>
  <si>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</si>
  <si>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62</t>
  </si>
  <si>
    <t>Családi támogatások (=63+…+72) (K42)</t>
  </si>
  <si>
    <t>99</t>
  </si>
  <si>
    <t>Egyéb nem intézményi ellátások (&gt;=100+…+118) (K48)</t>
  </si>
  <si>
    <t>114</t>
  </si>
  <si>
    <t>ebből: egyéb, az önkormányzat rendeletében megállapított juttatás (K48)</t>
  </si>
  <si>
    <t>115</t>
  </si>
  <si>
    <t>ebből: köztemetés [Szoctv. 48.§] (K48)</t>
  </si>
  <si>
    <t>116</t>
  </si>
  <si>
    <t>ebből: települési támogatás [Szoctv. 45. §], (K48)</t>
  </si>
  <si>
    <t>118</t>
  </si>
  <si>
    <t>ebből: önkormányzat által saját hatáskörben (nem szociális és gyermekvédelmi előírások alapján) adott más ellátás (K48)</t>
  </si>
  <si>
    <t>119</t>
  </si>
  <si>
    <t>Ellátottak pénzbeli juttatásai (=61+62+73+74+84+93+96+99) (K4)</t>
  </si>
  <si>
    <t>122</t>
  </si>
  <si>
    <t>A helyi önkormányzatok előző évi elszámolásából származó kiadások (K5021)</t>
  </si>
  <si>
    <t>125</t>
  </si>
  <si>
    <t>Elvonások és befizetések (=122+123+124) (K502)</t>
  </si>
  <si>
    <t>149</t>
  </si>
  <si>
    <t>Egyéb működési célú támogatások államháztartáson belülre (=150+…+159) (K506)</t>
  </si>
  <si>
    <t>150</t>
  </si>
  <si>
    <t>ebből: központi költségvetési szervek (K506)</t>
  </si>
  <si>
    <t>156</t>
  </si>
  <si>
    <t>ebből: helyi önkormányzatok és költségvetési szerveik (K506)</t>
  </si>
  <si>
    <t>157</t>
  </si>
  <si>
    <t>ebből: társulások és költségvetési szerveik (K506)</t>
  </si>
  <si>
    <t>162</t>
  </si>
  <si>
    <t>Működési célú visszatérítendő támogatások, kölcsönök nyújtása államháztartáson kívülre (=163+…+173) (K508)</t>
  </si>
  <si>
    <t>166</t>
  </si>
  <si>
    <t>ebből: háztartások (K508)</t>
  </si>
  <si>
    <t>177</t>
  </si>
  <si>
    <t>Egyéb működési célú támogatások államháztartáson kívülre (=178+…+187) (K512)</t>
  </si>
  <si>
    <t>179</t>
  </si>
  <si>
    <t>ebből: nonprofit gazdasági társaságok (K512)</t>
  </si>
  <si>
    <t>188</t>
  </si>
  <si>
    <t>Tartalékok (K513)</t>
  </si>
  <si>
    <t>189</t>
  </si>
  <si>
    <t>Egyéb működési célú kiadások (=120+125+126+127+138+149+160+162+174+175+176+177+188) (K5)</t>
  </si>
  <si>
    <t>191</t>
  </si>
  <si>
    <t>Ingatlanok beszerzése, létesítése (&gt;=192) (K62)</t>
  </si>
  <si>
    <t>194</t>
  </si>
  <si>
    <t>Egyéb tárgyi eszközök beszerzése, létesítése (K64)</t>
  </si>
  <si>
    <t>197</t>
  </si>
  <si>
    <t>Beruházási célú előzetesen felszámított általános forgalmi adó (K67)</t>
  </si>
  <si>
    <t>198</t>
  </si>
  <si>
    <t>Beruházások (=190+191+193+…+197) (K6)</t>
  </si>
  <si>
    <t>199</t>
  </si>
  <si>
    <t>Ingatlanok felújítása (K71)</t>
  </si>
  <si>
    <t>202</t>
  </si>
  <si>
    <t>Felújítási célú előzetesen felszámított általános forgalmi adó (K74)</t>
  </si>
  <si>
    <t>203</t>
  </si>
  <si>
    <t>Felújítások (=199+...+202) (K7)</t>
  </si>
  <si>
    <t>266</t>
  </si>
  <si>
    <t>Költségvetési kiadások (=20+21+60+119+189+198+203+265) (K1-K8)</t>
  </si>
  <si>
    <t>02 - Beszámoló a B1. - B7. költségvetési bevételek előirányzatának teljesítéséről</t>
  </si>
  <si>
    <t>Követelés - Költségvetési évben esedékes</t>
  </si>
  <si>
    <t>Követelés - Költségvetési évet követően esedékes</t>
  </si>
  <si>
    <t>Helyi önkormányzatok működésének általános támogatása (B111)</t>
  </si>
  <si>
    <t>Települési önkormányzatok szociális, gyermekjóléti  és gyermekétkeztetési feladatainak támogatása (B113)</t>
  </si>
  <si>
    <t>Települési önkormányzatok kulturális feladatainak támogatása (B114)</t>
  </si>
  <si>
    <t>Elszámolásból származó bevételek (B116)</t>
  </si>
  <si>
    <t>Önkormányzatok működési támogatásai (=01+…+06) (B11)</t>
  </si>
  <si>
    <t>Egyéb működési célú támogatások bevételei államháztartáson belülről (=33+…+42) (B16)</t>
  </si>
  <si>
    <t>ebből: egyéb fejezeti kezelésű előirányzatok (B16)</t>
  </si>
  <si>
    <t>ebből: társadalombiztosítás pénzügyi alapjai (B16)</t>
  </si>
  <si>
    <t>ebből: helyi önkormányzatok és költségvetési szerveik (B16)</t>
  </si>
  <si>
    <t>Működési célú támogatások államháztartáson belülről (=07+...+10+21+32) (B1)</t>
  </si>
  <si>
    <t>68</t>
  </si>
  <si>
    <t>Egyéb felhalmozási célú támogatások bevételei államháztartáson belülről (=69+…+78) (B25)</t>
  </si>
  <si>
    <t>72</t>
  </si>
  <si>
    <t>ebből: egyéb fejezeti kezelésű előirányzatok (B25)</t>
  </si>
  <si>
    <t>79</t>
  </si>
  <si>
    <t>Felhalmozási célú támogatások államháztartáson belülről (=44+45+46+57+68) (B2)</t>
  </si>
  <si>
    <t>108</t>
  </si>
  <si>
    <t>Vagyoni tipusú adók (=109+…+114) (B34)</t>
  </si>
  <si>
    <t>109</t>
  </si>
  <si>
    <t>ebből: építményadó  (B34)</t>
  </si>
  <si>
    <t>110</t>
  </si>
  <si>
    <t>ebből: magánszemélyek kommunális adója (B34)</t>
  </si>
  <si>
    <t>Értékesítési és forgalmi adók (=116+…+136) (B351)</t>
  </si>
  <si>
    <t>ebből: állandó jelleggel végzett iparűzési tevékenység után fizetett helyi iparűzési adó (B351)</t>
  </si>
  <si>
    <t>142</t>
  </si>
  <si>
    <t>Gépjárműadók (=143+…+146) (B354)</t>
  </si>
  <si>
    <t>144</t>
  </si>
  <si>
    <t>ebből: belföldi gépjárművek adójának a helyi önkormányzatot megillető része (B354)</t>
  </si>
  <si>
    <t>164</t>
  </si>
  <si>
    <t>Termékek és szolgáltatások adói (=115+137+141+142+147)  (B35)</t>
  </si>
  <si>
    <t>165</t>
  </si>
  <si>
    <t>Egyéb közhatalmi bevételek (&gt;=166+…+183) (B36)</t>
  </si>
  <si>
    <t>184</t>
  </si>
  <si>
    <t>Közhatalmi bevételek (=92+93+103+108+164+165) (B3)</t>
  </si>
  <si>
    <t>186</t>
  </si>
  <si>
    <t>Szolgáltatások ellenértéke (&gt;=187+188) (B402)</t>
  </si>
  <si>
    <t>Közvetített szolgáltatások ellenértéke  (&gt;=190) (B403)</t>
  </si>
  <si>
    <t>Tulajdonosi bevételek (&gt;=192+…+197) (B404)</t>
  </si>
  <si>
    <t>193</t>
  </si>
  <si>
    <t>ebből: önkormányzati vagyon üzemeltetéséből, koncesszióból származó bevétel (B404)</t>
  </si>
  <si>
    <t>ebből: önkormányzati vagyon vagyonkezelésbe adásából származó bevétel (B404)</t>
  </si>
  <si>
    <t>Ellátási díjak (B405)</t>
  </si>
  <si>
    <t>Kiszámlázott általános forgalmi adó (B406)</t>
  </si>
  <si>
    <t>201</t>
  </si>
  <si>
    <t>Befektetett pénzügyi eszközökből származó bevételek (&gt;=202+203) (B4081)</t>
  </si>
  <si>
    <t>207</t>
  </si>
  <si>
    <t>Kamatbevételek és más nyereségjellegű bevételek (=201+204) (B408)</t>
  </si>
  <si>
    <t>217</t>
  </si>
  <si>
    <t>Egyéb működési bevételek (&gt;=218+219) (B411)</t>
  </si>
  <si>
    <t>219</t>
  </si>
  <si>
    <t>ebből: kiadások visszatérítései (B411)</t>
  </si>
  <si>
    <t>220</t>
  </si>
  <si>
    <t>Működési bevételek (=185+186+189+191+198+…+200+207+215+216+217) (B4)</t>
  </si>
  <si>
    <t>223</t>
  </si>
  <si>
    <t>Ingatlanok értékesítése (&gt;=224) (B52)</t>
  </si>
  <si>
    <t>229</t>
  </si>
  <si>
    <t>Felhalmozási bevételek (=221+223+225+226+228) (B5)</t>
  </si>
  <si>
    <t>233</t>
  </si>
  <si>
    <t>Működési célú visszatérítendő támogatások, kölcsönök visszatérülése államháztartáson kívülről (=234+…+242) (B64)</t>
  </si>
  <si>
    <t>237</t>
  </si>
  <si>
    <t>ebből: háztartások (B64)</t>
  </si>
  <si>
    <t>255</t>
  </si>
  <si>
    <t>Működési célú átvett pénzeszközök (=230+...+233+243) (B6)</t>
  </si>
  <si>
    <t>259</t>
  </si>
  <si>
    <t>Felhalmozási célú visszatérítendő támogatások, kölcsönök visszatérülése államháztartáson kívülről (=260+…+268) (B74)</t>
  </si>
  <si>
    <t>281</t>
  </si>
  <si>
    <t>Felhalmozási célú átvett pénzeszközök (=256+…+259+269) (B7)</t>
  </si>
  <si>
    <t>282</t>
  </si>
  <si>
    <t>Költségvetési bevételek (=43+79+184+220+229+255+281) (B1-B7)</t>
  </si>
  <si>
    <t>03 - K9. Finanszírozási kiadások</t>
  </si>
  <si>
    <t>Államháztartáson belüli megelőlegezések visszafizetése (K914)</t>
  </si>
  <si>
    <t>Belföldi finanszírozás kiadásai (=06+19+…+25+28) (K91)</t>
  </si>
  <si>
    <t>40</t>
  </si>
  <si>
    <t>Finanszírozási kiadások (=29+37+38+39) (K9)</t>
  </si>
  <si>
    <t>04 - B8. Finanszírozási bevételek</t>
  </si>
  <si>
    <t>Követelés  - Költségvetési évben esedékes</t>
  </si>
  <si>
    <t>12</t>
  </si>
  <si>
    <t>Előző év költségvetési maradványának igénybevétele (B8131)</t>
  </si>
  <si>
    <t>14</t>
  </si>
  <si>
    <t>Maradvány igénybevétele (=12+13) (B813)</t>
  </si>
  <si>
    <t>Államháztartáson belüli megelőlegezések (B814)</t>
  </si>
  <si>
    <t>23</t>
  </si>
  <si>
    <t>Belföldi finanszírozás bevételei (=04+11+14+…+19+22) (B81)</t>
  </si>
  <si>
    <t>Finanszírozási bevételek (=23+29+30+31) (B8)</t>
  </si>
  <si>
    <t>07/A - Maradványkimutatás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</si>
  <si>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</si>
  <si>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</si>
  <si>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</si>
  <si>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</si>
  <si>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</si>
  <si>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05</t>
  </si>
  <si>
    <t>04        Alaptevékenység finanszírozási kiadásai</t>
  </si>
  <si>
    <t>II         Alaptevékenység finanszírozási egyenlege (=03-04)</t>
  </si>
  <si>
    <t>A)        Alaptevékenység maradványa (=±I±II)</t>
  </si>
  <si>
    <t>C)        Összes maradvány (=A+B)</t>
  </si>
  <si>
    <t>E)        Alaptevékenység szabad maradványa (=A-D)</t>
  </si>
  <si>
    <t>27</t>
  </si>
  <si>
    <t>67</t>
  </si>
  <si>
    <t>92</t>
  </si>
  <si>
    <t>176</t>
  </si>
  <si>
    <t>183</t>
  </si>
  <si>
    <t>249</t>
  </si>
  <si>
    <t>09</t>
  </si>
  <si>
    <t>10</t>
  </si>
  <si>
    <t>12/A - Mérleg</t>
  </si>
  <si>
    <t>Előző időszak</t>
  </si>
  <si>
    <t>Módosítások (+/-)</t>
  </si>
  <si>
    <t>Tárgyi időszak</t>
  </si>
  <si>
    <t>A/II/1 Ingatlanok és a kapcsolódó vagyoni értékű jogok</t>
  </si>
  <si>
    <t>A/II/2 Gépek, berendezések, felszerelések, járművek</t>
  </si>
  <si>
    <t>A/II/4 Beruházások, felújítások</t>
  </si>
  <si>
    <t>A/II Tárgyi eszközök  (=A/II/1+...+A/II/5)</t>
  </si>
  <si>
    <t>11</t>
  </si>
  <si>
    <t>A/III/1 Tartós részesedések (=A/III/1a+…+A/III/1e)</t>
  </si>
  <si>
    <t>A/III/1b - ebből: tartós részesedések nem pénzügyi vállalkozásban</t>
  </si>
  <si>
    <t>A/III Befektetett pénzügyi eszközök (=A/III/1+A/III/2+A/III/3)</t>
  </si>
  <si>
    <t>A/IV/1 Koncesszióba, vagyonkezelésbe adott eszközök (=A/IV/1a+A/IV/1b+A/IV/1c)</t>
  </si>
  <si>
    <t>24</t>
  </si>
  <si>
    <t>A/IV/1b - ebből: tárgyi eszközök</t>
  </si>
  <si>
    <t>A/IV Koncesszióba, vagyonkezelésbe adott eszközök (=A/IV/1+A/IV/2)</t>
  </si>
  <si>
    <t>A) NEMZETI VAGYONBA TARTOZÓ BEFEKTETETT ESZKÖZÖK (=A/I+A/II+A/III+A/IV)</t>
  </si>
  <si>
    <t>51</t>
  </si>
  <si>
    <t>C/III/1 Kincstáron kívüli forintszámlák</t>
  </si>
  <si>
    <t>53</t>
  </si>
  <si>
    <t>C/III Forintszámlák (=C/III/1+C/III/2)</t>
  </si>
  <si>
    <t>57</t>
  </si>
  <si>
    <t>C) PÉNZESZKÖZÖK (=C/I+…+C/IV)</t>
  </si>
  <si>
    <t>D/I/3 Költségvetési évben esedékes követelések közhatalmi bevételre (=D/I/3a+…+D/I/3f)</t>
  </si>
  <si>
    <t>66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</si>
  <si>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</si>
  <si>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</si>
  <si>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</si>
  <si>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69</t>
  </si>
  <si>
    <t>D/I/4 Költségvetési évben esedékes követelések működési bevételre (=D/I/4a+…+D/I/4i)</t>
  </si>
  <si>
    <t>70</t>
  </si>
  <si>
    <t>D/I/4a - ebből: költségvetési évben esedékes követelések készletértékesítés ellenértékére, szolgáltatások ellenértékére, közvetített szolgáltatások ellenértékére</t>
  </si>
  <si>
    <t>71</t>
  </si>
  <si>
    <t>D/I/4b - ebből: költségvetési évben esedékes követelések tulajdonosi bevételekre</t>
  </si>
  <si>
    <t>D/I/4c - ebből: költségvetési évben esedékes követelések ellátási díjakra</t>
  </si>
  <si>
    <t>73</t>
  </si>
  <si>
    <t>D/I/4d - ebből: költségvetési évben esedékes követelések kiszámlázott általános forgalmi adóra</t>
  </si>
  <si>
    <t>74</t>
  </si>
  <si>
    <t>D/I/4e - ebből: költségvetési évben esedékes követelések általános forgalmi adó visszatérítésére</t>
  </si>
  <si>
    <t>78</t>
  </si>
  <si>
    <t>D/I/4i - ebből: költségvetési évben esedékes követelések egyéb működési bevételekre</t>
  </si>
  <si>
    <t>85</t>
  </si>
  <si>
    <t>D/I/6 Költségvetési évben esedékes követelések működési célú átvett pénzeszközre (&gt;=D/I/6a+D/I/6b+D/I/6c)</t>
  </si>
  <si>
    <t>88</t>
  </si>
  <si>
    <t>D/I/6c - ebből: költségvetési évben esedékes követelések működési célú visszatérítendő támogatások, kölcsönök visszatérülésére államháztartáson kívülről</t>
  </si>
  <si>
    <t>89</t>
  </si>
  <si>
    <t>D/I/7 Költségvetési évben esedékes követelések felhalmozási célú átvett pénzeszközre (&gt;=D/I/7a+D/I/7b+D/I/7c)</t>
  </si>
  <si>
    <t>D/I/7c - ebből: költségvetési évben esedékes követelések felhalmozási célú visszatérítendő támogatások, kölcsönök visszatérülésére államháztartáson kívülről</t>
  </si>
  <si>
    <t>101</t>
  </si>
  <si>
    <t>D/I Költségvetési évben esedékes követelések (=D/I/1+…+D/I/8)</t>
  </si>
  <si>
    <t>153</t>
  </si>
  <si>
    <t>D/III/5 Vagyonkezelésbe adott eszközökkel kapcsolatos visszapótlási követelés elszámolása</t>
  </si>
  <si>
    <t>158</t>
  </si>
  <si>
    <t>D/III Követelés jellegű sajátos elszámolások (=D/III/1+…+D/III/9)</t>
  </si>
  <si>
    <t>159</t>
  </si>
  <si>
    <t>D) KÖVETELÉSEK  (=D/I+D/II+D/III)</t>
  </si>
  <si>
    <t>E/II/2 Más fizetendő általános forgalmi adó</t>
  </si>
  <si>
    <t>167</t>
  </si>
  <si>
    <t>E/II Fizetendő általános forgalmi adó elszámolása (=E/II/1+E/II/2)</t>
  </si>
  <si>
    <t>171</t>
  </si>
  <si>
    <t>E) EGYÉB SAJÁTOS ELSZÁMOLÁSOK (=E/I+E/II+E/III)</t>
  </si>
  <si>
    <t>ESZKÖZÖK ÖSSZESEN (=A+B+C+D+E+F)</t>
  </si>
  <si>
    <t>G/I  Nemzeti vagyon induláskori értéke</t>
  </si>
  <si>
    <t>178</t>
  </si>
  <si>
    <t>G/II Nemzeti vagyon változásai</t>
  </si>
  <si>
    <t>G/III Egyéb eszközök induláskori értéke és változásai</t>
  </si>
  <si>
    <t>180</t>
  </si>
  <si>
    <t>G/IV Felhalmozott eredmény</t>
  </si>
  <si>
    <t>182</t>
  </si>
  <si>
    <t>G/VI Mérleg szerinti eredmény</t>
  </si>
  <si>
    <t>G/ SAJÁT TŐKE  (= G/I+…+G/VI)</t>
  </si>
  <si>
    <t>H/I/3 Költségvetési évben esedékes kötelezettségek dologi kiadásokra</t>
  </si>
  <si>
    <t>187</t>
  </si>
  <si>
    <t>H/I/4 Költségvetési évben esedékes kötelezettségek ellátottak pénzbeli juttatásaira</t>
  </si>
  <si>
    <t>H/I/5 Költségvetési évben esedékes kötelezettségek egyéb működési célú kiadásokra (&gt;=H/I/5a+H/I/5b)</t>
  </si>
  <si>
    <t>209</t>
  </si>
  <si>
    <t>H/I Költségvetési évben esedékes kötelezettségek (=H/I/1+…+H/I/9)</t>
  </si>
  <si>
    <t>222</t>
  </si>
  <si>
    <t>H/II/9 Költségvetési évet követően esedékes kötelezettségek finanszírozási kiadásokra (&gt;=H/II/9a+…+H/II/9j)</t>
  </si>
  <si>
    <t>227</t>
  </si>
  <si>
    <t>H/II/9e - ebből: költségvetési évet követően esedékes kötelezettségek államháztartáson belüli megelőlegezések visszafizetésére</t>
  </si>
  <si>
    <t>H/II Költségvetési évet követően esedékes kötelezettségek (=H/II/1+…+H/II/9)</t>
  </si>
  <si>
    <t>236</t>
  </si>
  <si>
    <t>H/III/3 Más szervezetet megillető bevételek elszámolása</t>
  </si>
  <si>
    <t>243</t>
  </si>
  <si>
    <t>H/III Kötelezettség jellegű sajátos elszámolások (=H/III/1+…+H/III/10)</t>
  </si>
  <si>
    <t>244</t>
  </si>
  <si>
    <t>H) KÖTELEZETTSÉGEK (=H/I+H/II+H/III)</t>
  </si>
  <si>
    <t>247</t>
  </si>
  <si>
    <t>J/2 Költségek, ráfordítások passzív időbeli elhatárolása</t>
  </si>
  <si>
    <t>248</t>
  </si>
  <si>
    <t>J/3 Halasztott eredményszemléletű bevételek</t>
  </si>
  <si>
    <t>J) PASSZÍV IDŐBELI ELHATÁROLÁSOK (=J/1+J/2+J/3)</t>
  </si>
  <si>
    <t>250</t>
  </si>
  <si>
    <t>FORRÁSOK ÖSSZESEN (=G+H+I+J)</t>
  </si>
  <si>
    <t>13/A - Eredménykimutatás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</si>
  <si>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</si>
  <si>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</si>
  <si>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</si>
  <si>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</si>
  <si>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</si>
  <si>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</si>
  <si>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</si>
  <si>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</si>
  <si>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</si>
  <si>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</si>
  <si>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</si>
  <si>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IV Anyagjellegű ráfordítások (=10+11+12+13)</t>
  </si>
  <si>
    <t>18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</si>
  <si>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</si>
  <si>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</si>
  <si>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</si>
  <si>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</si>
  <si>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</si>
  <si>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</si>
  <si>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</si>
  <si>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19 Befektetett pénzügyi eszközökből származó eredményszemléletű bevételek, árfolyamnyereségek</t>
  </si>
  <si>
    <t>20 Egyéb kapott (járó) kamatok és kamatjellegű eredményszemléletű bevételek</t>
  </si>
  <si>
    <t>VIII Pénzügyi műveletek eredményszemléletű bevételei (=17+18+19+20+21)</t>
  </si>
  <si>
    <t>B)  PÉNZÜGYI MŰVELETEK EREDMÉNYE (=VIII-IX)</t>
  </si>
  <si>
    <t>C)  MÉRLEG SZERINTI EREDMÉNY (=±A±B)</t>
  </si>
  <si>
    <t>15/A - Kimutatás az immateriális javak, tárgyi eszközök koncesszióba, vagyonkezelésbe adott eszközök állományának alakulásáról</t>
  </si>
  <si>
    <t>Immateriális javak</t>
  </si>
  <si>
    <t>Ingatlanok és kapcsolódó vagyoni értékű jogok</t>
  </si>
  <si>
    <t>Gépek, berendezések, felszerelések, járművek</t>
  </si>
  <si>
    <t>Tenyészállatok</t>
  </si>
  <si>
    <t>Beruházások és felújítások</t>
  </si>
  <si>
    <t>Koncesszióba, vagyonkezelésbe adott eszközök</t>
  </si>
  <si>
    <t>Összesen (=3+4+5+6+7+8)</t>
  </si>
  <si>
    <t>Tárgyévi nyitó állomány (előző évi záró állomány)</t>
  </si>
  <si>
    <t>Immateriális javak beszerzése, nem aktivált beruházások</t>
  </si>
  <si>
    <t>Nem aktivált felújítások</t>
  </si>
  <si>
    <t>Beruházásokból, felújításokból aktivált érték</t>
  </si>
  <si>
    <t>Egyéb növekedés</t>
  </si>
  <si>
    <t>Összes növekedés  (=02+…+07)</t>
  </si>
  <si>
    <t>Egyéb csökkenés</t>
  </si>
  <si>
    <t>Összes csökkenés (=09+…+13)</t>
  </si>
  <si>
    <t>Bruttó érték összesen (=01+08-14)</t>
  </si>
  <si>
    <t>Terv szerinti értékcsökkenés nyitó állománya</t>
  </si>
  <si>
    <t>Terv szerinti értékcsökkenés növekedése</t>
  </si>
  <si>
    <t>Terv szerinti értékcsökkenés csökkenése</t>
  </si>
  <si>
    <t>Terv szerinti értékcsökkenés záró állománya  (=16+17-18)</t>
  </si>
  <si>
    <t>Értékcsökkenés összesen (=19+23)</t>
  </si>
  <si>
    <t>Eszközök nettó értéke (=15-24)</t>
  </si>
  <si>
    <t>Teljesen (0-ig) leírt eszközök bruttó értéke</t>
  </si>
  <si>
    <t>Sor-szám</t>
  </si>
  <si>
    <t>Sorszám</t>
  </si>
  <si>
    <t>Vagyonkimutatás - 2019</t>
  </si>
  <si>
    <t>Előző év</t>
  </si>
  <si>
    <t>Tárgyév</t>
  </si>
  <si>
    <t>Index (%)</t>
  </si>
  <si>
    <t>1</t>
  </si>
  <si>
    <t>2</t>
  </si>
  <si>
    <t>3</t>
  </si>
  <si>
    <t>4</t>
  </si>
  <si>
    <t>5</t>
  </si>
  <si>
    <t>ESZKÖZÖK</t>
  </si>
  <si>
    <t xml:space="preserve"> </t>
  </si>
  <si>
    <t>A/ NEMZETI VAGYONBA TARTOZÓ BEFEKTETETT ESZKÖZÖK</t>
  </si>
  <si>
    <t>A</t>
  </si>
  <si>
    <t>171 229 361</t>
  </si>
  <si>
    <t>182 797 632</t>
  </si>
  <si>
    <t>106,76</t>
  </si>
  <si>
    <t>a) Forgalomképtelen törzsvagyon</t>
  </si>
  <si>
    <t>c) Korlátozottan forgalomképes vagyon</t>
  </si>
  <si>
    <t>d) Üzleti vagyon</t>
  </si>
  <si>
    <t>II. TÁRGYI ESZKÖZÖK</t>
  </si>
  <si>
    <t>A/II</t>
  </si>
  <si>
    <t>127 933 809</t>
  </si>
  <si>
    <t>140 130 348</t>
  </si>
  <si>
    <t>109,53</t>
  </si>
  <si>
    <t>1. Ingatlanok és kapcsolódó vagyoni értékű jogok</t>
  </si>
  <si>
    <t>A/II/1</t>
  </si>
  <si>
    <t>121 762 403</t>
  </si>
  <si>
    <t>137 747 900</t>
  </si>
  <si>
    <t>113,13</t>
  </si>
  <si>
    <t>A/II/1/a</t>
  </si>
  <si>
    <t>94 164 481</t>
  </si>
  <si>
    <t>92 779 489</t>
  </si>
  <si>
    <t>98,53</t>
  </si>
  <si>
    <t>A/II/1/c</t>
  </si>
  <si>
    <t>23 605 035</t>
  </si>
  <si>
    <t>41 043 985</t>
  </si>
  <si>
    <t>173,88</t>
  </si>
  <si>
    <t>A/II/1/d</t>
  </si>
  <si>
    <t>3 992 887</t>
  </si>
  <si>
    <t>3 924 426</t>
  </si>
  <si>
    <t>98,29</t>
  </si>
  <si>
    <t>2. Gépek, berendezések, felszerelések, járművek</t>
  </si>
  <si>
    <t>A/II/2</t>
  </si>
  <si>
    <t>1 111 442</t>
  </si>
  <si>
    <t>1 292 448</t>
  </si>
  <si>
    <t>116,29</t>
  </si>
  <si>
    <t>A/II/2/d</t>
  </si>
  <si>
    <t>707 575</t>
  </si>
  <si>
    <t>63,66</t>
  </si>
  <si>
    <t>4. Beruházások, felújítások</t>
  </si>
  <si>
    <t>A/II/4</t>
  </si>
  <si>
    <t>5 059 964</t>
  </si>
  <si>
    <t>1 090 000</t>
  </si>
  <si>
    <t>21,54</t>
  </si>
  <si>
    <t>A/II/4/d</t>
  </si>
  <si>
    <t>III. BEFEKTETETT PÉNZÜGYI ESZKÖZÖK</t>
  </si>
  <si>
    <t>A/III</t>
  </si>
  <si>
    <t>1 000 000</t>
  </si>
  <si>
    <t>100</t>
  </si>
  <si>
    <t>1. Tartós részesedések</t>
  </si>
  <si>
    <t>A/III/1</t>
  </si>
  <si>
    <t>A/III/1/c</t>
  </si>
  <si>
    <t>IV. KONCESSZIÓBA, VAGYONKEZELÉSBE ADOTT ESZKÖZÖK</t>
  </si>
  <si>
    <t>A/IV</t>
  </si>
  <si>
    <t>42 295 552</t>
  </si>
  <si>
    <t>41 667 284</t>
  </si>
  <si>
    <t>98,51</t>
  </si>
  <si>
    <t>1.Koncesszióba, vagyonkezelésbe adott eszközök</t>
  </si>
  <si>
    <t>A/IV/1</t>
  </si>
  <si>
    <t>A/IV/1/c</t>
  </si>
  <si>
    <t>C/ PÉNZESZKÖZÖK</t>
  </si>
  <si>
    <t>C</t>
  </si>
  <si>
    <t>28 194 873</t>
  </si>
  <si>
    <t>35 715 906</t>
  </si>
  <si>
    <t>126,68</t>
  </si>
  <si>
    <t>III. Forintszámlák</t>
  </si>
  <si>
    <t>C/III</t>
  </si>
  <si>
    <t>D/ KÖVETELÉSEK</t>
  </si>
  <si>
    <t>D</t>
  </si>
  <si>
    <t>51 716 385</t>
  </si>
  <si>
    <t>50 248 405</t>
  </si>
  <si>
    <t>97,16</t>
  </si>
  <si>
    <t>I. Költségvetési évben esedékes követelések</t>
  </si>
  <si>
    <t>D/I</t>
  </si>
  <si>
    <t>2 103 072</t>
  </si>
  <si>
    <t>635 092</t>
  </si>
  <si>
    <t>30,20</t>
  </si>
  <si>
    <t>III. Követelés jellegű sajátos elszámolások</t>
  </si>
  <si>
    <t>D/III</t>
  </si>
  <si>
    <t>49 613 313</t>
  </si>
  <si>
    <t>E/ EGYÉB SAJÁTOS ESZKÖZOLDALI ELSZÁMOLÁSOK</t>
  </si>
  <si>
    <t>E</t>
  </si>
  <si>
    <t>-304 832</t>
  </si>
  <si>
    <t>-342 381</t>
  </si>
  <si>
    <t>112,32</t>
  </si>
  <si>
    <t>ESZKÖZÖK ÖSSZESEN</t>
  </si>
  <si>
    <t>A+..+F</t>
  </si>
  <si>
    <t>250 835 787</t>
  </si>
  <si>
    <t>268 419 562</t>
  </si>
  <si>
    <t>107,01</t>
  </si>
  <si>
    <t>FORRÁSOK</t>
  </si>
  <si>
    <t>G/ SAJÁT TŐKE</t>
  </si>
  <si>
    <t>G</t>
  </si>
  <si>
    <t>243 129 531</t>
  </si>
  <si>
    <t>262 833 083</t>
  </si>
  <si>
    <t>108,10</t>
  </si>
  <si>
    <t>I. Nemzeti vagyon induláskori értéke</t>
  </si>
  <si>
    <t>G/I</t>
  </si>
  <si>
    <t>159 985 715</t>
  </si>
  <si>
    <t>II. Nemzeti vagyon változásai</t>
  </si>
  <si>
    <t>G/II</t>
  </si>
  <si>
    <t>98 887 546</t>
  </si>
  <si>
    <t>III. Egyéb eszközök induláskori értéke és változásai</t>
  </si>
  <si>
    <t>G/III</t>
  </si>
  <si>
    <t>2 212 804</t>
  </si>
  <si>
    <t>IV. Felhalmozott eredmény</t>
  </si>
  <si>
    <t>G/IV</t>
  </si>
  <si>
    <t>-32 464 802</t>
  </si>
  <si>
    <t>-17 956 534</t>
  </si>
  <si>
    <t>55,31</t>
  </si>
  <si>
    <t>VI. Mérleg szerinti eredmény</t>
  </si>
  <si>
    <t>G/VI</t>
  </si>
  <si>
    <t>14 508 268</t>
  </si>
  <si>
    <t>19 703 552</t>
  </si>
  <si>
    <t>135,81</t>
  </si>
  <si>
    <t>H/ KÖTELEZETTSÉGEK</t>
  </si>
  <si>
    <t>H</t>
  </si>
  <si>
    <t>2 888 275</t>
  </si>
  <si>
    <t>721 715</t>
  </si>
  <si>
    <t>24,99</t>
  </si>
  <si>
    <t>II. Költségvetési évet követően esedékes kötelezettségek</t>
  </si>
  <si>
    <t>H/II</t>
  </si>
  <si>
    <t>656 747</t>
  </si>
  <si>
    <t>109,89</t>
  </si>
  <si>
    <t>J/ PASSZÍV IDŐBELI ELHATÁROLÁSOK (=K/1+K/2+K/3)</t>
  </si>
  <si>
    <t>J</t>
  </si>
  <si>
    <t>4 817 981</t>
  </si>
  <si>
    <t>4 864 764</t>
  </si>
  <si>
    <t>100,97</t>
  </si>
  <si>
    <t>FORRÁSOK ÖSSZESEN</t>
  </si>
  <si>
    <t>G+...+J</t>
  </si>
  <si>
    <t>"0"-ra írt eszközök</t>
  </si>
  <si>
    <t>L/1</t>
  </si>
  <si>
    <t>15 839 408</t>
  </si>
  <si>
    <t>22 685 033</t>
  </si>
  <si>
    <t>143,22</t>
  </si>
  <si>
    <t>Használatban lévő kisértékű immateriális javak, tárgyi eszközök</t>
  </si>
  <si>
    <t>L/2</t>
  </si>
  <si>
    <t>842 999</t>
  </si>
  <si>
    <t>1 479 746</t>
  </si>
  <si>
    <t>175,53</t>
  </si>
  <si>
    <t>1B - A részesedések és a részesedések utáni osztalékok alakulása</t>
  </si>
  <si>
    <t>Törvény alapján tartós állami részesedések nem-pénzügyi vállalkozásokban</t>
  </si>
  <si>
    <t>Törvény alapján tartós állami részesedések pénzügyi vállalkozásokban</t>
  </si>
  <si>
    <t>Részesedések saját alapítású gazdasági társaságokban</t>
  </si>
  <si>
    <t>Részesedések saját alapítású nonprofit gazdasági társaságokban</t>
  </si>
  <si>
    <t>Egyéb részesedések</t>
  </si>
  <si>
    <t>Részesedések nemzetközi szervezetekben</t>
  </si>
  <si>
    <t>Összesen (=3+...8)</t>
  </si>
  <si>
    <t>Összesenből részesedés a Budapesti Értéktőzsdén jegyzett társaságokban</t>
  </si>
  <si>
    <t>Előző évi záró állomány (tárgyévi nyitó állomány)</t>
  </si>
  <si>
    <t>Tárgyévi (tárgyidőszaki) záróállomány (01+13-23)</t>
  </si>
  <si>
    <t>A gazdasági társaságok és nonprofit társaságok száma a nyitóállományban</t>
  </si>
  <si>
    <t>A gazdasági társaságok és nonprofit társaságok száma a záróállományban</t>
  </si>
  <si>
    <t>30</t>
  </si>
  <si>
    <t>Gazdasági társaságok és nonprofit gazdasági társaságok fennálló kötelezettségei a tárgyidőszak végén</t>
  </si>
  <si>
    <t>1. sz. melléklet</t>
  </si>
  <si>
    <t>Egyed Község Önkormányzat 2019. évi költségvetési mérlege</t>
  </si>
  <si>
    <t>tényadatok Ft-ban</t>
  </si>
  <si>
    <t>BEVÉTELEK</t>
  </si>
  <si>
    <t>KIADÁSOK</t>
  </si>
  <si>
    <t>MŰKÖDÉS</t>
  </si>
  <si>
    <t>Önkormányzat</t>
  </si>
  <si>
    <t>Működési célú költségvetési bevételek</t>
  </si>
  <si>
    <t>Működési célú költségvetési kiadások</t>
  </si>
  <si>
    <t>Működési költségvetési egyenleg</t>
  </si>
  <si>
    <t>Működési célú belső finanszírozásra szolgáló finanszírozási bevételek</t>
  </si>
  <si>
    <t>Működési célú finanszírozási kiadások</t>
  </si>
  <si>
    <t xml:space="preserve">    Állami támogatás megelőlegezése</t>
  </si>
  <si>
    <t xml:space="preserve">    Előző év költségvetési, vállalkozási maradványának
    igénybevétele működési célra </t>
  </si>
  <si>
    <t xml:space="preserve">    Értékpapírok kiadásai / Hiteltörlesztés / Egyéb finanszírozási kiadás</t>
  </si>
  <si>
    <t>Működési célú külső finanszírozásra szolgáló finanszírozási bevételek</t>
  </si>
  <si>
    <t>Működési egyenleg</t>
  </si>
  <si>
    <t>FELHALMOZÁS</t>
  </si>
  <si>
    <t>Felhalmozási célú költségvetési bevételek</t>
  </si>
  <si>
    <t>Felhalmozási célú költségvetési kiadások</t>
  </si>
  <si>
    <t>Felhalmozási költségvetési egyenleg</t>
  </si>
  <si>
    <t>Felhalmozási célú belső finanszírozásra szolgáló finanszírozási bevételek</t>
  </si>
  <si>
    <t>Felhalmozási célú finanszírozási kiadások</t>
  </si>
  <si>
    <t xml:space="preserve">    Előző év költségvetési, vállalkozási maradványának
    igénybevétele felhalmozási célra </t>
  </si>
  <si>
    <t>Felhalmozási célú külső finanszírozásra szolgáló finanszírozási bevételek</t>
  </si>
  <si>
    <t xml:space="preserve">   Kötvény kibocsátás bevétele / Hitelfelvétel</t>
  </si>
  <si>
    <t>Felhalmozási egyenleg</t>
  </si>
  <si>
    <t>Költségvetési bevételek összesen</t>
  </si>
  <si>
    <t>Költségvetési kiadások összesen</t>
  </si>
  <si>
    <t>Költségvetési bevételek főösszege</t>
  </si>
  <si>
    <t>Költségvetési kiadások főösszege</t>
  </si>
  <si>
    <t>Finanszírozási bevételek összesen</t>
  </si>
  <si>
    <t>Finanszírozási kiadások összesen</t>
  </si>
  <si>
    <t>Finanszírozási bevételek főösszege</t>
  </si>
  <si>
    <t>Finanszírozási kiadások főösszege</t>
  </si>
  <si>
    <t xml:space="preserve">ÖSSZES  BEVÉTEL  </t>
  </si>
  <si>
    <t xml:space="preserve">ÖSSZES  KIADÁS  </t>
  </si>
  <si>
    <t>BEVÉTELEK FŐÖSSZEGE</t>
  </si>
  <si>
    <t>KIADÁSOK FŐÖSSZEGE</t>
  </si>
  <si>
    <t>2019. évi maradvány összege:</t>
  </si>
  <si>
    <t>EURÓPAI UNIÓS támogatással megvalósuló projektek 2020. év</t>
  </si>
  <si>
    <t>ezer Ft</t>
  </si>
  <si>
    <t>Egyed Község Önkormányzata</t>
  </si>
  <si>
    <t>Tervezett</t>
  </si>
  <si>
    <t>Támogatott  programok kiadásai bevételi forrásonként</t>
  </si>
  <si>
    <t>Kiadások</t>
  </si>
  <si>
    <t xml:space="preserve">kezdési </t>
  </si>
  <si>
    <t>befejezési</t>
  </si>
  <si>
    <t>EU</t>
  </si>
  <si>
    <t>Központi</t>
  </si>
  <si>
    <t>Saját</t>
  </si>
  <si>
    <t xml:space="preserve">Egyéb </t>
  </si>
  <si>
    <t>összesen</t>
  </si>
  <si>
    <t>Támogatott program megnevezése, célja</t>
  </si>
  <si>
    <t>határidő</t>
  </si>
  <si>
    <t>támogatásból</t>
  </si>
  <si>
    <t>bevételből</t>
  </si>
  <si>
    <t>forrásból</t>
  </si>
  <si>
    <t xml:space="preserve">       Előirányzat </t>
  </si>
  <si>
    <t xml:space="preserve">       Teljesítés     </t>
  </si>
  <si>
    <t xml:space="preserve">Egyed Község Önkormányzat 2019. évi pénzeszköz változása az előirányzat-felhasználásban és likviditásban </t>
  </si>
  <si>
    <t>Bevételek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</si>
  <si>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</si>
  <si>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</si>
  <si>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</si>
  <si>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</si>
  <si>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</si>
  <si>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</si>
  <si>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</si>
  <si>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</si>
  <si>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</si>
  <si>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</si>
  <si>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 xml:space="preserve"> november</t>
  </si>
  <si>
    <t>december</t>
  </si>
  <si>
    <t xml:space="preserve">Összes </t>
  </si>
  <si>
    <t>bevétel</t>
  </si>
  <si>
    <t>Önkormányzat működési bevételei</t>
  </si>
  <si>
    <t>Önkormányzat felhalmozási bevételei</t>
  </si>
  <si>
    <t>Önkormányzat finanszírozási bevételei</t>
  </si>
  <si>
    <t>Összes bevétel</t>
  </si>
  <si>
    <t>november</t>
  </si>
  <si>
    <t>kiadás</t>
  </si>
  <si>
    <t>Önkormányzat működési kiadásai</t>
  </si>
  <si>
    <t>Önkormányzat felhalmozási kiadásai</t>
  </si>
  <si>
    <t>Önkormányzat finanszírozási kiadásai</t>
  </si>
  <si>
    <t>Összes kiadás</t>
  </si>
  <si>
    <t>Zárszámadás</t>
  </si>
  <si>
    <t>Egyed Község Önkormányzata 2019.évi zárszámadás 3.sz. melléklete</t>
  </si>
  <si>
    <t>Zárszámadás 9. sz. melléklet</t>
  </si>
</sst>
</file>

<file path=xl/styles.xml><?xml version="1.0" encoding="utf-8"?>
<styleSheet xmlns="http://schemas.openxmlformats.org/spreadsheetml/2006/main">
  <numFmts count="2">
    <numFmt numFmtId="173" formatCode="mmm\ d/"/>
    <numFmt numFmtId="174" formatCode="yyyy\-mm\-dd"/>
  </numFmts>
  <fonts count="32">
    <font>
      <sz val="10"/>
      <name val="Arial CE"/>
      <charset val="238"/>
    </font>
    <font>
      <sz val="10"/>
      <name val="MS Sans Serif"/>
      <charset val="238"/>
    </font>
    <font>
      <sz val="10"/>
      <name val="Arial"/>
    </font>
    <font>
      <sz val="10"/>
      <name val="Arial"/>
    </font>
    <font>
      <sz val="12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sz val="12"/>
      <name val="Arial"/>
      <family val="2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b/>
      <sz val="16"/>
      <name val="Arial CE"/>
      <family val="2"/>
      <charset val="238"/>
    </font>
    <font>
      <b/>
      <sz val="10"/>
      <name val="Arial"/>
      <family val="2"/>
      <charset val="238"/>
    </font>
    <font>
      <sz val="9"/>
      <name val="Toronto"/>
      <charset val="238"/>
    </font>
    <font>
      <sz val="10"/>
      <name val="Arial"/>
      <family val="2"/>
      <charset val="1"/>
    </font>
    <font>
      <b/>
      <sz val="14"/>
      <name val="Arial"/>
      <family val="2"/>
      <charset val="1"/>
    </font>
    <font>
      <b/>
      <sz val="10"/>
      <name val="Arial"/>
      <family val="2"/>
      <charset val="1"/>
    </font>
    <font>
      <i/>
      <sz val="12"/>
      <name val="Times New Roman"/>
      <family val="1"/>
      <charset val="1"/>
    </font>
    <font>
      <b/>
      <i/>
      <sz val="12"/>
      <name val="Arial"/>
      <family val="2"/>
      <charset val="1"/>
    </font>
    <font>
      <b/>
      <sz val="11"/>
      <name val="Arial"/>
      <family val="2"/>
      <charset val="1"/>
    </font>
    <font>
      <b/>
      <sz val="9"/>
      <name val="Toronto"/>
      <charset val="238"/>
    </font>
    <font>
      <b/>
      <sz val="12"/>
      <name val="Palatino Linotype"/>
      <family val="1"/>
      <charset val="238"/>
    </font>
    <font>
      <sz val="9"/>
      <name val="Palatino Linotype"/>
      <family val="1"/>
      <charset val="238"/>
    </font>
    <font>
      <b/>
      <sz val="13"/>
      <name val="Palatino Linotype"/>
      <family val="1"/>
      <charset val="238"/>
    </font>
    <font>
      <sz val="11"/>
      <name val="Palatino Linotype"/>
      <family val="1"/>
      <charset val="238"/>
    </font>
    <font>
      <b/>
      <sz val="11"/>
      <name val="Palatino Linotype"/>
      <family val="1"/>
      <charset val="238"/>
    </font>
    <font>
      <b/>
      <i/>
      <sz val="11"/>
      <name val="Palatino Linotype"/>
      <family val="1"/>
      <charset val="238"/>
    </font>
    <font>
      <sz val="11"/>
      <name val="Toronto"/>
      <charset val="238"/>
    </font>
    <font>
      <i/>
      <sz val="11"/>
      <name val="Palatino Linotype"/>
      <family val="1"/>
      <charset val="238"/>
    </font>
    <font>
      <b/>
      <sz val="11"/>
      <name val="Toronto"/>
      <charset val="238"/>
    </font>
    <font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theme="0" tint="-0.24994659260841701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7">
    <xf numFmtId="0" fontId="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1" fillId="0" borderId="0"/>
    <xf numFmtId="0" fontId="14" fillId="0" borderId="0"/>
  </cellStyleXfs>
  <cellXfs count="15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2"/>
    <xf numFmtId="49" fontId="10" fillId="0" borderId="0" xfId="2" applyNumberFormat="1"/>
    <xf numFmtId="0" fontId="10" fillId="0" borderId="0" xfId="2" applyBorder="1"/>
    <xf numFmtId="0" fontId="4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15" fillId="0" borderId="0" xfId="3" applyFont="1" applyAlignment="1">
      <alignment horizontal="center" vertical="center"/>
    </xf>
    <xf numFmtId="3" fontId="15" fillId="0" borderId="0" xfId="3" applyNumberFormat="1" applyFont="1" applyAlignment="1">
      <alignment horizontal="right" vertical="center"/>
    </xf>
    <xf numFmtId="0" fontId="15" fillId="0" borderId="0" xfId="3" applyFont="1" applyAlignment="1">
      <alignment vertical="center"/>
    </xf>
    <xf numFmtId="3" fontId="17" fillId="0" borderId="0" xfId="3" applyNumberFormat="1" applyFont="1" applyAlignment="1">
      <alignment horizontal="center" vertical="center"/>
    </xf>
    <xf numFmtId="0" fontId="15" fillId="0" borderId="2" xfId="3" applyFont="1" applyBorder="1" applyAlignment="1">
      <alignment horizontal="center" vertical="center"/>
    </xf>
    <xf numFmtId="0" fontId="15" fillId="0" borderId="3" xfId="3" applyFont="1" applyBorder="1" applyAlignment="1">
      <alignment vertical="center"/>
    </xf>
    <xf numFmtId="0" fontId="15" fillId="0" borderId="2" xfId="3" applyFont="1" applyBorder="1" applyAlignment="1">
      <alignment vertical="center"/>
    </xf>
    <xf numFmtId="0" fontId="17" fillId="0" borderId="4" xfId="3" applyFont="1" applyBorder="1" applyAlignment="1">
      <alignment horizontal="center" vertical="center"/>
    </xf>
    <xf numFmtId="0" fontId="17" fillId="0" borderId="5" xfId="3" applyFont="1" applyBorder="1" applyAlignment="1">
      <alignment horizontal="left" vertical="center" wrapText="1"/>
    </xf>
    <xf numFmtId="3" fontId="17" fillId="3" borderId="6" xfId="3" applyNumberFormat="1" applyFont="1" applyFill="1" applyBorder="1" applyAlignment="1">
      <alignment horizontal="right" vertical="center"/>
    </xf>
    <xf numFmtId="0" fontId="15" fillId="0" borderId="6" xfId="3" applyFont="1" applyBorder="1" applyAlignment="1">
      <alignment vertical="center"/>
    </xf>
    <xf numFmtId="0" fontId="17" fillId="0" borderId="6" xfId="3" applyFont="1" applyBorder="1" applyAlignment="1">
      <alignment vertical="center"/>
    </xf>
    <xf numFmtId="173" fontId="15" fillId="0" borderId="6" xfId="3" applyNumberFormat="1" applyFont="1" applyBorder="1" applyAlignment="1">
      <alignment vertical="center"/>
    </xf>
    <xf numFmtId="0" fontId="15" fillId="0" borderId="6" xfId="3" applyFont="1" applyBorder="1" applyAlignment="1">
      <alignment horizontal="left" vertical="center"/>
    </xf>
    <xf numFmtId="3" fontId="17" fillId="0" borderId="6" xfId="3" applyNumberFormat="1" applyFont="1" applyBorder="1" applyAlignment="1">
      <alignment horizontal="right" vertical="center"/>
    </xf>
    <xf numFmtId="0" fontId="15" fillId="0" borderId="6" xfId="3" applyFont="1" applyBorder="1" applyAlignment="1">
      <alignment vertical="center" wrapText="1"/>
    </xf>
    <xf numFmtId="0" fontId="17" fillId="0" borderId="7" xfId="3" applyFont="1" applyBorder="1" applyAlignment="1">
      <alignment horizontal="left" vertical="center" wrapText="1"/>
    </xf>
    <xf numFmtId="0" fontId="15" fillId="0" borderId="6" xfId="3" applyFont="1" applyBorder="1" applyAlignment="1">
      <alignment horizontal="left" vertical="center" wrapText="1"/>
    </xf>
    <xf numFmtId="0" fontId="15" fillId="0" borderId="7" xfId="3" applyFont="1" applyBorder="1" applyAlignment="1">
      <alignment horizontal="left" vertical="center" wrapText="1"/>
    </xf>
    <xf numFmtId="0" fontId="15" fillId="3" borderId="6" xfId="3" applyFont="1" applyFill="1" applyBorder="1" applyAlignment="1">
      <alignment horizontal="left" vertical="center" wrapText="1"/>
    </xf>
    <xf numFmtId="0" fontId="17" fillId="0" borderId="6" xfId="3" applyFont="1" applyBorder="1" applyAlignment="1">
      <alignment horizontal="left" vertical="center"/>
    </xf>
    <xf numFmtId="0" fontId="15" fillId="0" borderId="8" xfId="3" applyFont="1" applyBorder="1" applyAlignment="1">
      <alignment vertical="center"/>
    </xf>
    <xf numFmtId="0" fontId="15" fillId="3" borderId="6" xfId="3" applyFont="1" applyFill="1" applyBorder="1" applyAlignment="1">
      <alignment vertical="center"/>
    </xf>
    <xf numFmtId="0" fontId="14" fillId="0" borderId="0" xfId="3" applyAlignment="1">
      <alignment vertical="center"/>
    </xf>
    <xf numFmtId="0" fontId="17" fillId="0" borderId="6" xfId="3" applyFont="1" applyBorder="1" applyAlignment="1">
      <alignment horizontal="left" vertical="center" wrapText="1"/>
    </xf>
    <xf numFmtId="0" fontId="15" fillId="0" borderId="9" xfId="3" applyFont="1" applyBorder="1" applyAlignment="1">
      <alignment vertical="center"/>
    </xf>
    <xf numFmtId="0" fontId="17" fillId="0" borderId="9" xfId="3" applyFont="1" applyBorder="1" applyAlignment="1">
      <alignment horizontal="left" vertical="center"/>
    </xf>
    <xf numFmtId="3" fontId="17" fillId="0" borderId="9" xfId="3" applyNumberFormat="1" applyFont="1" applyBorder="1" applyAlignment="1">
      <alignment horizontal="right" vertical="center"/>
    </xf>
    <xf numFmtId="0" fontId="20" fillId="3" borderId="10" xfId="3" applyFont="1" applyFill="1" applyBorder="1" applyAlignment="1">
      <alignment horizontal="left" vertical="center" wrapText="1"/>
    </xf>
    <xf numFmtId="3" fontId="17" fillId="3" borderId="9" xfId="3" applyNumberFormat="1" applyFont="1" applyFill="1" applyBorder="1" applyAlignment="1">
      <alignment vertical="center"/>
    </xf>
    <xf numFmtId="0" fontId="15" fillId="0" borderId="11" xfId="3" applyFont="1" applyBorder="1" applyAlignment="1">
      <alignment vertical="center"/>
    </xf>
    <xf numFmtId="0" fontId="15" fillId="0" borderId="12" xfId="3" applyFont="1" applyBorder="1" applyAlignment="1">
      <alignment horizontal="left" vertical="center" wrapText="1"/>
    </xf>
    <xf numFmtId="3" fontId="15" fillId="0" borderId="12" xfId="3" applyNumberFormat="1" applyFont="1" applyBorder="1" applyAlignment="1">
      <alignment horizontal="right" vertical="center"/>
    </xf>
    <xf numFmtId="0" fontId="17" fillId="0" borderId="11" xfId="3" applyFont="1" applyBorder="1" applyAlignment="1">
      <alignment vertical="center"/>
    </xf>
    <xf numFmtId="3" fontId="17" fillId="0" borderId="6" xfId="3" applyNumberFormat="1" applyFont="1" applyBorder="1" applyAlignment="1">
      <alignment vertical="center"/>
    </xf>
    <xf numFmtId="0" fontId="17" fillId="0" borderId="0" xfId="3" applyFont="1" applyAlignment="1">
      <alignment vertical="center"/>
    </xf>
    <xf numFmtId="3" fontId="15" fillId="0" borderId="6" xfId="3" applyNumberFormat="1" applyFont="1" applyBorder="1" applyAlignment="1">
      <alignment horizontal="right" vertical="center"/>
    </xf>
    <xf numFmtId="0" fontId="17" fillId="0" borderId="8" xfId="3" applyFont="1" applyBorder="1" applyAlignment="1">
      <alignment horizontal="left" vertical="center" wrapText="1"/>
    </xf>
    <xf numFmtId="0" fontId="17" fillId="0" borderId="12" xfId="3" applyFont="1" applyBorder="1" applyAlignment="1">
      <alignment vertical="center"/>
    </xf>
    <xf numFmtId="0" fontId="17" fillId="0" borderId="0" xfId="3" applyFont="1" applyAlignment="1">
      <alignment horizontal="left" vertical="center"/>
    </xf>
    <xf numFmtId="3" fontId="17" fillId="0" borderId="0" xfId="3" applyNumberFormat="1" applyFont="1" applyAlignment="1">
      <alignment horizontal="right" vertical="center"/>
    </xf>
    <xf numFmtId="0" fontId="21" fillId="0" borderId="0" xfId="3" applyFont="1" applyAlignment="1">
      <alignment vertical="center"/>
    </xf>
    <xf numFmtId="0" fontId="22" fillId="0" borderId="0" xfId="3" applyFont="1" applyAlignment="1">
      <alignment horizontal="center"/>
    </xf>
    <xf numFmtId="0" fontId="23" fillId="0" borderId="0" xfId="3" applyFont="1" applyAlignment="1">
      <alignment horizontal="right"/>
    </xf>
    <xf numFmtId="0" fontId="14" fillId="0" borderId="0" xfId="3"/>
    <xf numFmtId="3" fontId="25" fillId="0" borderId="0" xfId="3" applyNumberFormat="1" applyFont="1" applyAlignment="1">
      <alignment horizontal="left"/>
    </xf>
    <xf numFmtId="0" fontId="25" fillId="0" borderId="0" xfId="3" applyFont="1"/>
    <xf numFmtId="3" fontId="26" fillId="0" borderId="0" xfId="3" applyNumberFormat="1" applyFont="1" applyAlignment="1">
      <alignment horizontal="left"/>
    </xf>
    <xf numFmtId="0" fontId="26" fillId="0" borderId="0" xfId="3" applyFont="1"/>
    <xf numFmtId="0" fontId="27" fillId="0" borderId="0" xfId="3" applyFont="1" applyAlignment="1">
      <alignment horizontal="right"/>
    </xf>
    <xf numFmtId="0" fontId="28" fillId="0" borderId="0" xfId="3" applyFont="1"/>
    <xf numFmtId="0" fontId="26" fillId="0" borderId="4" xfId="3" applyFont="1" applyBorder="1" applyAlignment="1">
      <alignment horizontal="center"/>
    </xf>
    <xf numFmtId="3" fontId="29" fillId="0" borderId="4" xfId="3" applyNumberFormat="1" applyFont="1" applyBorder="1" applyAlignment="1">
      <alignment horizontal="center"/>
    </xf>
    <xf numFmtId="0" fontId="25" fillId="0" borderId="3" xfId="3" applyFont="1" applyBorder="1"/>
    <xf numFmtId="0" fontId="25" fillId="0" borderId="13" xfId="3" applyFont="1" applyBorder="1"/>
    <xf numFmtId="0" fontId="25" fillId="0" borderId="14" xfId="3" applyFont="1" applyBorder="1"/>
    <xf numFmtId="3" fontId="29" fillId="0" borderId="11" xfId="3" applyNumberFormat="1" applyFont="1" applyBorder="1" applyAlignment="1">
      <alignment horizontal="center"/>
    </xf>
    <xf numFmtId="3" fontId="25" fillId="0" borderId="11" xfId="3" applyNumberFormat="1" applyFont="1" applyBorder="1" applyAlignment="1">
      <alignment horizontal="center"/>
    </xf>
    <xf numFmtId="0" fontId="26" fillId="0" borderId="11" xfId="3" applyFont="1" applyBorder="1" applyAlignment="1">
      <alignment horizontal="center"/>
    </xf>
    <xf numFmtId="3" fontId="29" fillId="0" borderId="12" xfId="3" applyNumberFormat="1" applyFont="1" applyBorder="1" applyAlignment="1">
      <alignment horizontal="center"/>
    </xf>
    <xf numFmtId="3" fontId="25" fillId="0" borderId="12" xfId="3" applyNumberFormat="1" applyFont="1" applyBorder="1" applyAlignment="1">
      <alignment horizontal="center"/>
    </xf>
    <xf numFmtId="0" fontId="26" fillId="0" borderId="12" xfId="3" applyFont="1" applyBorder="1" applyAlignment="1">
      <alignment horizontal="center"/>
    </xf>
    <xf numFmtId="174" fontId="25" fillId="0" borderId="15" xfId="3" applyNumberFormat="1" applyFont="1" applyBorder="1" applyAlignment="1">
      <alignment horizontal="center" vertical="center"/>
    </xf>
    <xf numFmtId="3" fontId="25" fillId="0" borderId="15" xfId="3" applyNumberFormat="1" applyFont="1" applyBorder="1" applyAlignment="1">
      <alignment vertical="center"/>
    </xf>
    <xf numFmtId="3" fontId="26" fillId="0" borderId="11" xfId="3" applyNumberFormat="1" applyFont="1" applyBorder="1" applyAlignment="1">
      <alignment horizontal="right" vertical="center"/>
    </xf>
    <xf numFmtId="0" fontId="28" fillId="0" borderId="0" xfId="3" applyFont="1" applyAlignment="1">
      <alignment vertical="center"/>
    </xf>
    <xf numFmtId="0" fontId="29" fillId="0" borderId="16" xfId="3" applyFont="1" applyBorder="1" applyAlignment="1">
      <alignment horizontal="left"/>
    </xf>
    <xf numFmtId="3" fontId="25" fillId="4" borderId="17" xfId="3" applyNumberFormat="1" applyFont="1" applyFill="1" applyBorder="1"/>
    <xf numFmtId="3" fontId="25" fillId="4" borderId="16" xfId="3" applyNumberFormat="1" applyFont="1" applyFill="1" applyBorder="1"/>
    <xf numFmtId="3" fontId="25" fillId="0" borderId="16" xfId="3" applyNumberFormat="1" applyFont="1" applyBorder="1"/>
    <xf numFmtId="3" fontId="26" fillId="0" borderId="6" xfId="3" applyNumberFormat="1" applyFont="1" applyBorder="1" applyAlignment="1">
      <alignment horizontal="right"/>
    </xf>
    <xf numFmtId="0" fontId="27" fillId="0" borderId="3" xfId="3" applyFont="1" applyBorder="1"/>
    <xf numFmtId="0" fontId="29" fillId="0" borderId="14" xfId="3" applyFont="1" applyBorder="1" applyAlignment="1">
      <alignment horizontal="left"/>
    </xf>
    <xf numFmtId="3" fontId="25" fillId="4" borderId="12" xfId="3" applyNumberFormat="1" applyFont="1" applyFill="1" applyBorder="1"/>
    <xf numFmtId="3" fontId="25" fillId="4" borderId="14" xfId="3" applyNumberFormat="1" applyFont="1" applyFill="1" applyBorder="1"/>
    <xf numFmtId="3" fontId="26" fillId="0" borderId="11" xfId="3" applyNumberFormat="1" applyFont="1" applyBorder="1" applyAlignment="1">
      <alignment horizontal="right"/>
    </xf>
    <xf numFmtId="0" fontId="27" fillId="0" borderId="3" xfId="3" applyFont="1" applyBorder="1" applyAlignment="1">
      <alignment horizontal="center"/>
    </xf>
    <xf numFmtId="0" fontId="27" fillId="0" borderId="14" xfId="3" applyFont="1" applyBorder="1" applyAlignment="1">
      <alignment horizontal="center"/>
    </xf>
    <xf numFmtId="0" fontId="29" fillId="0" borderId="6" xfId="3" applyFont="1" applyBorder="1" applyAlignment="1">
      <alignment horizontal="left"/>
    </xf>
    <xf numFmtId="3" fontId="25" fillId="4" borderId="15" xfId="3" applyNumberFormat="1" applyFont="1" applyFill="1" applyBorder="1"/>
    <xf numFmtId="3" fontId="26" fillId="4" borderId="11" xfId="3" applyNumberFormat="1" applyFont="1" applyFill="1" applyBorder="1"/>
    <xf numFmtId="0" fontId="30" fillId="0" borderId="0" xfId="3" applyFont="1"/>
    <xf numFmtId="0" fontId="21" fillId="0" borderId="0" xfId="3" applyFont="1"/>
    <xf numFmtId="3" fontId="26" fillId="0" borderId="0" xfId="5" applyNumberFormat="1" applyFont="1" applyAlignment="1">
      <alignment horizontal="center" wrapText="1"/>
    </xf>
    <xf numFmtId="3" fontId="25" fillId="0" borderId="0" xfId="5" applyNumberFormat="1" applyFont="1" applyAlignment="1">
      <alignment wrapText="1"/>
    </xf>
    <xf numFmtId="3" fontId="25" fillId="0" borderId="0" xfId="6" applyNumberFormat="1" applyFont="1"/>
    <xf numFmtId="3" fontId="26" fillId="0" borderId="0" xfId="6" applyNumberFormat="1" applyFont="1" applyAlignment="1">
      <alignment horizontal="center"/>
    </xf>
    <xf numFmtId="3" fontId="25" fillId="0" borderId="0" xfId="6" applyNumberFormat="1" applyFont="1" applyAlignment="1">
      <alignment horizontal="center"/>
    </xf>
    <xf numFmtId="3" fontId="29" fillId="0" borderId="0" xfId="6" applyNumberFormat="1" applyFont="1" applyAlignment="1">
      <alignment horizontal="right"/>
    </xf>
    <xf numFmtId="0" fontId="26" fillId="0" borderId="4" xfId="5" applyFont="1" applyBorder="1" applyAlignment="1">
      <alignment horizontal="center"/>
    </xf>
    <xf numFmtId="0" fontId="25" fillId="0" borderId="18" xfId="5" applyFont="1" applyBorder="1" applyAlignment="1">
      <alignment horizontal="center"/>
    </xf>
    <xf numFmtId="0" fontId="26" fillId="0" borderId="18" xfId="5" applyFont="1" applyBorder="1" applyAlignment="1">
      <alignment horizontal="center"/>
    </xf>
    <xf numFmtId="3" fontId="27" fillId="0" borderId="0" xfId="6" applyNumberFormat="1" applyFont="1"/>
    <xf numFmtId="0" fontId="25" fillId="0" borderId="11" xfId="5" applyFont="1" applyBorder="1"/>
    <xf numFmtId="0" fontId="25" fillId="0" borderId="19" xfId="5" applyFont="1" applyBorder="1" applyAlignment="1">
      <alignment horizontal="center"/>
    </xf>
    <xf numFmtId="0" fontId="26" fillId="0" borderId="19" xfId="5" applyFont="1" applyBorder="1" applyAlignment="1">
      <alignment horizontal="center"/>
    </xf>
    <xf numFmtId="0" fontId="25" fillId="0" borderId="12" xfId="5" applyFont="1" applyBorder="1"/>
    <xf numFmtId="0" fontId="25" fillId="0" borderId="12" xfId="5" applyFont="1" applyBorder="1" applyAlignment="1">
      <alignment horizontal="center"/>
    </xf>
    <xf numFmtId="0" fontId="25" fillId="0" borderId="20" xfId="5" applyFont="1" applyBorder="1" applyAlignment="1">
      <alignment horizontal="center"/>
    </xf>
    <xf numFmtId="0" fontId="26" fillId="0" borderId="20" xfId="5" applyFont="1" applyBorder="1" applyAlignment="1">
      <alignment horizontal="center"/>
    </xf>
    <xf numFmtId="3" fontId="25" fillId="0" borderId="6" xfId="3" applyNumberFormat="1" applyFont="1" applyBorder="1" applyAlignment="1">
      <alignment horizontal="left"/>
    </xf>
    <xf numFmtId="3" fontId="25" fillId="0" borderId="6" xfId="3" applyNumberFormat="1" applyFont="1" applyBorder="1"/>
    <xf numFmtId="0" fontId="26" fillId="0" borderId="6" xfId="5" applyFont="1" applyBorder="1"/>
    <xf numFmtId="3" fontId="26" fillId="0" borderId="6" xfId="5" applyNumberFormat="1" applyFont="1" applyBorder="1"/>
    <xf numFmtId="3" fontId="27" fillId="0" borderId="0" xfId="6" applyNumberFormat="1" applyFont="1" applyAlignment="1">
      <alignment horizontal="center"/>
    </xf>
    <xf numFmtId="3" fontId="26" fillId="0" borderId="0" xfId="6" applyNumberFormat="1" applyFont="1"/>
    <xf numFmtId="3" fontId="27" fillId="0" borderId="21" xfId="6" applyNumberFormat="1" applyFont="1" applyBorder="1"/>
    <xf numFmtId="3" fontId="15" fillId="0" borderId="0" xfId="3" applyNumberFormat="1" applyFont="1" applyAlignment="1">
      <alignment horizontal="center" vertical="center"/>
    </xf>
    <xf numFmtId="3" fontId="16" fillId="0" borderId="6" xfId="3" applyNumberFormat="1" applyFont="1" applyBorder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17" fillId="0" borderId="6" xfId="3" applyFont="1" applyBorder="1" applyAlignment="1">
      <alignment horizontal="center" vertical="center"/>
    </xf>
    <xf numFmtId="0" fontId="15" fillId="0" borderId="0" xfId="3" applyFont="1" applyAlignment="1">
      <alignment horizontal="center" vertical="center"/>
    </xf>
    <xf numFmtId="3" fontId="16" fillId="0" borderId="0" xfId="3" applyNumberFormat="1" applyFont="1" applyAlignment="1">
      <alignment horizontal="center" vertical="center"/>
    </xf>
    <xf numFmtId="3" fontId="18" fillId="0" borderId="0" xfId="3" applyNumberFormat="1" applyFont="1" applyAlignment="1">
      <alignment horizontal="right" vertical="center"/>
    </xf>
    <xf numFmtId="0" fontId="19" fillId="0" borderId="6" xfId="3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7" fillId="0" borderId="4" xfId="3" applyFont="1" applyBorder="1" applyAlignment="1">
      <alignment horizontal="center"/>
    </xf>
    <xf numFmtId="0" fontId="24" fillId="0" borderId="0" xfId="3" applyFont="1" applyAlignment="1">
      <alignment horizontal="center"/>
    </xf>
    <xf numFmtId="0" fontId="26" fillId="0" borderId="4" xfId="3" applyFont="1" applyBorder="1" applyAlignment="1">
      <alignment horizontal="center"/>
    </xf>
    <xf numFmtId="3" fontId="29" fillId="0" borderId="6" xfId="3" applyNumberFormat="1" applyFont="1" applyBorder="1" applyAlignment="1">
      <alignment horizontal="center"/>
    </xf>
    <xf numFmtId="0" fontId="25" fillId="0" borderId="3" xfId="3" applyFont="1" applyBorder="1" applyAlignment="1">
      <alignment horizontal="center" vertical="center"/>
    </xf>
    <xf numFmtId="0" fontId="27" fillId="0" borderId="2" xfId="3" applyFont="1" applyBorder="1" applyAlignment="1">
      <alignment horizontal="center" vertical="center"/>
    </xf>
    <xf numFmtId="0" fontId="23" fillId="0" borderId="0" xfId="3" applyFont="1" applyAlignment="1">
      <alignment horizontal="right"/>
    </xf>
    <xf numFmtId="0" fontId="11" fillId="0" borderId="22" xfId="4" applyFont="1" applyBorder="1" applyAlignment="1">
      <alignment horizontal="left" vertical="center" wrapText="1"/>
    </xf>
    <xf numFmtId="49" fontId="11" fillId="0" borderId="22" xfId="2" applyNumberFormat="1" applyFont="1" applyBorder="1" applyAlignment="1">
      <alignment horizontal="right" vertical="center"/>
    </xf>
    <xf numFmtId="49" fontId="10" fillId="5" borderId="22" xfId="2" applyNumberFormat="1" applyFill="1" applyBorder="1" applyAlignment="1">
      <alignment horizontal="center"/>
    </xf>
    <xf numFmtId="0" fontId="12" fillId="5" borderId="22" xfId="2" applyFont="1" applyFill="1" applyBorder="1" applyAlignment="1">
      <alignment horizontal="center" vertical="center" wrapText="1"/>
    </xf>
    <xf numFmtId="49" fontId="13" fillId="5" borderId="22" xfId="4" applyNumberFormat="1" applyFont="1" applyFill="1" applyBorder="1" applyAlignment="1">
      <alignment horizontal="center" vertical="center" wrapText="1"/>
    </xf>
    <xf numFmtId="3" fontId="22" fillId="0" borderId="0" xfId="6" applyNumberFormat="1" applyFont="1" applyAlignment="1">
      <alignment horizontal="center"/>
    </xf>
    <xf numFmtId="3" fontId="26" fillId="0" borderId="0" xfId="6" applyNumberFormat="1" applyFont="1" applyAlignment="1">
      <alignment horizontal="center"/>
    </xf>
    <xf numFmtId="3" fontId="25" fillId="0" borderId="0" xfId="6" applyNumberFormat="1" applyFont="1" applyAlignment="1">
      <alignment horizontal="right"/>
    </xf>
    <xf numFmtId="0" fontId="4" fillId="2" borderId="1" xfId="0" applyFont="1" applyFill="1" applyBorder="1" applyAlignment="1">
      <alignment horizontal="center" vertical="top" wrapText="1"/>
    </xf>
    <xf numFmtId="0" fontId="0" fillId="0" borderId="1" xfId="0" applyBorder="1"/>
  </cellXfs>
  <cellStyles count="7">
    <cellStyle name="Normál" xfId="0" builtinId="0"/>
    <cellStyle name="Normál 2" xfId="1"/>
    <cellStyle name="Normál 3" xfId="2"/>
    <cellStyle name="Normál 4" xfId="3"/>
    <cellStyle name="Normal_KTRSZJ" xfId="4"/>
    <cellStyle name="Normál_Likvid" xfId="5"/>
    <cellStyle name="Normál_VÁLT-3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lhasznalo/Downloads/Rendelet_2_sz_mell&#233;klet_Likvidit&#225;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kv-akt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65536"/>
  <sheetViews>
    <sheetView tabSelected="1" view="pageBreakPreview" zoomScaleNormal="75" zoomScaleSheetLayoutView="100" workbookViewId="0">
      <selection activeCell="A3" sqref="A3:F3"/>
    </sheetView>
  </sheetViews>
  <sheetFormatPr defaultColWidth="8.33203125" defaultRowHeight="15" customHeight="1"/>
  <cols>
    <col min="1" max="1" width="2.88671875" style="22" customWidth="1"/>
    <col min="2" max="2" width="63.33203125" style="20" customWidth="1"/>
    <col min="3" max="3" width="12.88671875" style="21" customWidth="1"/>
    <col min="4" max="4" width="2.88671875" style="22" customWidth="1"/>
    <col min="5" max="5" width="51.109375" style="22" customWidth="1"/>
    <col min="6" max="6" width="12.88671875" style="21" customWidth="1"/>
    <col min="7" max="248" width="8.33203125" style="22" customWidth="1"/>
    <col min="249" max="16384" width="8.33203125" style="43"/>
  </cols>
  <sheetData>
    <row r="1" spans="1:8" ht="12.75" customHeight="1">
      <c r="A1" s="22" t="s">
        <v>397</v>
      </c>
      <c r="B1" s="22"/>
      <c r="C1" s="22"/>
      <c r="E1" s="21" t="s">
        <v>639</v>
      </c>
      <c r="F1" s="127" t="s">
        <v>553</v>
      </c>
    </row>
    <row r="2" spans="1:8" ht="12.75" customHeight="1">
      <c r="A2" s="131"/>
      <c r="B2" s="131"/>
      <c r="C2" s="131"/>
      <c r="D2" s="131"/>
      <c r="E2" s="131"/>
      <c r="F2" s="131"/>
    </row>
    <row r="3" spans="1:8" ht="24" customHeight="1">
      <c r="A3" s="132" t="s">
        <v>554</v>
      </c>
      <c r="B3" s="132"/>
      <c r="C3" s="132"/>
      <c r="D3" s="132"/>
      <c r="E3" s="132"/>
      <c r="F3" s="132"/>
      <c r="G3" s="23"/>
      <c r="H3" s="23"/>
    </row>
    <row r="4" spans="1:8" ht="21" customHeight="1">
      <c r="A4" s="133" t="s">
        <v>555</v>
      </c>
      <c r="B4" s="133"/>
      <c r="C4" s="133"/>
      <c r="D4" s="133"/>
      <c r="E4" s="133"/>
      <c r="F4" s="133"/>
      <c r="G4" s="23"/>
      <c r="H4" s="23"/>
    </row>
    <row r="5" spans="1:8" ht="19.5" customHeight="1">
      <c r="A5" s="134" t="s">
        <v>556</v>
      </c>
      <c r="B5" s="134"/>
      <c r="C5" s="134"/>
      <c r="D5" s="134" t="s">
        <v>557</v>
      </c>
      <c r="E5" s="134"/>
      <c r="F5" s="134"/>
    </row>
    <row r="6" spans="1:8" s="20" customFormat="1" ht="19.95" customHeight="1">
      <c r="A6" s="128" t="s">
        <v>558</v>
      </c>
      <c r="B6" s="128"/>
      <c r="C6" s="128"/>
      <c r="D6" s="128"/>
      <c r="E6" s="128"/>
      <c r="F6" s="128"/>
    </row>
    <row r="7" spans="1:8" s="20" customFormat="1" ht="14.7" customHeight="1">
      <c r="A7" s="24"/>
      <c r="B7" s="129" t="s">
        <v>6</v>
      </c>
      <c r="C7" s="129" t="s">
        <v>559</v>
      </c>
      <c r="D7" s="24"/>
      <c r="E7" s="130" t="s">
        <v>6</v>
      </c>
      <c r="F7" s="130" t="s">
        <v>559</v>
      </c>
    </row>
    <row r="8" spans="1:8" ht="14.7" customHeight="1">
      <c r="A8" s="25"/>
      <c r="B8" s="129"/>
      <c r="C8" s="129"/>
      <c r="D8" s="26"/>
      <c r="E8" s="130"/>
      <c r="F8" s="130"/>
    </row>
    <row r="9" spans="1:8" ht="16.5" customHeight="1">
      <c r="A9" s="27"/>
      <c r="B9" s="28" t="s">
        <v>560</v>
      </c>
      <c r="C9" s="29">
        <f>22741683+10311610+3516035+30000</f>
        <v>36599328</v>
      </c>
      <c r="D9" s="30"/>
      <c r="E9" s="31" t="s">
        <v>561</v>
      </c>
      <c r="F9" s="29">
        <f>12197674+1861632+17978249+1432000+7962069</f>
        <v>41431624</v>
      </c>
    </row>
    <row r="10" spans="1:8" ht="15.75" customHeight="1">
      <c r="A10" s="32"/>
      <c r="B10" s="33" t="s">
        <v>562</v>
      </c>
      <c r="C10" s="34">
        <f>(C9)-(F9)</f>
        <v>-4832296</v>
      </c>
      <c r="D10" s="30"/>
      <c r="E10" s="30"/>
      <c r="F10" s="34"/>
    </row>
    <row r="11" spans="1:8" ht="14.7" customHeight="1">
      <c r="A11" s="30"/>
      <c r="B11" s="33"/>
      <c r="C11" s="34"/>
      <c r="D11" s="30"/>
      <c r="E11" s="30"/>
      <c r="F11" s="34"/>
    </row>
    <row r="12" spans="1:8" ht="17.399999999999999" customHeight="1">
      <c r="A12" s="35"/>
      <c r="B12" s="36" t="s">
        <v>563</v>
      </c>
      <c r="C12" s="34">
        <f>SUM(C13:C14)</f>
        <v>28920240</v>
      </c>
      <c r="D12" s="35"/>
      <c r="E12" s="31" t="s">
        <v>564</v>
      </c>
      <c r="F12" s="34">
        <f>SUM(F13:F16)</f>
        <v>656747</v>
      </c>
    </row>
    <row r="13" spans="1:8" ht="17.399999999999999" customHeight="1">
      <c r="A13" s="35"/>
      <c r="B13" s="37" t="s">
        <v>565</v>
      </c>
      <c r="C13" s="29">
        <v>721715</v>
      </c>
      <c r="D13" s="35"/>
      <c r="E13" s="37" t="s">
        <v>565</v>
      </c>
      <c r="F13" s="29">
        <v>656747</v>
      </c>
    </row>
    <row r="14" spans="1:8" ht="29.85" customHeight="1">
      <c r="A14" s="30"/>
      <c r="B14" s="38" t="s">
        <v>566</v>
      </c>
      <c r="C14" s="29">
        <v>28198525</v>
      </c>
      <c r="D14" s="30"/>
      <c r="E14" s="37" t="s">
        <v>567</v>
      </c>
      <c r="F14" s="29">
        <v>0</v>
      </c>
    </row>
    <row r="15" spans="1:8" ht="16.350000000000001" customHeight="1">
      <c r="A15" s="30"/>
      <c r="B15" s="36" t="s">
        <v>568</v>
      </c>
      <c r="C15" s="34">
        <v>0</v>
      </c>
      <c r="D15" s="30"/>
      <c r="E15" s="39"/>
      <c r="F15" s="29"/>
    </row>
    <row r="16" spans="1:8" ht="14.7" customHeight="1">
      <c r="A16" s="30"/>
      <c r="B16" s="40" t="s">
        <v>569</v>
      </c>
      <c r="C16" s="34">
        <f>C9+C12-F9-F12</f>
        <v>23431197</v>
      </c>
      <c r="D16" s="41"/>
      <c r="E16" s="42"/>
      <c r="F16" s="29"/>
    </row>
    <row r="17" spans="1:256" ht="19.95" customHeight="1">
      <c r="A17" s="128" t="s">
        <v>570</v>
      </c>
      <c r="B17" s="128"/>
      <c r="C17" s="128"/>
      <c r="D17" s="128"/>
      <c r="E17" s="128"/>
      <c r="F17" s="128"/>
    </row>
    <row r="18" spans="1:256" ht="16.5" customHeight="1">
      <c r="A18" s="30"/>
      <c r="B18" s="44" t="s">
        <v>571</v>
      </c>
      <c r="C18" s="29">
        <v>34936014</v>
      </c>
      <c r="D18" s="30"/>
      <c r="E18" s="31" t="s">
        <v>572</v>
      </c>
      <c r="F18" s="29">
        <f>2357767+20289826</f>
        <v>22647593</v>
      </c>
    </row>
    <row r="19" spans="1:256" ht="15.75" customHeight="1">
      <c r="A19" s="30"/>
      <c r="B19" s="33" t="s">
        <v>573</v>
      </c>
      <c r="C19" s="34">
        <f>C18-F18</f>
        <v>12288421</v>
      </c>
      <c r="D19" s="30"/>
      <c r="E19" s="30"/>
      <c r="F19" s="34"/>
    </row>
    <row r="20" spans="1:256" ht="28.5" customHeight="1">
      <c r="A20" s="30"/>
      <c r="B20" s="44" t="s">
        <v>574</v>
      </c>
      <c r="C20" s="34">
        <f>SUM(C21:C21)</f>
        <v>0</v>
      </c>
      <c r="D20" s="30"/>
      <c r="E20" s="31" t="s">
        <v>575</v>
      </c>
      <c r="F20" s="34">
        <f>SUM(F21:F23)</f>
        <v>0</v>
      </c>
    </row>
    <row r="21" spans="1:256" ht="31.5" customHeight="1">
      <c r="A21" s="30"/>
      <c r="B21" s="37" t="s">
        <v>576</v>
      </c>
      <c r="C21" s="29">
        <v>0</v>
      </c>
      <c r="D21" s="30"/>
      <c r="E21" s="37" t="s">
        <v>567</v>
      </c>
      <c r="F21" s="29">
        <v>0</v>
      </c>
    </row>
    <row r="22" spans="1:256" ht="28.5" customHeight="1">
      <c r="A22" s="30"/>
      <c r="B22" s="44" t="s">
        <v>577</v>
      </c>
      <c r="C22" s="34">
        <f>SUM(C23:C23)</f>
        <v>0</v>
      </c>
      <c r="D22" s="30"/>
      <c r="E22" s="39"/>
      <c r="F22" s="29"/>
    </row>
    <row r="23" spans="1:256" ht="16.350000000000001" customHeight="1">
      <c r="A23" s="30"/>
      <c r="B23" s="37" t="s">
        <v>578</v>
      </c>
      <c r="C23" s="29">
        <v>0</v>
      </c>
      <c r="D23" s="30"/>
      <c r="E23" s="39"/>
      <c r="F23" s="29"/>
    </row>
    <row r="24" spans="1:256" ht="17.25" customHeight="1" thickBot="1">
      <c r="A24" s="45"/>
      <c r="B24" s="46" t="s">
        <v>579</v>
      </c>
      <c r="C24" s="47">
        <f>C18+C20+C22-F18-F20</f>
        <v>12288421</v>
      </c>
      <c r="D24" s="45"/>
      <c r="E24" s="48"/>
      <c r="F24" s="49"/>
    </row>
    <row r="25" spans="1:256" ht="16.350000000000001" customHeight="1" thickTop="1">
      <c r="A25" s="50"/>
      <c r="B25" s="51" t="s">
        <v>580</v>
      </c>
      <c r="C25" s="52">
        <f>C9+C18</f>
        <v>71535342</v>
      </c>
      <c r="D25" s="50"/>
      <c r="E25" s="51" t="s">
        <v>581</v>
      </c>
      <c r="F25" s="52">
        <f>F9+F18</f>
        <v>64079217</v>
      </c>
    </row>
    <row r="26" spans="1:256" s="55" customFormat="1" ht="14.7" customHeight="1">
      <c r="A26" s="53"/>
      <c r="B26" s="31" t="s">
        <v>582</v>
      </c>
      <c r="C26" s="54">
        <f>C25</f>
        <v>71535342</v>
      </c>
      <c r="D26" s="53"/>
      <c r="E26" s="31" t="s">
        <v>583</v>
      </c>
      <c r="F26" s="54">
        <f>F25</f>
        <v>64079217</v>
      </c>
    </row>
    <row r="27" spans="1:256" ht="16.350000000000001" customHeight="1">
      <c r="A27" s="50"/>
      <c r="B27" s="37" t="s">
        <v>584</v>
      </c>
      <c r="C27" s="21">
        <f>C12+C15+C20+C22</f>
        <v>28920240</v>
      </c>
      <c r="D27" s="50"/>
      <c r="E27" s="37" t="s">
        <v>585</v>
      </c>
      <c r="F27" s="56">
        <f>F12+F20</f>
        <v>656747</v>
      </c>
    </row>
    <row r="28" spans="1:256" s="55" customFormat="1" ht="14.7" customHeight="1">
      <c r="A28" s="53"/>
      <c r="B28" s="31" t="s">
        <v>586</v>
      </c>
      <c r="C28" s="54">
        <f>C27</f>
        <v>28920240</v>
      </c>
      <c r="D28" s="53"/>
      <c r="E28" s="31" t="s">
        <v>587</v>
      </c>
      <c r="F28" s="54">
        <f>F27</f>
        <v>656747</v>
      </c>
    </row>
    <row r="29" spans="1:256" ht="17.399999999999999" customHeight="1">
      <c r="A29" s="50"/>
      <c r="B29" s="57" t="s">
        <v>588</v>
      </c>
      <c r="C29" s="34">
        <f>+C25+C27</f>
        <v>100455582</v>
      </c>
      <c r="D29" s="50"/>
      <c r="E29" s="57" t="s">
        <v>589</v>
      </c>
      <c r="F29" s="34">
        <f>+F25+F27</f>
        <v>64735964</v>
      </c>
    </row>
    <row r="30" spans="1:256" s="55" customFormat="1" ht="16.5" customHeight="1">
      <c r="A30" s="58"/>
      <c r="B30" s="57" t="s">
        <v>590</v>
      </c>
      <c r="C30" s="54">
        <f>C26+C28</f>
        <v>100455582</v>
      </c>
      <c r="D30" s="58"/>
      <c r="E30" s="57" t="s">
        <v>591</v>
      </c>
      <c r="F30" s="54">
        <f>F26+F28</f>
        <v>64735964</v>
      </c>
    </row>
    <row r="31" spans="1:256" ht="14.7" customHeight="1"/>
    <row r="32" spans="1:256" s="55" customFormat="1" ht="14.7" customHeight="1">
      <c r="B32" s="59" t="s">
        <v>592</v>
      </c>
      <c r="C32" s="60">
        <f>C30-F30</f>
        <v>35719618</v>
      </c>
      <c r="F32" s="60"/>
      <c r="IO32" s="61"/>
      <c r="IP32" s="61"/>
      <c r="IQ32" s="61"/>
      <c r="IR32" s="61"/>
      <c r="IS32" s="61"/>
      <c r="IT32" s="61"/>
      <c r="IU32" s="61"/>
      <c r="IV32" s="61"/>
    </row>
    <row r="33" ht="14.7" customHeight="1"/>
    <row r="34" ht="14.7" customHeight="1"/>
    <row r="42" ht="14.7" customHeight="1"/>
    <row r="48" ht="14.7" customHeight="1"/>
    <row r="53" ht="14.7" customHeight="1"/>
    <row r="55" ht="14.7" customHeight="1"/>
    <row r="58" ht="14.7" customHeight="1"/>
    <row r="59" ht="14.7" customHeight="1"/>
    <row r="66" ht="14.7" customHeight="1"/>
    <row r="69" ht="14.7" customHeight="1"/>
    <row r="70" ht="14.7" customHeight="1"/>
    <row r="73" ht="14.7" customHeight="1"/>
    <row r="74" ht="14.7" customHeight="1"/>
    <row r="75" ht="14.7" customHeight="1"/>
    <row r="76" ht="14.7" customHeight="1"/>
    <row r="77" ht="14.7" customHeight="1"/>
    <row r="79" ht="14.7" customHeight="1"/>
    <row r="83" ht="14.7" customHeight="1"/>
    <row r="85" ht="14.7" customHeight="1"/>
    <row r="91" ht="14.7" customHeight="1"/>
    <row r="94" ht="14.7" customHeight="1"/>
    <row r="96" ht="14.7" customHeight="1"/>
    <row r="97" ht="14.7" customHeight="1"/>
    <row r="98" ht="14.7" customHeight="1"/>
    <row r="99" ht="14.7" customHeight="1"/>
    <row r="100" ht="14.7" customHeight="1"/>
    <row r="101" ht="14.7" customHeight="1"/>
    <row r="102" ht="14.7" customHeight="1"/>
    <row r="104" ht="14.7" customHeight="1"/>
    <row r="107" ht="14.7" customHeight="1"/>
    <row r="108" ht="14.7" customHeight="1"/>
    <row r="109" ht="14.7" customHeight="1"/>
    <row r="110" ht="14.7" customHeight="1"/>
    <row r="111" ht="14.7" customHeight="1"/>
    <row r="112" ht="14.7" customHeight="1"/>
    <row r="113" ht="14.7" customHeight="1"/>
    <row r="114" ht="14.7" customHeight="1"/>
    <row r="115" ht="14.7" customHeight="1"/>
    <row r="117" ht="14.7" customHeight="1"/>
    <row r="121" ht="14.7" customHeight="1"/>
    <row r="123" ht="14.7" customHeight="1"/>
    <row r="130" ht="14.7" customHeight="1"/>
    <row r="134" ht="14.7" customHeight="1"/>
    <row r="135" ht="14.7" customHeight="1"/>
    <row r="141" ht="14.7" customHeight="1"/>
    <row r="143" ht="14.7" customHeight="1"/>
    <row r="149" ht="14.7" customHeight="1"/>
    <row r="155" ht="14.7" customHeight="1"/>
    <row r="159" ht="14.7" customHeight="1"/>
    <row r="162" ht="14.7" customHeight="1"/>
    <row r="166" ht="14.7" customHeight="1"/>
    <row r="169" ht="14.7" customHeight="1"/>
    <row r="170" ht="14.7" customHeight="1"/>
    <row r="171" ht="14.7" customHeight="1"/>
    <row r="180" ht="14.7" customHeight="1"/>
    <row r="186" ht="14.7" customHeight="1"/>
    <row r="189" ht="14.7" customHeight="1"/>
    <row r="193" ht="14.7" customHeight="1"/>
    <row r="195" ht="14.7" customHeight="1"/>
    <row r="196" ht="14.7" customHeight="1"/>
    <row r="198" ht="14.7" customHeight="1"/>
    <row r="201" ht="14.7" customHeight="1"/>
    <row r="202" ht="14.7" customHeight="1"/>
    <row r="204" ht="14.7" customHeight="1"/>
    <row r="209" ht="14.7" customHeight="1"/>
    <row r="213" ht="14.7" customHeight="1"/>
    <row r="218" ht="14.7" customHeight="1"/>
    <row r="223" ht="14.7" customHeight="1"/>
    <row r="225" ht="14.7" customHeight="1"/>
    <row r="233" ht="14.7" customHeight="1"/>
    <row r="234" ht="14.7" customHeight="1"/>
    <row r="246" ht="14.7" customHeight="1"/>
    <row r="250" ht="14.7" customHeight="1"/>
    <row r="252" ht="14.7" customHeight="1"/>
    <row r="258" ht="14.7" customHeight="1"/>
    <row r="265" ht="14.7" customHeight="1"/>
    <row r="266" ht="14.7" customHeight="1"/>
    <row r="277" ht="14.7" customHeight="1"/>
    <row r="278" ht="14.7" customHeight="1"/>
    <row r="279" ht="14.7" customHeight="1"/>
    <row r="284" ht="14.7" customHeight="1"/>
    <row r="291" ht="14.7" customHeight="1"/>
    <row r="293" ht="14.7" customHeight="1"/>
    <row r="294" ht="14.7" customHeight="1"/>
    <row r="295" ht="14.7" customHeight="1"/>
    <row r="296" ht="14.7" customHeight="1"/>
    <row r="297" ht="14.7" customHeight="1"/>
    <row r="298" ht="14.7" customHeight="1"/>
    <row r="304" ht="14.7" customHeight="1"/>
    <row r="310" ht="14.7" customHeight="1"/>
    <row r="316" ht="14.7" customHeight="1"/>
    <row r="323" ht="14.7" customHeight="1"/>
    <row r="328" ht="14.7" customHeight="1"/>
    <row r="329" ht="14.7" customHeight="1"/>
    <row r="342" ht="14.7" customHeight="1"/>
    <row r="347" ht="14.7" customHeight="1"/>
    <row r="351" ht="14.7" customHeight="1"/>
    <row r="352" ht="14.7" customHeight="1"/>
    <row r="353" ht="14.7" customHeight="1"/>
    <row r="354" ht="14.7" customHeight="1"/>
    <row r="355" ht="14.7" customHeight="1"/>
    <row r="356" ht="14.7" customHeight="1"/>
    <row r="357" ht="14.7" customHeight="1"/>
    <row r="358" ht="14.7" customHeight="1"/>
    <row r="359" ht="14.7" customHeight="1"/>
    <row r="360" ht="14.7" customHeight="1"/>
    <row r="361" ht="14.7" customHeight="1"/>
    <row r="362" ht="14.7" customHeight="1"/>
    <row r="364" ht="14.7" customHeight="1"/>
    <row r="385" ht="14.7" customHeight="1"/>
    <row r="392" ht="14.7" customHeight="1"/>
    <row r="393" ht="14.7" customHeight="1"/>
    <row r="423" ht="14.7" customHeight="1"/>
    <row r="424" ht="14.7" customHeight="1"/>
    <row r="454" ht="14.7" customHeight="1"/>
    <row r="455" ht="14.7" customHeight="1"/>
    <row r="485" ht="14.7" customHeight="1"/>
    <row r="486" ht="14.7" customHeight="1"/>
    <row r="516" ht="14.7" customHeight="1"/>
    <row r="517" ht="14.7" customHeight="1"/>
    <row r="547" ht="14.7" customHeight="1"/>
    <row r="548" ht="14.7" customHeight="1"/>
    <row r="577" ht="14.7" customHeight="1"/>
    <row r="580" ht="14.7" customHeight="1"/>
    <row r="581" ht="14.7" customHeight="1"/>
    <row r="596" ht="14.7" customHeight="1"/>
    <row r="611" ht="14.7" customHeight="1"/>
    <row r="645" ht="14.7" customHeight="1"/>
    <row r="65501" ht="12.75" customHeight="1"/>
    <row r="65502" ht="12.75" customHeight="1"/>
    <row r="65503" ht="12.75" customHeight="1"/>
    <row r="65504" ht="12.75" customHeight="1"/>
    <row r="65505" ht="12.75" customHeight="1"/>
    <row r="65506" ht="12.75" customHeight="1"/>
    <row r="65507" ht="12.75" customHeight="1"/>
    <row r="65508" ht="12.75" customHeight="1"/>
    <row r="65509" ht="12.75" customHeight="1"/>
    <row r="65510" ht="12.75" customHeight="1"/>
    <row r="65511" ht="12.75" customHeight="1"/>
    <row r="65512" ht="12.75" customHeight="1"/>
    <row r="65513" ht="12.75" customHeight="1"/>
    <row r="65514" ht="12.75" customHeight="1"/>
    <row r="65515" ht="12.75" customHeight="1"/>
    <row r="65516" ht="12.75" customHeight="1"/>
    <row r="65517" ht="12.75" customHeight="1"/>
    <row r="65518" ht="12.75" customHeight="1"/>
    <row r="65519" ht="12.75" customHeight="1"/>
    <row r="65520" ht="12.75" customHeight="1"/>
    <row r="65521" ht="12.75" customHeight="1"/>
    <row r="65522" ht="12.75" customHeight="1"/>
    <row r="65523" ht="12.75" customHeight="1"/>
    <row r="65524" ht="12.75" customHeight="1"/>
    <row r="65525" ht="12.75" customHeight="1"/>
    <row r="65526" ht="12.75" customHeight="1"/>
    <row r="65527" ht="12.75" customHeight="1"/>
    <row r="65528" ht="12.75" customHeight="1"/>
    <row r="65529" ht="12.75" customHeight="1"/>
    <row r="65530" ht="12.75" customHeight="1"/>
    <row r="65531" ht="12.75" customHeight="1"/>
    <row r="65532" ht="12.75" customHeight="1"/>
    <row r="65533" ht="12.75" customHeight="1"/>
    <row r="65534" ht="12.75" customHeight="1"/>
    <row r="65535" ht="12.75" customHeight="1"/>
    <row r="65536" ht="12.75" customHeight="1"/>
  </sheetData>
  <sheetProtection selectLockedCells="1" selectUnlockedCells="1"/>
  <mergeCells count="9">
    <mergeCell ref="A6:F6"/>
    <mergeCell ref="B7:C8"/>
    <mergeCell ref="E7:F8"/>
    <mergeCell ref="A17:F17"/>
    <mergeCell ref="A2:F2"/>
    <mergeCell ref="A3:F3"/>
    <mergeCell ref="A4:F4"/>
    <mergeCell ref="A5:C5"/>
    <mergeCell ref="D5:F5"/>
  </mergeCells>
  <printOptions horizontalCentered="1"/>
  <pageMargins left="0.3215277777777778" right="0.2" top="0.25972222222222224" bottom="0.37986111111111109" header="0.51180555555555551" footer="0.51180555555555551"/>
  <pageSetup paperSize="9" scale="74" firstPageNumber="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7"/>
  <sheetViews>
    <sheetView workbookViewId="0">
      <pane ySplit="3" topLeftCell="A4" activePane="bottomLeft" state="frozen"/>
      <selection activeCell="B16" sqref="B16"/>
      <selection pane="bottomLeft" activeCell="C15" sqref="C15"/>
    </sheetView>
  </sheetViews>
  <sheetFormatPr defaultColWidth="8.77734375" defaultRowHeight="13.2"/>
  <cols>
    <col min="1" max="1" width="9.77734375" style="4" customWidth="1"/>
    <col min="2" max="2" width="41" style="4" customWidth="1"/>
    <col min="3" max="5" width="32.77734375" style="4" customWidth="1"/>
    <col min="6" max="16384" width="8.77734375" style="4"/>
  </cols>
  <sheetData>
    <row r="1" spans="1:5" ht="19.5" customHeight="1">
      <c r="A1" s="135" t="s">
        <v>335</v>
      </c>
      <c r="B1" s="136"/>
      <c r="C1" s="136"/>
      <c r="D1" s="136"/>
      <c r="E1" s="136"/>
    </row>
    <row r="2" spans="1:5" ht="15">
      <c r="A2" s="9" t="s">
        <v>386</v>
      </c>
      <c r="B2" s="8" t="s">
        <v>6</v>
      </c>
      <c r="C2" s="8" t="s">
        <v>241</v>
      </c>
      <c r="D2" s="8" t="s">
        <v>242</v>
      </c>
      <c r="E2" s="8" t="s">
        <v>243</v>
      </c>
    </row>
    <row r="3" spans="1:5" ht="15">
      <c r="A3" s="8">
        <v>1</v>
      </c>
      <c r="B3" s="8">
        <v>2</v>
      </c>
      <c r="C3" s="8">
        <v>3</v>
      </c>
      <c r="D3" s="8">
        <v>4</v>
      </c>
      <c r="E3" s="8">
        <v>5</v>
      </c>
    </row>
    <row r="4" spans="1:5">
      <c r="A4" s="1" t="s">
        <v>1</v>
      </c>
      <c r="B4" s="2" t="s">
        <v>336</v>
      </c>
      <c r="C4" s="3">
        <v>10533527</v>
      </c>
      <c r="D4" s="3">
        <v>0</v>
      </c>
      <c r="E4" s="3">
        <v>10311610</v>
      </c>
    </row>
    <row r="5" spans="1:5" ht="26.4">
      <c r="A5" s="1" t="s">
        <v>2</v>
      </c>
      <c r="B5" s="2" t="s">
        <v>337</v>
      </c>
      <c r="C5" s="3">
        <v>1557391</v>
      </c>
      <c r="D5" s="3">
        <v>0</v>
      </c>
      <c r="E5" s="3">
        <v>1608404</v>
      </c>
    </row>
    <row r="6" spans="1:5" ht="26.4">
      <c r="A6" s="1" t="s">
        <v>3</v>
      </c>
      <c r="B6" s="2" t="s">
        <v>338</v>
      </c>
      <c r="C6" s="3">
        <v>305807</v>
      </c>
      <c r="D6" s="3">
        <v>0</v>
      </c>
      <c r="E6" s="3">
        <v>195782</v>
      </c>
    </row>
    <row r="7" spans="1:5" ht="26.4">
      <c r="A7" s="5" t="s">
        <v>4</v>
      </c>
      <c r="B7" s="6" t="s">
        <v>339</v>
      </c>
      <c r="C7" s="7">
        <v>12396725</v>
      </c>
      <c r="D7" s="7">
        <v>0</v>
      </c>
      <c r="E7" s="7">
        <v>12115796</v>
      </c>
    </row>
    <row r="8" spans="1:5" ht="26.4">
      <c r="A8" s="1" t="s">
        <v>0</v>
      </c>
      <c r="B8" s="2" t="s">
        <v>340</v>
      </c>
      <c r="C8" s="3">
        <v>26425553</v>
      </c>
      <c r="D8" s="3">
        <v>0</v>
      </c>
      <c r="E8" s="3">
        <v>16686363</v>
      </c>
    </row>
    <row r="9" spans="1:5" ht="26.4">
      <c r="A9" s="1" t="s">
        <v>238</v>
      </c>
      <c r="B9" s="2" t="s">
        <v>341</v>
      </c>
      <c r="C9" s="3">
        <v>6302823</v>
      </c>
      <c r="D9" s="3">
        <v>0</v>
      </c>
      <c r="E9" s="3">
        <v>5078588</v>
      </c>
    </row>
    <row r="10" spans="1:5" ht="26.4">
      <c r="A10" s="1" t="s">
        <v>239</v>
      </c>
      <c r="B10" s="2" t="s">
        <v>342</v>
      </c>
      <c r="C10" s="3">
        <v>0</v>
      </c>
      <c r="D10" s="3">
        <v>0</v>
      </c>
      <c r="E10" s="3">
        <v>34936014</v>
      </c>
    </row>
    <row r="11" spans="1:5" ht="26.4">
      <c r="A11" s="1" t="s">
        <v>248</v>
      </c>
      <c r="B11" s="2" t="s">
        <v>343</v>
      </c>
      <c r="C11" s="3">
        <v>28279207</v>
      </c>
      <c r="D11" s="3">
        <v>0</v>
      </c>
      <c r="E11" s="3">
        <v>6174059</v>
      </c>
    </row>
    <row r="12" spans="1:5" ht="26.4">
      <c r="A12" s="5" t="s">
        <v>212</v>
      </c>
      <c r="B12" s="6" t="s">
        <v>344</v>
      </c>
      <c r="C12" s="7">
        <v>61007583</v>
      </c>
      <c r="D12" s="7">
        <v>0</v>
      </c>
      <c r="E12" s="7">
        <v>62875024</v>
      </c>
    </row>
    <row r="13" spans="1:5" ht="13.05" customHeight="1">
      <c r="A13" s="1" t="s">
        <v>19</v>
      </c>
      <c r="B13" s="2" t="s">
        <v>345</v>
      </c>
      <c r="C13" s="3">
        <v>2059037</v>
      </c>
      <c r="D13" s="3">
        <v>0</v>
      </c>
      <c r="E13" s="3">
        <v>2382734</v>
      </c>
    </row>
    <row r="14" spans="1:5" ht="13.05" customHeight="1">
      <c r="A14" s="1" t="s">
        <v>214</v>
      </c>
      <c r="B14" s="2" t="s">
        <v>346</v>
      </c>
      <c r="C14" s="3">
        <v>11013433</v>
      </c>
      <c r="D14" s="3">
        <v>0</v>
      </c>
      <c r="E14" s="3">
        <v>11978689</v>
      </c>
    </row>
    <row r="15" spans="1:5" ht="13.05" customHeight="1">
      <c r="A15" s="5" t="s">
        <v>25</v>
      </c>
      <c r="B15" s="6" t="s">
        <v>347</v>
      </c>
      <c r="C15" s="7">
        <v>13072470</v>
      </c>
      <c r="D15" s="7">
        <v>0</v>
      </c>
      <c r="E15" s="7">
        <v>14361423</v>
      </c>
    </row>
    <row r="16" spans="1:5" ht="13.05" customHeight="1">
      <c r="A16" s="1" t="s">
        <v>348</v>
      </c>
      <c r="B16" s="2" t="s">
        <v>349</v>
      </c>
      <c r="C16" s="3">
        <v>6793651</v>
      </c>
      <c r="D16" s="3">
        <v>0</v>
      </c>
      <c r="E16" s="3">
        <v>6917716</v>
      </c>
    </row>
    <row r="17" spans="1:5" ht="13.05" customHeight="1">
      <c r="A17" s="1" t="s">
        <v>27</v>
      </c>
      <c r="B17" s="2" t="s">
        <v>350</v>
      </c>
      <c r="C17" s="3">
        <v>5474937</v>
      </c>
      <c r="D17" s="3">
        <v>0</v>
      </c>
      <c r="E17" s="3">
        <v>5423423</v>
      </c>
    </row>
    <row r="18" spans="1:5" ht="13.05" customHeight="1">
      <c r="A18" s="1" t="s">
        <v>29</v>
      </c>
      <c r="B18" s="2" t="s">
        <v>351</v>
      </c>
      <c r="C18" s="3">
        <v>2443473</v>
      </c>
      <c r="D18" s="3">
        <v>0</v>
      </c>
      <c r="E18" s="3">
        <v>1820930</v>
      </c>
    </row>
    <row r="19" spans="1:5" ht="13.05" customHeight="1">
      <c r="A19" s="5" t="s">
        <v>31</v>
      </c>
      <c r="B19" s="6" t="s">
        <v>352</v>
      </c>
      <c r="C19" s="7">
        <v>14712061</v>
      </c>
      <c r="D19" s="7">
        <v>0</v>
      </c>
      <c r="E19" s="7">
        <v>14162069</v>
      </c>
    </row>
    <row r="20" spans="1:5" ht="13.05" customHeight="1">
      <c r="A20" s="5" t="s">
        <v>33</v>
      </c>
      <c r="B20" s="6" t="s">
        <v>353</v>
      </c>
      <c r="C20" s="7">
        <v>6627111</v>
      </c>
      <c r="D20" s="7">
        <v>0</v>
      </c>
      <c r="E20" s="7">
        <v>7957600</v>
      </c>
    </row>
    <row r="21" spans="1:5" ht="13.05" customHeight="1">
      <c r="A21" s="5" t="s">
        <v>217</v>
      </c>
      <c r="B21" s="6" t="s">
        <v>354</v>
      </c>
      <c r="C21" s="7">
        <v>24484449</v>
      </c>
      <c r="D21" s="7">
        <v>0</v>
      </c>
      <c r="E21" s="7">
        <v>18806189</v>
      </c>
    </row>
    <row r="22" spans="1:5" ht="26.4">
      <c r="A22" s="5" t="s">
        <v>253</v>
      </c>
      <c r="B22" s="6" t="s">
        <v>355</v>
      </c>
      <c r="C22" s="7">
        <v>14508217</v>
      </c>
      <c r="D22" s="7">
        <v>0</v>
      </c>
      <c r="E22" s="7">
        <v>19703539</v>
      </c>
    </row>
    <row r="23" spans="1:5" ht="39.6">
      <c r="A23" s="1" t="s">
        <v>232</v>
      </c>
      <c r="B23" s="2" t="s">
        <v>356</v>
      </c>
      <c r="C23" s="3">
        <v>51</v>
      </c>
      <c r="D23" s="3">
        <v>0</v>
      </c>
      <c r="E23" s="3">
        <v>7</v>
      </c>
    </row>
    <row r="24" spans="1:5" ht="26.4">
      <c r="A24" s="1" t="s">
        <v>39</v>
      </c>
      <c r="B24" s="2" t="s">
        <v>357</v>
      </c>
      <c r="C24" s="3">
        <v>0</v>
      </c>
      <c r="D24" s="3">
        <v>0</v>
      </c>
      <c r="E24" s="3">
        <v>6</v>
      </c>
    </row>
    <row r="25" spans="1:5" ht="26.4">
      <c r="A25" s="5" t="s">
        <v>45</v>
      </c>
      <c r="B25" s="6" t="s">
        <v>358</v>
      </c>
      <c r="C25" s="7">
        <v>51</v>
      </c>
      <c r="D25" s="7">
        <v>0</v>
      </c>
      <c r="E25" s="7">
        <v>13</v>
      </c>
    </row>
    <row r="26" spans="1:5" ht="26.4">
      <c r="A26" s="5" t="s">
        <v>61</v>
      </c>
      <c r="B26" s="6" t="s">
        <v>359</v>
      </c>
      <c r="C26" s="7">
        <v>51</v>
      </c>
      <c r="D26" s="7">
        <v>0</v>
      </c>
      <c r="E26" s="7">
        <v>13</v>
      </c>
    </row>
    <row r="27" spans="1:5" ht="19.05" customHeight="1">
      <c r="A27" s="5" t="s">
        <v>63</v>
      </c>
      <c r="B27" s="6" t="s">
        <v>360</v>
      </c>
      <c r="C27" s="7">
        <v>14508268</v>
      </c>
      <c r="D27" s="7">
        <v>0</v>
      </c>
      <c r="E27" s="7">
        <v>19703552</v>
      </c>
    </row>
  </sheetData>
  <mergeCells count="1">
    <mergeCell ref="A1:E1"/>
  </mergeCells>
  <pageMargins left="0.55118110236220474" right="0.55118110236220474" top="0.98425196850393704" bottom="0.98425196850393704" header="0.51181102362204722" footer="0.51181102362204722"/>
  <pageSetup scale="86" fitToHeight="0" orientation="landscape" horizontalDpi="300" verticalDpi="300" r:id="rId1"/>
  <headerFooter alignWithMargins="0">
    <oddHeader>&amp;REgyed Község Önkormányzata 2019.évi zárszámadás 7.sz.melléklete
Érték típus: Forint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3"/>
  <sheetViews>
    <sheetView workbookViewId="0">
      <pane ySplit="3" topLeftCell="A4" activePane="bottomLeft" state="frozen"/>
      <selection activeCell="B16" sqref="B16"/>
      <selection pane="bottomLeft" activeCell="C10" sqref="C10"/>
    </sheetView>
  </sheetViews>
  <sheetFormatPr defaultColWidth="8.77734375" defaultRowHeight="13.2"/>
  <cols>
    <col min="1" max="1" width="10.5546875" style="4" customWidth="1"/>
    <col min="2" max="2" width="41" style="4" customWidth="1"/>
    <col min="3" max="5" width="32.77734375" style="4" customWidth="1"/>
    <col min="6" max="16384" width="8.77734375" style="4"/>
  </cols>
  <sheetData>
    <row r="1" spans="1:5" ht="16.95" customHeight="1">
      <c r="A1" s="135" t="s">
        <v>240</v>
      </c>
      <c r="B1" s="136"/>
      <c r="C1" s="136"/>
      <c r="D1" s="136"/>
      <c r="E1" s="136"/>
    </row>
    <row r="2" spans="1:5" ht="15">
      <c r="A2" s="9" t="s">
        <v>386</v>
      </c>
      <c r="B2" s="8" t="s">
        <v>6</v>
      </c>
      <c r="C2" s="8" t="s">
        <v>241</v>
      </c>
      <c r="D2" s="8" t="s">
        <v>242</v>
      </c>
      <c r="E2" s="8" t="s">
        <v>243</v>
      </c>
    </row>
    <row r="3" spans="1:5" ht="15">
      <c r="A3" s="8">
        <v>1</v>
      </c>
      <c r="B3" s="8">
        <v>2</v>
      </c>
      <c r="C3" s="8">
        <v>3</v>
      </c>
      <c r="D3" s="8">
        <v>4</v>
      </c>
      <c r="E3" s="8">
        <v>5</v>
      </c>
    </row>
    <row r="4" spans="1:5" ht="25.05" customHeight="1">
      <c r="A4" s="1" t="s">
        <v>226</v>
      </c>
      <c r="B4" s="2" t="s">
        <v>244</v>
      </c>
      <c r="C4" s="3">
        <v>121762403</v>
      </c>
      <c r="D4" s="3">
        <v>0</v>
      </c>
      <c r="E4" s="3">
        <v>137747900</v>
      </c>
    </row>
    <row r="5" spans="1:5" ht="25.05" customHeight="1">
      <c r="A5" s="1" t="s">
        <v>15</v>
      </c>
      <c r="B5" s="2" t="s">
        <v>245</v>
      </c>
      <c r="C5" s="3">
        <v>1111442</v>
      </c>
      <c r="D5" s="3">
        <v>0</v>
      </c>
      <c r="E5" s="3">
        <v>1292448</v>
      </c>
    </row>
    <row r="6" spans="1:5" ht="25.05" customHeight="1">
      <c r="A6" s="1" t="s">
        <v>0</v>
      </c>
      <c r="B6" s="2" t="s">
        <v>246</v>
      </c>
      <c r="C6" s="3">
        <v>5059964</v>
      </c>
      <c r="D6" s="3">
        <v>0</v>
      </c>
      <c r="E6" s="3">
        <v>1090000</v>
      </c>
    </row>
    <row r="7" spans="1:5" ht="25.05" customHeight="1">
      <c r="A7" s="5" t="s">
        <v>239</v>
      </c>
      <c r="B7" s="6" t="s">
        <v>247</v>
      </c>
      <c r="C7" s="7">
        <v>127933809</v>
      </c>
      <c r="D7" s="7">
        <v>0</v>
      </c>
      <c r="E7" s="7">
        <v>140130348</v>
      </c>
    </row>
    <row r="8" spans="1:5" ht="25.05" customHeight="1">
      <c r="A8" s="1" t="s">
        <v>248</v>
      </c>
      <c r="B8" s="2" t="s">
        <v>249</v>
      </c>
      <c r="C8" s="3">
        <v>1000000</v>
      </c>
      <c r="D8" s="3">
        <v>0</v>
      </c>
      <c r="E8" s="3">
        <v>1000000</v>
      </c>
    </row>
    <row r="9" spans="1:5" ht="25.05" customHeight="1">
      <c r="A9" s="1" t="s">
        <v>19</v>
      </c>
      <c r="B9" s="2" t="s">
        <v>250</v>
      </c>
      <c r="C9" s="3">
        <v>1000000</v>
      </c>
      <c r="D9" s="3">
        <v>0</v>
      </c>
      <c r="E9" s="3">
        <v>1000000</v>
      </c>
    </row>
    <row r="10" spans="1:5" ht="25.05" customHeight="1">
      <c r="A10" s="5" t="s">
        <v>31</v>
      </c>
      <c r="B10" s="6" t="s">
        <v>251</v>
      </c>
      <c r="C10" s="7">
        <v>1000000</v>
      </c>
      <c r="D10" s="7">
        <v>0</v>
      </c>
      <c r="E10" s="7">
        <v>1000000</v>
      </c>
    </row>
    <row r="11" spans="1:5" ht="25.05" customHeight="1">
      <c r="A11" s="1" t="s">
        <v>33</v>
      </c>
      <c r="B11" s="2" t="s">
        <v>252</v>
      </c>
      <c r="C11" s="3">
        <v>42295552</v>
      </c>
      <c r="D11" s="3">
        <v>0</v>
      </c>
      <c r="E11" s="3">
        <v>41667284</v>
      </c>
    </row>
    <row r="12" spans="1:5" ht="25.05" customHeight="1">
      <c r="A12" s="1" t="s">
        <v>253</v>
      </c>
      <c r="B12" s="2" t="s">
        <v>254</v>
      </c>
      <c r="C12" s="3">
        <v>42295552</v>
      </c>
      <c r="D12" s="3">
        <v>0</v>
      </c>
      <c r="E12" s="3">
        <v>41667284</v>
      </c>
    </row>
    <row r="13" spans="1:5" ht="25.05" customHeight="1">
      <c r="A13" s="5" t="s">
        <v>232</v>
      </c>
      <c r="B13" s="6" t="s">
        <v>255</v>
      </c>
      <c r="C13" s="7">
        <v>42295552</v>
      </c>
      <c r="D13" s="7">
        <v>0</v>
      </c>
      <c r="E13" s="7">
        <v>41667284</v>
      </c>
    </row>
    <row r="14" spans="1:5" ht="25.05" customHeight="1">
      <c r="A14" s="5" t="s">
        <v>39</v>
      </c>
      <c r="B14" s="6" t="s">
        <v>256</v>
      </c>
      <c r="C14" s="7">
        <v>171229361</v>
      </c>
      <c r="D14" s="7">
        <v>0</v>
      </c>
      <c r="E14" s="7">
        <v>182797632</v>
      </c>
    </row>
    <row r="15" spans="1:5" ht="25.05" customHeight="1">
      <c r="A15" s="1" t="s">
        <v>257</v>
      </c>
      <c r="B15" s="2" t="s">
        <v>258</v>
      </c>
      <c r="C15" s="3">
        <v>28194873</v>
      </c>
      <c r="D15" s="3">
        <v>0</v>
      </c>
      <c r="E15" s="3">
        <v>35715906</v>
      </c>
    </row>
    <row r="16" spans="1:5" ht="25.05" customHeight="1">
      <c r="A16" s="5" t="s">
        <v>259</v>
      </c>
      <c r="B16" s="6" t="s">
        <v>260</v>
      </c>
      <c r="C16" s="7">
        <v>28194873</v>
      </c>
      <c r="D16" s="7">
        <v>0</v>
      </c>
      <c r="E16" s="7">
        <v>35715906</v>
      </c>
    </row>
    <row r="17" spans="1:5" ht="25.05" customHeight="1">
      <c r="A17" s="5" t="s">
        <v>261</v>
      </c>
      <c r="B17" s="6" t="s">
        <v>262</v>
      </c>
      <c r="C17" s="7">
        <v>28194873</v>
      </c>
      <c r="D17" s="7">
        <v>0</v>
      </c>
      <c r="E17" s="7">
        <v>35715906</v>
      </c>
    </row>
    <row r="18" spans="1:5" ht="25.05" customHeight="1">
      <c r="A18" s="1" t="s">
        <v>79</v>
      </c>
      <c r="B18" s="2" t="s">
        <v>263</v>
      </c>
      <c r="C18" s="3">
        <v>1050914</v>
      </c>
      <c r="D18" s="3">
        <v>0</v>
      </c>
      <c r="E18" s="3">
        <v>301756</v>
      </c>
    </row>
    <row r="19" spans="1:5" ht="25.05" customHeight="1">
      <c r="A19" s="1" t="s">
        <v>264</v>
      </c>
      <c r="B19" s="2" t="s">
        <v>265</v>
      </c>
      <c r="C19" s="3">
        <v>254975</v>
      </c>
      <c r="D19" s="3">
        <v>0</v>
      </c>
      <c r="E19" s="3">
        <v>101363</v>
      </c>
    </row>
    <row r="20" spans="1:5" ht="25.05" customHeight="1">
      <c r="A20" s="1" t="s">
        <v>233</v>
      </c>
      <c r="B20" s="2" t="s">
        <v>266</v>
      </c>
      <c r="C20" s="3">
        <v>570348</v>
      </c>
      <c r="D20" s="3">
        <v>0</v>
      </c>
      <c r="E20" s="3">
        <v>155798</v>
      </c>
    </row>
    <row r="21" spans="1:5" ht="25.05" customHeight="1">
      <c r="A21" s="1" t="s">
        <v>146</v>
      </c>
      <c r="B21" s="2" t="s">
        <v>267</v>
      </c>
      <c r="C21" s="3">
        <v>225591</v>
      </c>
      <c r="D21" s="3">
        <v>0</v>
      </c>
      <c r="E21" s="3">
        <v>44595</v>
      </c>
    </row>
    <row r="22" spans="1:5" ht="25.05" customHeight="1">
      <c r="A22" s="1" t="s">
        <v>268</v>
      </c>
      <c r="B22" s="2" t="s">
        <v>269</v>
      </c>
      <c r="C22" s="3">
        <v>866375</v>
      </c>
      <c r="D22" s="3">
        <v>0</v>
      </c>
      <c r="E22" s="3">
        <v>157553</v>
      </c>
    </row>
    <row r="23" spans="1:5" ht="25.05" customHeight="1">
      <c r="A23" s="1" t="s">
        <v>270</v>
      </c>
      <c r="B23" s="2" t="s">
        <v>271</v>
      </c>
      <c r="C23" s="3">
        <v>285604</v>
      </c>
      <c r="D23" s="3">
        <v>0</v>
      </c>
      <c r="E23" s="3">
        <v>137487</v>
      </c>
    </row>
    <row r="24" spans="1:5" ht="25.05" customHeight="1">
      <c r="A24" s="1" t="s">
        <v>272</v>
      </c>
      <c r="B24" s="2" t="s">
        <v>273</v>
      </c>
      <c r="C24" s="3">
        <v>126000</v>
      </c>
      <c r="D24" s="3">
        <v>0</v>
      </c>
      <c r="E24" s="3">
        <v>0</v>
      </c>
    </row>
    <row r="25" spans="1:5" ht="25.05" customHeight="1">
      <c r="A25" s="1" t="s">
        <v>148</v>
      </c>
      <c r="B25" s="2" t="s">
        <v>274</v>
      </c>
      <c r="C25" s="3">
        <v>336993</v>
      </c>
      <c r="D25" s="3">
        <v>0</v>
      </c>
      <c r="E25" s="3">
        <v>2579</v>
      </c>
    </row>
    <row r="26" spans="1:5" ht="25.05" customHeight="1">
      <c r="A26" s="1" t="s">
        <v>275</v>
      </c>
      <c r="B26" s="2" t="s">
        <v>276</v>
      </c>
      <c r="C26" s="3">
        <v>107776</v>
      </c>
      <c r="D26" s="3">
        <v>0</v>
      </c>
      <c r="E26" s="3">
        <v>17487</v>
      </c>
    </row>
    <row r="27" spans="1:5" ht="25.05" customHeight="1">
      <c r="A27" s="1" t="s">
        <v>277</v>
      </c>
      <c r="B27" s="2" t="s">
        <v>278</v>
      </c>
      <c r="C27" s="3">
        <v>10000</v>
      </c>
      <c r="D27" s="3">
        <v>0</v>
      </c>
      <c r="E27" s="3">
        <v>0</v>
      </c>
    </row>
    <row r="28" spans="1:5" ht="25.05" customHeight="1">
      <c r="A28" s="1" t="s">
        <v>279</v>
      </c>
      <c r="B28" s="2" t="s">
        <v>280</v>
      </c>
      <c r="C28" s="3">
        <v>2</v>
      </c>
      <c r="D28" s="3">
        <v>0</v>
      </c>
      <c r="E28" s="3">
        <v>0</v>
      </c>
    </row>
    <row r="29" spans="1:5" ht="25.05" customHeight="1">
      <c r="A29" s="1" t="s">
        <v>281</v>
      </c>
      <c r="B29" s="2" t="s">
        <v>282</v>
      </c>
      <c r="C29" s="3">
        <v>150000</v>
      </c>
      <c r="D29" s="3">
        <v>0</v>
      </c>
      <c r="E29" s="3">
        <v>140000</v>
      </c>
    </row>
    <row r="30" spans="1:5" ht="25.05" customHeight="1">
      <c r="A30" s="1" t="s">
        <v>283</v>
      </c>
      <c r="B30" s="2" t="s">
        <v>284</v>
      </c>
      <c r="C30" s="3">
        <v>150000</v>
      </c>
      <c r="D30" s="3">
        <v>0</v>
      </c>
      <c r="E30" s="3">
        <v>140000</v>
      </c>
    </row>
    <row r="31" spans="1:5" ht="25.05" customHeight="1">
      <c r="A31" s="1" t="s">
        <v>285</v>
      </c>
      <c r="B31" s="2" t="s">
        <v>286</v>
      </c>
      <c r="C31" s="3">
        <v>35783</v>
      </c>
      <c r="D31" s="3">
        <v>0</v>
      </c>
      <c r="E31" s="3">
        <v>35783</v>
      </c>
    </row>
    <row r="32" spans="1:5" ht="25.05" customHeight="1">
      <c r="A32" s="1" t="s">
        <v>234</v>
      </c>
      <c r="B32" s="2" t="s">
        <v>287</v>
      </c>
      <c r="C32" s="3">
        <v>35783</v>
      </c>
      <c r="D32" s="3">
        <v>0</v>
      </c>
      <c r="E32" s="3">
        <v>35783</v>
      </c>
    </row>
    <row r="33" spans="1:5" ht="25.05" customHeight="1">
      <c r="A33" s="5" t="s">
        <v>288</v>
      </c>
      <c r="B33" s="6" t="s">
        <v>289</v>
      </c>
      <c r="C33" s="7">
        <v>2103072</v>
      </c>
      <c r="D33" s="7">
        <v>0</v>
      </c>
      <c r="E33" s="7">
        <v>635092</v>
      </c>
    </row>
    <row r="34" spans="1:5" ht="25.05" customHeight="1">
      <c r="A34" s="1" t="s">
        <v>290</v>
      </c>
      <c r="B34" s="2" t="s">
        <v>291</v>
      </c>
      <c r="C34" s="3">
        <v>49613313</v>
      </c>
      <c r="D34" s="3">
        <v>0</v>
      </c>
      <c r="E34" s="3">
        <v>49613313</v>
      </c>
    </row>
    <row r="35" spans="1:5" ht="25.05" customHeight="1">
      <c r="A35" s="5" t="s">
        <v>292</v>
      </c>
      <c r="B35" s="6" t="s">
        <v>293</v>
      </c>
      <c r="C35" s="7">
        <v>49613313</v>
      </c>
      <c r="D35" s="7">
        <v>0</v>
      </c>
      <c r="E35" s="7">
        <v>49613313</v>
      </c>
    </row>
    <row r="36" spans="1:5" ht="25.05" customHeight="1">
      <c r="A36" s="5" t="s">
        <v>294</v>
      </c>
      <c r="B36" s="6" t="s">
        <v>295</v>
      </c>
      <c r="C36" s="7">
        <v>51716385</v>
      </c>
      <c r="D36" s="7">
        <v>0</v>
      </c>
      <c r="E36" s="7">
        <v>50248405</v>
      </c>
    </row>
    <row r="37" spans="1:5" ht="25.05" customHeight="1">
      <c r="A37" s="1" t="s">
        <v>107</v>
      </c>
      <c r="B37" s="2" t="s">
        <v>296</v>
      </c>
      <c r="C37" s="3">
        <v>-304832</v>
      </c>
      <c r="D37" s="3">
        <v>0</v>
      </c>
      <c r="E37" s="3">
        <v>-342381</v>
      </c>
    </row>
    <row r="38" spans="1:5" ht="25.05" customHeight="1">
      <c r="A38" s="5" t="s">
        <v>297</v>
      </c>
      <c r="B38" s="6" t="s">
        <v>298</v>
      </c>
      <c r="C38" s="7">
        <v>-304832</v>
      </c>
      <c r="D38" s="7">
        <v>0</v>
      </c>
      <c r="E38" s="7">
        <v>-342381</v>
      </c>
    </row>
    <row r="39" spans="1:5" ht="25.05" customHeight="1">
      <c r="A39" s="5" t="s">
        <v>299</v>
      </c>
      <c r="B39" s="6" t="s">
        <v>300</v>
      </c>
      <c r="C39" s="7">
        <v>-304832</v>
      </c>
      <c r="D39" s="7">
        <v>0</v>
      </c>
      <c r="E39" s="7">
        <v>-342381</v>
      </c>
    </row>
    <row r="40" spans="1:5" ht="25.05" customHeight="1">
      <c r="A40" s="5" t="s">
        <v>235</v>
      </c>
      <c r="B40" s="6" t="s">
        <v>301</v>
      </c>
      <c r="C40" s="7">
        <v>250835787</v>
      </c>
      <c r="D40" s="7">
        <v>0</v>
      </c>
      <c r="E40" s="7">
        <v>268419562</v>
      </c>
    </row>
    <row r="41" spans="1:5" ht="25.05" customHeight="1">
      <c r="A41" s="1" t="s">
        <v>109</v>
      </c>
      <c r="B41" s="2" t="s">
        <v>302</v>
      </c>
      <c r="C41" s="3">
        <v>159985715</v>
      </c>
      <c r="D41" s="3">
        <v>0</v>
      </c>
      <c r="E41" s="3">
        <v>159985715</v>
      </c>
    </row>
    <row r="42" spans="1:5" ht="25.05" customHeight="1">
      <c r="A42" s="1" t="s">
        <v>303</v>
      </c>
      <c r="B42" s="2" t="s">
        <v>304</v>
      </c>
      <c r="C42" s="3">
        <v>98887546</v>
      </c>
      <c r="D42" s="3">
        <v>0</v>
      </c>
      <c r="E42" s="3">
        <v>98887546</v>
      </c>
    </row>
    <row r="43" spans="1:5" ht="25.05" customHeight="1">
      <c r="A43" s="1" t="s">
        <v>111</v>
      </c>
      <c r="B43" s="2" t="s">
        <v>305</v>
      </c>
      <c r="C43" s="3">
        <v>2212804</v>
      </c>
      <c r="D43" s="3">
        <v>0</v>
      </c>
      <c r="E43" s="3">
        <v>2212804</v>
      </c>
    </row>
    <row r="44" spans="1:5" ht="25.05" customHeight="1">
      <c r="A44" s="1" t="s">
        <v>306</v>
      </c>
      <c r="B44" s="2" t="s">
        <v>307</v>
      </c>
      <c r="C44" s="3">
        <v>-32464802</v>
      </c>
      <c r="D44" s="3">
        <v>0</v>
      </c>
      <c r="E44" s="3">
        <v>-17956534</v>
      </c>
    </row>
    <row r="45" spans="1:5" ht="25.05" customHeight="1">
      <c r="A45" s="1" t="s">
        <v>308</v>
      </c>
      <c r="B45" s="2" t="s">
        <v>309</v>
      </c>
      <c r="C45" s="3">
        <v>14508268</v>
      </c>
      <c r="D45" s="3">
        <v>0</v>
      </c>
      <c r="E45" s="3">
        <v>19703552</v>
      </c>
    </row>
    <row r="46" spans="1:5" ht="25.05" customHeight="1">
      <c r="A46" s="5" t="s">
        <v>236</v>
      </c>
      <c r="B46" s="6" t="s">
        <v>310</v>
      </c>
      <c r="C46" s="7">
        <v>243129531</v>
      </c>
      <c r="D46" s="7">
        <v>0</v>
      </c>
      <c r="E46" s="7">
        <v>262833083</v>
      </c>
    </row>
    <row r="47" spans="1:5" ht="25.05" customHeight="1">
      <c r="A47" s="1" t="s">
        <v>170</v>
      </c>
      <c r="B47" s="2" t="s">
        <v>311</v>
      </c>
      <c r="C47" s="3">
        <v>1687685</v>
      </c>
      <c r="D47" s="3">
        <v>0</v>
      </c>
      <c r="E47" s="3">
        <v>0</v>
      </c>
    </row>
    <row r="48" spans="1:5" ht="25.05" customHeight="1">
      <c r="A48" s="1" t="s">
        <v>312</v>
      </c>
      <c r="B48" s="2" t="s">
        <v>313</v>
      </c>
      <c r="C48" s="3">
        <v>10000</v>
      </c>
      <c r="D48" s="3">
        <v>0</v>
      </c>
      <c r="E48" s="3">
        <v>0</v>
      </c>
    </row>
    <row r="49" spans="1:5" ht="25.05" customHeight="1">
      <c r="A49" s="1" t="s">
        <v>113</v>
      </c>
      <c r="B49" s="2" t="s">
        <v>314</v>
      </c>
      <c r="C49" s="3">
        <v>533783</v>
      </c>
      <c r="D49" s="3">
        <v>0</v>
      </c>
      <c r="E49" s="3">
        <v>0</v>
      </c>
    </row>
    <row r="50" spans="1:5" ht="25.05" customHeight="1">
      <c r="A50" s="5" t="s">
        <v>315</v>
      </c>
      <c r="B50" s="6" t="s">
        <v>316</v>
      </c>
      <c r="C50" s="7">
        <v>2231468</v>
      </c>
      <c r="D50" s="7">
        <v>0</v>
      </c>
      <c r="E50" s="7">
        <v>0</v>
      </c>
    </row>
    <row r="51" spans="1:5" ht="25.05" customHeight="1">
      <c r="A51" s="1" t="s">
        <v>317</v>
      </c>
      <c r="B51" s="2" t="s">
        <v>318</v>
      </c>
      <c r="C51" s="3">
        <v>656747</v>
      </c>
      <c r="D51" s="3">
        <v>0</v>
      </c>
      <c r="E51" s="3">
        <v>721715</v>
      </c>
    </row>
    <row r="52" spans="1:5" ht="25.05" customHeight="1">
      <c r="A52" s="1" t="s">
        <v>319</v>
      </c>
      <c r="B52" s="2" t="s">
        <v>320</v>
      </c>
      <c r="C52" s="3">
        <v>656747</v>
      </c>
      <c r="D52" s="3">
        <v>0</v>
      </c>
      <c r="E52" s="3">
        <v>721715</v>
      </c>
    </row>
    <row r="53" spans="1:5" ht="25.05" customHeight="1">
      <c r="A53" s="5" t="s">
        <v>193</v>
      </c>
      <c r="B53" s="6" t="s">
        <v>321</v>
      </c>
      <c r="C53" s="7">
        <v>656747</v>
      </c>
      <c r="D53" s="7">
        <v>0</v>
      </c>
      <c r="E53" s="7">
        <v>721715</v>
      </c>
    </row>
    <row r="54" spans="1:5" ht="25.05" customHeight="1">
      <c r="A54" s="1" t="s">
        <v>322</v>
      </c>
      <c r="B54" s="2" t="s">
        <v>323</v>
      </c>
      <c r="C54" s="3">
        <v>60</v>
      </c>
      <c r="D54" s="3">
        <v>0</v>
      </c>
      <c r="E54" s="3">
        <v>0</v>
      </c>
    </row>
    <row r="55" spans="1:5" ht="25.05" customHeight="1">
      <c r="A55" s="5" t="s">
        <v>324</v>
      </c>
      <c r="B55" s="6" t="s">
        <v>325</v>
      </c>
      <c r="C55" s="7">
        <v>60</v>
      </c>
      <c r="D55" s="7">
        <v>0</v>
      </c>
      <c r="E55" s="7">
        <v>0</v>
      </c>
    </row>
    <row r="56" spans="1:5" ht="25.05" customHeight="1">
      <c r="A56" s="5" t="s">
        <v>326</v>
      </c>
      <c r="B56" s="6" t="s">
        <v>327</v>
      </c>
      <c r="C56" s="7">
        <v>2888275</v>
      </c>
      <c r="D56" s="7">
        <v>0</v>
      </c>
      <c r="E56" s="7">
        <v>721715</v>
      </c>
    </row>
    <row r="57" spans="1:5" ht="25.05" customHeight="1">
      <c r="A57" s="1" t="s">
        <v>328</v>
      </c>
      <c r="B57" s="2" t="s">
        <v>329</v>
      </c>
      <c r="C57" s="3">
        <v>1817981</v>
      </c>
      <c r="D57" s="3">
        <v>0</v>
      </c>
      <c r="E57" s="3">
        <v>1864764</v>
      </c>
    </row>
    <row r="58" spans="1:5" ht="25.05" customHeight="1">
      <c r="A58" s="1" t="s">
        <v>330</v>
      </c>
      <c r="B58" s="2" t="s">
        <v>331</v>
      </c>
      <c r="C58" s="3">
        <v>3000000</v>
      </c>
      <c r="D58" s="3">
        <v>0</v>
      </c>
      <c r="E58" s="3">
        <v>3000000</v>
      </c>
    </row>
    <row r="59" spans="1:5" ht="25.05" customHeight="1">
      <c r="A59" s="5" t="s">
        <v>237</v>
      </c>
      <c r="B59" s="6" t="s">
        <v>332</v>
      </c>
      <c r="C59" s="7">
        <v>4817981</v>
      </c>
      <c r="D59" s="7">
        <v>0</v>
      </c>
      <c r="E59" s="7">
        <v>4864764</v>
      </c>
    </row>
    <row r="60" spans="1:5" ht="25.05" customHeight="1">
      <c r="A60" s="5" t="s">
        <v>333</v>
      </c>
      <c r="B60" s="6" t="s">
        <v>334</v>
      </c>
      <c r="C60" s="7">
        <v>250835787</v>
      </c>
      <c r="D60" s="7">
        <v>0</v>
      </c>
      <c r="E60" s="7">
        <v>268419562</v>
      </c>
    </row>
    <row r="61" spans="1:5" ht="25.05" customHeight="1"/>
    <row r="62" spans="1:5" ht="25.05" customHeight="1"/>
    <row r="63" spans="1:5" ht="25.05" customHeight="1"/>
  </sheetData>
  <mergeCells count="1">
    <mergeCell ref="A1:E1"/>
  </mergeCells>
  <pageMargins left="0.55118110236220474" right="0.55118110236220474" top="0.98425196850393704" bottom="0.98425196850393704" header="0.51181102362204722" footer="0.51181102362204722"/>
  <pageSetup scale="85" fitToHeight="0" orientation="landscape" horizontalDpi="300" verticalDpi="300" r:id="rId1"/>
  <headerFooter alignWithMargins="0">
    <oddHeader>&amp;REgyed Község Önkormányzata 2019.évi zárszámadás 8.sz.melléklete
Érték típus: Forint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B65536"/>
  <sheetViews>
    <sheetView showGridLines="0" zoomScale="75" zoomScaleNormal="75" zoomScaleSheetLayoutView="75" workbookViewId="0">
      <selection activeCell="L4" sqref="L4"/>
    </sheetView>
  </sheetViews>
  <sheetFormatPr defaultColWidth="9.21875" defaultRowHeight="14.25" customHeight="1"/>
  <cols>
    <col min="1" max="1" width="36.77734375" style="105" customWidth="1"/>
    <col min="2" max="14" width="11.5546875" style="105" customWidth="1"/>
    <col min="15" max="236" width="9.21875" style="105" customWidth="1"/>
    <col min="237" max="16384" width="9.21875" style="70"/>
  </cols>
  <sheetData>
    <row r="1" spans="1:14" ht="16.05" customHeight="1">
      <c r="A1" s="103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51" t="s">
        <v>641</v>
      </c>
      <c r="M1" s="151"/>
      <c r="N1" s="151"/>
    </row>
    <row r="2" spans="1:14" ht="26.55" customHeight="1">
      <c r="A2" s="149" t="s">
        <v>613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</row>
    <row r="3" spans="1:14" ht="16.95" customHeight="1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4" ht="13.5" customHeight="1">
      <c r="A4" s="66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</row>
    <row r="5" spans="1:14" ht="15.75" customHeight="1">
      <c r="A5" s="150" t="s">
        <v>614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</row>
    <row r="6" spans="1:14" ht="13.5" customHeight="1">
      <c r="A6" s="106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</row>
    <row r="7" spans="1:14" ht="13.5" customHeight="1">
      <c r="A7" s="65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8" t="s">
        <v>594</v>
      </c>
    </row>
    <row r="8" spans="1:14" s="112" customFormat="1" ht="13.5" customHeight="1">
      <c r="A8" s="109" t="s">
        <v>6</v>
      </c>
      <c r="B8" s="110" t="s">
        <v>615</v>
      </c>
      <c r="C8" s="110" t="s">
        <v>616</v>
      </c>
      <c r="D8" s="110" t="s">
        <v>617</v>
      </c>
      <c r="E8" s="110" t="s">
        <v>618</v>
      </c>
      <c r="F8" s="110" t="s">
        <v>619</v>
      </c>
      <c r="G8" s="110" t="s">
        <v>620</v>
      </c>
      <c r="H8" s="110" t="s">
        <v>621</v>
      </c>
      <c r="I8" s="110" t="s">
        <v>622</v>
      </c>
      <c r="J8" s="110" t="s">
        <v>623</v>
      </c>
      <c r="K8" s="110" t="s">
        <v>624</v>
      </c>
      <c r="L8" s="110" t="s">
        <v>625</v>
      </c>
      <c r="M8" s="110" t="s">
        <v>626</v>
      </c>
      <c r="N8" s="111" t="s">
        <v>627</v>
      </c>
    </row>
    <row r="9" spans="1:14" s="112" customFormat="1" ht="13.5" customHeight="1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5" t="s">
        <v>628</v>
      </c>
    </row>
    <row r="10" spans="1:14" s="112" customFormat="1" ht="13.5" customHeight="1">
      <c r="A10" s="116"/>
      <c r="B10" s="117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9"/>
    </row>
    <row r="11" spans="1:14" ht="28.05" customHeight="1">
      <c r="A11" s="120" t="s">
        <v>629</v>
      </c>
      <c r="B11" s="121">
        <v>2415.4189999999999</v>
      </c>
      <c r="C11" s="121">
        <v>1895.9079999999999</v>
      </c>
      <c r="D11" s="121">
        <v>3926.99</v>
      </c>
      <c r="E11" s="121">
        <v>3166.3670000000002</v>
      </c>
      <c r="F11" s="121">
        <v>3446.0819999999999</v>
      </c>
      <c r="G11" s="121">
        <v>3045.6729999999998</v>
      </c>
      <c r="H11" s="121">
        <v>2106.3200000000002</v>
      </c>
      <c r="I11" s="121">
        <v>2017.7860000000001</v>
      </c>
      <c r="J11" s="121">
        <v>6758.6530000000002</v>
      </c>
      <c r="K11" s="121">
        <v>2438.413</v>
      </c>
      <c r="L11" s="121">
        <v>1991.9929999999999</v>
      </c>
      <c r="M11" s="121">
        <v>3389.7240000000002</v>
      </c>
      <c r="N11" s="121">
        <f>SUM(B11:M11)</f>
        <v>36599.328000000001</v>
      </c>
    </row>
    <row r="12" spans="1:14" ht="28.05" customHeight="1">
      <c r="A12" s="120" t="s">
        <v>630</v>
      </c>
      <c r="B12" s="121">
        <v>0</v>
      </c>
      <c r="C12" s="121">
        <v>0</v>
      </c>
      <c r="D12" s="121">
        <v>0</v>
      </c>
      <c r="E12" s="121">
        <v>0</v>
      </c>
      <c r="F12" s="121">
        <v>0</v>
      </c>
      <c r="G12" s="121">
        <v>0</v>
      </c>
      <c r="H12" s="121">
        <v>0</v>
      </c>
      <c r="I12" s="121">
        <v>0</v>
      </c>
      <c r="J12" s="121">
        <v>0</v>
      </c>
      <c r="K12" s="121">
        <v>29997.4</v>
      </c>
      <c r="L12" s="121">
        <v>4938.6139999999996</v>
      </c>
      <c r="M12" s="121">
        <v>0</v>
      </c>
      <c r="N12" s="121">
        <f>SUM(B12:M12)</f>
        <v>34936.014000000003</v>
      </c>
    </row>
    <row r="13" spans="1:14" ht="28.05" customHeight="1">
      <c r="A13" s="120" t="s">
        <v>631</v>
      </c>
      <c r="B13" s="121">
        <v>28198.525000000001</v>
      </c>
      <c r="C13" s="121">
        <v>0</v>
      </c>
      <c r="D13" s="121">
        <v>0</v>
      </c>
      <c r="E13" s="121">
        <v>0</v>
      </c>
      <c r="F13" s="121">
        <v>0</v>
      </c>
      <c r="G13" s="121">
        <v>0</v>
      </c>
      <c r="H13" s="121">
        <v>0</v>
      </c>
      <c r="I13" s="121">
        <v>0</v>
      </c>
      <c r="J13" s="121">
        <v>0</v>
      </c>
      <c r="K13" s="121">
        <v>0</v>
      </c>
      <c r="L13" s="121">
        <v>0</v>
      </c>
      <c r="M13" s="121">
        <v>721.71500000000003</v>
      </c>
      <c r="N13" s="121">
        <f>SUM(B13:M13)</f>
        <v>28920.240000000002</v>
      </c>
    </row>
    <row r="14" spans="1:14" ht="28.05" customHeight="1">
      <c r="A14" s="122" t="s">
        <v>632</v>
      </c>
      <c r="B14" s="123">
        <f t="shared" ref="B14:N14" si="0">SUM(B11:B13)</f>
        <v>30613.944000000003</v>
      </c>
      <c r="C14" s="123">
        <f t="shared" si="0"/>
        <v>1895.9079999999999</v>
      </c>
      <c r="D14" s="123">
        <f t="shared" si="0"/>
        <v>3926.99</v>
      </c>
      <c r="E14" s="123">
        <f t="shared" si="0"/>
        <v>3166.3670000000002</v>
      </c>
      <c r="F14" s="123">
        <f t="shared" si="0"/>
        <v>3446.0819999999999</v>
      </c>
      <c r="G14" s="123">
        <f t="shared" si="0"/>
        <v>3045.6729999999998</v>
      </c>
      <c r="H14" s="123">
        <f t="shared" si="0"/>
        <v>2106.3200000000002</v>
      </c>
      <c r="I14" s="123">
        <f t="shared" si="0"/>
        <v>2017.7860000000001</v>
      </c>
      <c r="J14" s="123">
        <f t="shared" si="0"/>
        <v>6758.6530000000002</v>
      </c>
      <c r="K14" s="123">
        <f t="shared" si="0"/>
        <v>32435.813000000002</v>
      </c>
      <c r="L14" s="123">
        <f t="shared" si="0"/>
        <v>6930.607</v>
      </c>
      <c r="M14" s="123">
        <f t="shared" si="0"/>
        <v>4111.4390000000003</v>
      </c>
      <c r="N14" s="123">
        <f t="shared" si="0"/>
        <v>100455.58200000001</v>
      </c>
    </row>
    <row r="15" spans="1:14" ht="13.5" customHeight="1">
      <c r="A15" s="112"/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</row>
    <row r="16" spans="1:14" ht="13.5" customHeight="1">
      <c r="A16" s="112"/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</row>
    <row r="17" spans="1:14" ht="13.5" customHeight="1"/>
    <row r="18" spans="1:14" ht="15.75" customHeight="1">
      <c r="A18" s="150" t="s">
        <v>598</v>
      </c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</row>
    <row r="19" spans="1:14" ht="13.5" customHeight="1">
      <c r="A19" s="124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</row>
    <row r="20" spans="1:14" ht="13.5" customHeight="1">
      <c r="A20" s="106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</row>
    <row r="21" spans="1:14" s="112" customFormat="1" ht="13.5" customHeight="1">
      <c r="A21" s="109" t="s">
        <v>6</v>
      </c>
      <c r="B21" s="110" t="s">
        <v>615</v>
      </c>
      <c r="C21" s="110" t="s">
        <v>616</v>
      </c>
      <c r="D21" s="110" t="s">
        <v>617</v>
      </c>
      <c r="E21" s="110" t="s">
        <v>618</v>
      </c>
      <c r="F21" s="110" t="s">
        <v>619</v>
      </c>
      <c r="G21" s="110" t="s">
        <v>620</v>
      </c>
      <c r="H21" s="110" t="s">
        <v>621</v>
      </c>
      <c r="I21" s="110" t="s">
        <v>622</v>
      </c>
      <c r="J21" s="110" t="s">
        <v>623</v>
      </c>
      <c r="K21" s="110" t="s">
        <v>624</v>
      </c>
      <c r="L21" s="110" t="s">
        <v>633</v>
      </c>
      <c r="M21" s="110" t="s">
        <v>626</v>
      </c>
      <c r="N21" s="111" t="s">
        <v>627</v>
      </c>
    </row>
    <row r="22" spans="1:14" s="112" customFormat="1" ht="13.5" customHeight="1">
      <c r="A22" s="113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5" t="s">
        <v>634</v>
      </c>
    </row>
    <row r="23" spans="1:14" s="112" customFormat="1" ht="13.5" customHeight="1">
      <c r="A23" s="116"/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9"/>
    </row>
    <row r="24" spans="1:14" ht="23.55" customHeight="1">
      <c r="A24" s="120" t="s">
        <v>635</v>
      </c>
      <c r="B24" s="121">
        <v>6033.4759999999997</v>
      </c>
      <c r="C24" s="121">
        <v>2508.5509999999999</v>
      </c>
      <c r="D24" s="121">
        <v>3865.9589999999998</v>
      </c>
      <c r="E24" s="121">
        <v>2841.902</v>
      </c>
      <c r="F24" s="121">
        <v>4691.4579999999996</v>
      </c>
      <c r="G24" s="121">
        <v>3564.5740000000001</v>
      </c>
      <c r="H24" s="121">
        <v>2317.23</v>
      </c>
      <c r="I24" s="121">
        <v>2702.4259999999999</v>
      </c>
      <c r="J24" s="121">
        <v>3476.7469999999998</v>
      </c>
      <c r="K24" s="121">
        <v>3820.819</v>
      </c>
      <c r="L24" s="121">
        <v>2951.4050000000002</v>
      </c>
      <c r="M24" s="121">
        <v>2657.0770000000002</v>
      </c>
      <c r="N24" s="123">
        <f>SUM(B24:M24)</f>
        <v>41431.623999999996</v>
      </c>
    </row>
    <row r="25" spans="1:14" ht="23.55" customHeight="1">
      <c r="A25" s="120" t="s">
        <v>636</v>
      </c>
      <c r="B25" s="121">
        <v>151.869</v>
      </c>
      <c r="C25" s="121">
        <v>5370.9669999999996</v>
      </c>
      <c r="D25" s="121">
        <v>5258.5280000000002</v>
      </c>
      <c r="E25" s="121">
        <v>3000.1280000000002</v>
      </c>
      <c r="F25" s="121">
        <v>5593.4030000000002</v>
      </c>
      <c r="G25" s="121">
        <v>0</v>
      </c>
      <c r="H25" s="121">
        <v>0</v>
      </c>
      <c r="I25" s="121">
        <v>0</v>
      </c>
      <c r="J25" s="121">
        <v>581.79999999999995</v>
      </c>
      <c r="K25" s="121">
        <v>0</v>
      </c>
      <c r="L25" s="121">
        <v>2690.8980000000001</v>
      </c>
      <c r="M25" s="121">
        <v>0</v>
      </c>
      <c r="N25" s="123">
        <f>SUM(B25:M25)</f>
        <v>22647.593000000001</v>
      </c>
    </row>
    <row r="26" spans="1:14" ht="23.55" customHeight="1">
      <c r="A26" s="120" t="s">
        <v>637</v>
      </c>
      <c r="B26" s="121">
        <v>656.74699999999996</v>
      </c>
      <c r="C26" s="121">
        <v>0</v>
      </c>
      <c r="D26" s="121">
        <v>0</v>
      </c>
      <c r="E26" s="121">
        <v>0</v>
      </c>
      <c r="F26" s="121">
        <v>0</v>
      </c>
      <c r="G26" s="121">
        <v>0</v>
      </c>
      <c r="H26" s="121">
        <v>0</v>
      </c>
      <c r="I26" s="121">
        <v>0</v>
      </c>
      <c r="J26" s="121">
        <v>0</v>
      </c>
      <c r="K26" s="121">
        <v>0</v>
      </c>
      <c r="L26" s="121">
        <v>0</v>
      </c>
      <c r="M26" s="121">
        <v>0</v>
      </c>
      <c r="N26" s="123">
        <f>SUM(B26:M26)</f>
        <v>656.74699999999996</v>
      </c>
    </row>
    <row r="27" spans="1:14" s="125" customFormat="1" ht="15.6" customHeight="1">
      <c r="A27" s="122" t="s">
        <v>638</v>
      </c>
      <c r="B27" s="123">
        <f t="shared" ref="B27:N27" si="1">SUM(B24:B26)</f>
        <v>6842.0919999999996</v>
      </c>
      <c r="C27" s="123">
        <f t="shared" si="1"/>
        <v>7879.518</v>
      </c>
      <c r="D27" s="123">
        <f t="shared" si="1"/>
        <v>9124.487000000001</v>
      </c>
      <c r="E27" s="123">
        <f t="shared" si="1"/>
        <v>5842.0300000000007</v>
      </c>
      <c r="F27" s="123">
        <f t="shared" si="1"/>
        <v>10284.861000000001</v>
      </c>
      <c r="G27" s="123">
        <f t="shared" si="1"/>
        <v>3564.5740000000001</v>
      </c>
      <c r="H27" s="123">
        <f t="shared" si="1"/>
        <v>2317.23</v>
      </c>
      <c r="I27" s="123">
        <f t="shared" si="1"/>
        <v>2702.4259999999999</v>
      </c>
      <c r="J27" s="123">
        <f t="shared" si="1"/>
        <v>4058.5469999999996</v>
      </c>
      <c r="K27" s="123">
        <f t="shared" si="1"/>
        <v>3820.819</v>
      </c>
      <c r="L27" s="123">
        <f t="shared" si="1"/>
        <v>5642.3029999999999</v>
      </c>
      <c r="M27" s="123">
        <f t="shared" si="1"/>
        <v>2657.0770000000002</v>
      </c>
      <c r="N27" s="123">
        <f t="shared" si="1"/>
        <v>64735.964</v>
      </c>
    </row>
    <row r="28" spans="1:14" ht="13.5" customHeight="1">
      <c r="A28" s="126"/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</row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40" ht="13.5" customHeight="1"/>
    <row r="251" ht="13.5" customHeight="1"/>
    <row r="260" ht="13.5" customHeight="1"/>
    <row r="262" ht="13.5" customHeight="1"/>
    <row r="264" ht="13.5" customHeight="1"/>
    <row r="265" ht="13.5" customHeight="1"/>
    <row r="266" ht="13.5" customHeight="1"/>
    <row r="267" ht="13.5" customHeight="1"/>
    <row r="283" ht="13.5" customHeight="1"/>
    <row r="292" ht="13.5" customHeight="1"/>
    <row r="294" ht="13.5" customHeight="1"/>
    <row r="295" ht="13.5" customHeight="1"/>
    <row r="297" ht="13.5" customHeight="1"/>
    <row r="298" ht="13.5" customHeight="1"/>
    <row r="299" ht="13.5" customHeight="1"/>
    <row r="315" ht="13.5" customHeight="1"/>
    <row r="321" ht="13.5" customHeight="1"/>
    <row r="324" ht="13.5" customHeight="1"/>
    <row r="327" ht="13.5" customHeight="1"/>
    <row r="329" ht="13.5" customHeight="1"/>
    <row r="330" ht="13.5" customHeight="1"/>
    <row r="331" ht="13.5" customHeight="1"/>
    <row r="346" ht="13.5" customHeight="1"/>
    <row r="355" ht="13.5" customHeight="1"/>
    <row r="359" ht="13.5" customHeight="1"/>
    <row r="363" ht="13.5" customHeight="1"/>
    <row r="364" ht="13.5" customHeight="1"/>
    <row r="372" ht="13.5" customHeight="1"/>
    <row r="378" ht="13.5" customHeight="1"/>
    <row r="387" ht="13.5" customHeight="1"/>
    <row r="390" ht="13.5" customHeight="1"/>
    <row r="395" ht="13.5" customHeight="1"/>
    <row r="410" ht="13.5" customHeight="1"/>
    <row r="419" ht="13.5" customHeight="1"/>
    <row r="422" ht="13.5" customHeight="1"/>
    <row r="441" ht="13.5" customHeight="1"/>
    <row r="450" ht="13.5" customHeight="1"/>
    <row r="472" ht="13.5" customHeight="1"/>
    <row r="481" ht="13.5" customHeight="1"/>
    <row r="503" ht="13.5" customHeight="1"/>
    <row r="512" ht="13.5" customHeight="1"/>
    <row r="524" ht="13.5" customHeight="1"/>
    <row r="526" ht="13.5" customHeight="1"/>
    <row r="527" ht="13.5" customHeight="1"/>
    <row r="528" ht="13.5" customHeight="1"/>
    <row r="529" ht="13.5" customHeight="1"/>
    <row r="530" ht="13.5" customHeight="1"/>
    <row r="534" ht="13.5" customHeight="1"/>
    <row r="535" ht="13.5" customHeight="1"/>
    <row r="543" ht="13.5" customHeight="1"/>
    <row r="555" ht="13.5" customHeight="1"/>
    <row r="558" ht="13.5" customHeight="1"/>
    <row r="560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59" ht="13.5" customHeight="1"/>
    <row r="689" ht="13.5" customHeight="1"/>
    <row r="719" ht="13.5" customHeight="1"/>
    <row r="749" ht="13.5" customHeight="1"/>
    <row r="779" ht="13.5" customHeight="1"/>
    <row r="809" ht="13.5" customHeight="1"/>
    <row r="839" ht="13.5" customHeight="1"/>
    <row r="869" ht="13.5" customHeight="1"/>
    <row r="899" ht="13.5" customHeight="1"/>
    <row r="65528" ht="12.75" customHeight="1"/>
    <row r="65529" ht="12.75" customHeight="1"/>
    <row r="65530" ht="12.75" customHeight="1"/>
    <row r="65531" ht="12.75" customHeight="1"/>
    <row r="65532" ht="12.75" customHeight="1"/>
    <row r="65533" ht="12.75" customHeight="1"/>
    <row r="65534" ht="12.75" customHeight="1"/>
    <row r="65535" ht="12.75" customHeight="1"/>
    <row r="65536" ht="12.75" customHeight="1"/>
  </sheetData>
  <sheetProtection selectLockedCells="1" selectUnlockedCells="1"/>
  <mergeCells count="4">
    <mergeCell ref="A2:N2"/>
    <mergeCell ref="A5:N5"/>
    <mergeCell ref="A18:N18"/>
    <mergeCell ref="L1:N1"/>
  </mergeCells>
  <pageMargins left="0.19685039370078741" right="0.19685039370078741" top="0.51181102362204722" bottom="0.98425196850393704" header="0.51181102362204722" footer="0.51181102362204722"/>
  <pageSetup paperSize="9" scale="78" firstPageNumber="57" fitToHeight="0" orientation="landscape" useFirstPageNumber="1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8"/>
  <sheetViews>
    <sheetView topLeftCell="B1" workbookViewId="0">
      <pane ySplit="3" topLeftCell="A4" activePane="bottomLeft" state="frozen"/>
      <selection pane="bottomLeft" activeCell="D7" sqref="D7"/>
    </sheetView>
  </sheetViews>
  <sheetFormatPr defaultRowHeight="13.2"/>
  <cols>
    <col min="1" max="1" width="8.21875" customWidth="1"/>
    <col min="2" max="2" width="41" customWidth="1"/>
    <col min="3" max="3" width="19.77734375" customWidth="1"/>
    <col min="4" max="4" width="23.21875" customWidth="1"/>
    <col min="5" max="5" width="21.88671875" customWidth="1"/>
    <col min="6" max="6" width="13.44140625" customWidth="1"/>
    <col min="7" max="7" width="18.5546875" customWidth="1"/>
    <col min="8" max="8" width="20.5546875" customWidth="1"/>
    <col min="9" max="9" width="15.44140625" customWidth="1"/>
    <col min="10" max="10" width="20.109375" customWidth="1"/>
  </cols>
  <sheetData>
    <row r="1" spans="1:10" ht="21" customHeight="1">
      <c r="A1" s="152" t="s">
        <v>538</v>
      </c>
      <c r="B1" s="153"/>
      <c r="C1" s="153"/>
      <c r="D1" s="153"/>
      <c r="E1" s="153"/>
      <c r="F1" s="153"/>
      <c r="G1" s="153"/>
      <c r="H1" s="153"/>
      <c r="I1" s="153"/>
      <c r="J1" s="153"/>
    </row>
    <row r="2" spans="1:10" ht="105">
      <c r="A2" s="13" t="s">
        <v>385</v>
      </c>
      <c r="B2" s="13" t="s">
        <v>6</v>
      </c>
      <c r="C2" s="13" t="s">
        <v>539</v>
      </c>
      <c r="D2" s="13" t="s">
        <v>540</v>
      </c>
      <c r="E2" s="13" t="s">
        <v>541</v>
      </c>
      <c r="F2" s="13" t="s">
        <v>542</v>
      </c>
      <c r="G2" s="13" t="s">
        <v>543</v>
      </c>
      <c r="H2" s="13" t="s">
        <v>544</v>
      </c>
      <c r="I2" s="13" t="s">
        <v>545</v>
      </c>
      <c r="J2" s="13" t="s">
        <v>546</v>
      </c>
    </row>
    <row r="3" spans="1:10" ht="15">
      <c r="A3" s="13">
        <v>1</v>
      </c>
      <c r="B3" s="13">
        <v>2</v>
      </c>
      <c r="C3" s="13">
        <v>3</v>
      </c>
      <c r="D3" s="13">
        <v>4</v>
      </c>
      <c r="E3" s="13">
        <v>5</v>
      </c>
      <c r="F3" s="13">
        <v>6</v>
      </c>
      <c r="G3" s="13">
        <v>7</v>
      </c>
      <c r="H3" s="13">
        <v>8</v>
      </c>
      <c r="I3" s="13">
        <v>9</v>
      </c>
      <c r="J3" s="13">
        <v>10</v>
      </c>
    </row>
    <row r="4" spans="1:10" ht="26.4">
      <c r="A4" s="14" t="s">
        <v>1</v>
      </c>
      <c r="B4" s="15" t="s">
        <v>547</v>
      </c>
      <c r="C4" s="16">
        <v>0</v>
      </c>
      <c r="D4" s="16">
        <v>0</v>
      </c>
      <c r="E4" s="16">
        <v>1000000</v>
      </c>
      <c r="F4" s="16">
        <v>0</v>
      </c>
      <c r="G4" s="16">
        <v>0</v>
      </c>
      <c r="H4" s="16">
        <v>0</v>
      </c>
      <c r="I4" s="16">
        <v>1000000</v>
      </c>
      <c r="J4" s="16">
        <v>0</v>
      </c>
    </row>
    <row r="5" spans="1:10" ht="26.4">
      <c r="A5" s="14" t="s">
        <v>253</v>
      </c>
      <c r="B5" s="15" t="s">
        <v>548</v>
      </c>
      <c r="C5" s="16">
        <v>0</v>
      </c>
      <c r="D5" s="16">
        <v>0</v>
      </c>
      <c r="E5" s="16">
        <v>1000000</v>
      </c>
      <c r="F5" s="16">
        <v>0</v>
      </c>
      <c r="G5" s="16">
        <v>0</v>
      </c>
      <c r="H5" s="16">
        <v>0</v>
      </c>
      <c r="I5" s="16">
        <v>1000000</v>
      </c>
      <c r="J5" s="16">
        <v>0</v>
      </c>
    </row>
    <row r="6" spans="1:10" ht="26.4">
      <c r="A6" s="17" t="s">
        <v>35</v>
      </c>
      <c r="B6" s="18" t="s">
        <v>549</v>
      </c>
      <c r="C6" s="19">
        <v>0</v>
      </c>
      <c r="D6" s="19">
        <v>0</v>
      </c>
      <c r="E6" s="19">
        <v>1</v>
      </c>
      <c r="F6" s="19">
        <v>0</v>
      </c>
      <c r="G6" s="19">
        <v>0</v>
      </c>
      <c r="H6" s="19">
        <v>0</v>
      </c>
      <c r="I6" s="19">
        <v>1</v>
      </c>
      <c r="J6" s="19">
        <v>0</v>
      </c>
    </row>
    <row r="7" spans="1:10" ht="26.4">
      <c r="A7" s="17" t="s">
        <v>37</v>
      </c>
      <c r="B7" s="18" t="s">
        <v>550</v>
      </c>
      <c r="C7" s="19">
        <v>0</v>
      </c>
      <c r="D7" s="19">
        <v>0</v>
      </c>
      <c r="E7" s="19">
        <v>1</v>
      </c>
      <c r="F7" s="19">
        <v>0</v>
      </c>
      <c r="G7" s="19">
        <v>0</v>
      </c>
      <c r="H7" s="19">
        <v>0</v>
      </c>
      <c r="I7" s="19">
        <v>1</v>
      </c>
      <c r="J7" s="19">
        <v>0</v>
      </c>
    </row>
    <row r="8" spans="1:10" ht="39.6">
      <c r="A8" s="17" t="s">
        <v>551</v>
      </c>
      <c r="B8" s="18" t="s">
        <v>552</v>
      </c>
      <c r="C8" s="19">
        <v>0</v>
      </c>
      <c r="D8" s="19">
        <v>0</v>
      </c>
      <c r="E8" s="19">
        <v>28885897</v>
      </c>
      <c r="F8" s="19">
        <v>0</v>
      </c>
      <c r="G8" s="19">
        <v>0</v>
      </c>
      <c r="H8" s="19">
        <v>0</v>
      </c>
      <c r="I8" s="19">
        <v>28885897</v>
      </c>
      <c r="J8" s="19">
        <v>0</v>
      </c>
    </row>
  </sheetData>
  <mergeCells count="1">
    <mergeCell ref="A1:J1"/>
  </mergeCells>
  <pageMargins left="0.55118110236220474" right="0.55118110236220474" top="0.98425196850393704" bottom="0.98425196850393704" header="0.51181102362204722" footer="0.51181102362204722"/>
  <pageSetup scale="63" fitToHeight="0" orientation="landscape" horizontalDpi="300" verticalDpi="300" r:id="rId1"/>
  <headerFooter alignWithMargins="0">
    <oddHeader>&amp;REgyed Község Önkormányzata 2019.évi zárszámadás 10.sz. melléklete
Érték típus: Forint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3"/>
  <sheetViews>
    <sheetView workbookViewId="0">
      <pane ySplit="3" topLeftCell="A58" activePane="bottomLeft" state="frozen"/>
      <selection activeCell="B16" sqref="B16"/>
      <selection pane="bottomLeft" activeCell="E2" sqref="E2"/>
    </sheetView>
  </sheetViews>
  <sheetFormatPr defaultColWidth="8.77734375" defaultRowHeight="13.2"/>
  <cols>
    <col min="1" max="1" width="8.21875" style="4" customWidth="1"/>
    <col min="2" max="2" width="41" style="4" customWidth="1"/>
    <col min="3" max="3" width="15.88671875" style="4" customWidth="1"/>
    <col min="4" max="4" width="15.21875" style="4" customWidth="1"/>
    <col min="5" max="5" width="24.21875" style="4" customWidth="1"/>
    <col min="6" max="6" width="25.5546875" style="4" customWidth="1"/>
    <col min="7" max="7" width="25.77734375" style="4" customWidth="1"/>
    <col min="8" max="8" width="22.77734375" style="4" customWidth="1"/>
    <col min="9" max="9" width="15.88671875" style="4" customWidth="1"/>
    <col min="10" max="16384" width="8.77734375" style="4"/>
  </cols>
  <sheetData>
    <row r="1" spans="1:9" ht="16.95" customHeight="1">
      <c r="A1" s="135" t="s">
        <v>5</v>
      </c>
      <c r="B1" s="136"/>
      <c r="C1" s="136"/>
      <c r="D1" s="136"/>
      <c r="E1" s="136"/>
      <c r="F1" s="136"/>
      <c r="G1" s="136"/>
      <c r="H1" s="136"/>
      <c r="I1" s="136"/>
    </row>
    <row r="2" spans="1:9" ht="90">
      <c r="A2" s="8" t="s">
        <v>385</v>
      </c>
      <c r="B2" s="8" t="s">
        <v>6</v>
      </c>
      <c r="C2" s="8" t="s">
        <v>7</v>
      </c>
      <c r="D2" s="8" t="s">
        <v>8</v>
      </c>
      <c r="E2" s="8" t="s">
        <v>9</v>
      </c>
      <c r="F2" s="8" t="s">
        <v>10</v>
      </c>
      <c r="G2" s="8" t="s">
        <v>11</v>
      </c>
      <c r="H2" s="8" t="s">
        <v>12</v>
      </c>
      <c r="I2" s="8" t="s">
        <v>13</v>
      </c>
    </row>
    <row r="3" spans="1:9" ht="15">
      <c r="A3" s="8">
        <v>2</v>
      </c>
      <c r="B3" s="8">
        <v>3</v>
      </c>
      <c r="C3" s="8">
        <v>4</v>
      </c>
      <c r="D3" s="8">
        <v>5</v>
      </c>
      <c r="E3" s="8">
        <v>6</v>
      </c>
      <c r="F3" s="8">
        <v>7</v>
      </c>
      <c r="G3" s="8">
        <v>8</v>
      </c>
      <c r="H3" s="8">
        <v>9</v>
      </c>
      <c r="I3" s="8">
        <v>10</v>
      </c>
    </row>
    <row r="4" spans="1:9" ht="20.55" customHeight="1">
      <c r="A4" s="1" t="s">
        <v>1</v>
      </c>
      <c r="B4" s="2" t="s">
        <v>14</v>
      </c>
      <c r="C4" s="3">
        <v>7120000</v>
      </c>
      <c r="D4" s="3">
        <v>6778239</v>
      </c>
      <c r="E4" s="3">
        <v>0</v>
      </c>
      <c r="F4" s="3">
        <v>6767564</v>
      </c>
      <c r="G4" s="3">
        <v>25529340</v>
      </c>
      <c r="H4" s="3">
        <v>0</v>
      </c>
      <c r="I4" s="3">
        <v>6767564</v>
      </c>
    </row>
    <row r="5" spans="1:9" ht="16.05" customHeight="1">
      <c r="A5" s="1" t="s">
        <v>15</v>
      </c>
      <c r="B5" s="2" t="s">
        <v>16</v>
      </c>
      <c r="C5" s="3">
        <v>0</v>
      </c>
      <c r="D5" s="3">
        <v>406125</v>
      </c>
      <c r="E5" s="3">
        <v>0</v>
      </c>
      <c r="F5" s="3">
        <v>406125</v>
      </c>
      <c r="G5" s="3">
        <v>0</v>
      </c>
      <c r="H5" s="3">
        <v>0</v>
      </c>
      <c r="I5" s="3">
        <v>406125</v>
      </c>
    </row>
    <row r="6" spans="1:9">
      <c r="A6" s="1" t="s">
        <v>17</v>
      </c>
      <c r="B6" s="2" t="s">
        <v>18</v>
      </c>
      <c r="C6" s="3">
        <v>400000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</row>
    <row r="7" spans="1:9" ht="26.4">
      <c r="A7" s="1" t="s">
        <v>19</v>
      </c>
      <c r="B7" s="2" t="s">
        <v>20</v>
      </c>
      <c r="C7" s="3">
        <v>0</v>
      </c>
      <c r="D7" s="3">
        <v>678114</v>
      </c>
      <c r="E7" s="3">
        <v>0</v>
      </c>
      <c r="F7" s="3">
        <v>678114</v>
      </c>
      <c r="G7" s="3">
        <v>0</v>
      </c>
      <c r="H7" s="3">
        <v>0</v>
      </c>
      <c r="I7" s="3">
        <v>678114</v>
      </c>
    </row>
    <row r="8" spans="1:9" ht="26.4">
      <c r="A8" s="1" t="s">
        <v>21</v>
      </c>
      <c r="B8" s="2" t="s">
        <v>22</v>
      </c>
      <c r="C8" s="3">
        <v>7520000</v>
      </c>
      <c r="D8" s="3">
        <v>7862478</v>
      </c>
      <c r="E8" s="3">
        <v>0</v>
      </c>
      <c r="F8" s="3">
        <v>7851803</v>
      </c>
      <c r="G8" s="3">
        <v>25529340</v>
      </c>
      <c r="H8" s="3">
        <v>0</v>
      </c>
      <c r="I8" s="3">
        <v>7851803</v>
      </c>
    </row>
    <row r="9" spans="1:9">
      <c r="A9" s="1" t="s">
        <v>23</v>
      </c>
      <c r="B9" s="2" t="s">
        <v>24</v>
      </c>
      <c r="C9" s="3">
        <v>2752200</v>
      </c>
      <c r="D9" s="3">
        <v>2987971</v>
      </c>
      <c r="E9" s="3">
        <v>0</v>
      </c>
      <c r="F9" s="3">
        <v>2987971</v>
      </c>
      <c r="G9" s="3">
        <v>0</v>
      </c>
      <c r="H9" s="3">
        <v>0</v>
      </c>
      <c r="I9" s="3">
        <v>2987971</v>
      </c>
    </row>
    <row r="10" spans="1:9" ht="39.6">
      <c r="A10" s="1" t="s">
        <v>25</v>
      </c>
      <c r="B10" s="2" t="s">
        <v>26</v>
      </c>
      <c r="C10" s="3">
        <v>1317900</v>
      </c>
      <c r="D10" s="3">
        <v>1357900</v>
      </c>
      <c r="E10" s="3">
        <v>0</v>
      </c>
      <c r="F10" s="3">
        <v>1357900</v>
      </c>
      <c r="G10" s="3">
        <v>0</v>
      </c>
      <c r="H10" s="3">
        <v>0</v>
      </c>
      <c r="I10" s="3">
        <v>1357900</v>
      </c>
    </row>
    <row r="11" spans="1:9">
      <c r="A11" s="1" t="s">
        <v>27</v>
      </c>
      <c r="B11" s="2" t="s">
        <v>28</v>
      </c>
      <c r="C11" s="3">
        <v>4070100</v>
      </c>
      <c r="D11" s="3">
        <v>4345871</v>
      </c>
      <c r="E11" s="3">
        <v>0</v>
      </c>
      <c r="F11" s="3">
        <v>4345871</v>
      </c>
      <c r="G11" s="3">
        <v>0</v>
      </c>
      <c r="H11" s="3">
        <v>0</v>
      </c>
      <c r="I11" s="3">
        <v>4345871</v>
      </c>
    </row>
    <row r="12" spans="1:9">
      <c r="A12" s="5" t="s">
        <v>29</v>
      </c>
      <c r="B12" s="6" t="s">
        <v>30</v>
      </c>
      <c r="C12" s="7">
        <v>11590100</v>
      </c>
      <c r="D12" s="7">
        <v>12208349</v>
      </c>
      <c r="E12" s="7">
        <v>0</v>
      </c>
      <c r="F12" s="7">
        <v>12197674</v>
      </c>
      <c r="G12" s="7">
        <v>25529340</v>
      </c>
      <c r="H12" s="7">
        <v>0</v>
      </c>
      <c r="I12" s="7">
        <v>12197674</v>
      </c>
    </row>
    <row r="13" spans="1:9" ht="26.4">
      <c r="A13" s="5" t="s">
        <v>31</v>
      </c>
      <c r="B13" s="6" t="s">
        <v>32</v>
      </c>
      <c r="C13" s="7">
        <v>2901000</v>
      </c>
      <c r="D13" s="7">
        <v>2307265</v>
      </c>
      <c r="E13" s="7">
        <v>175548</v>
      </c>
      <c r="F13" s="7">
        <v>1861632</v>
      </c>
      <c r="G13" s="7">
        <v>5866806</v>
      </c>
      <c r="H13" s="7">
        <v>0</v>
      </c>
      <c r="I13" s="7">
        <v>1861632</v>
      </c>
    </row>
    <row r="14" spans="1:9">
      <c r="A14" s="1" t="s">
        <v>33</v>
      </c>
      <c r="B14" s="2" t="s">
        <v>34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1193987</v>
      </c>
    </row>
    <row r="15" spans="1:9">
      <c r="A15" s="1" t="s">
        <v>35</v>
      </c>
      <c r="B15" s="2" t="s">
        <v>36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137943</v>
      </c>
    </row>
    <row r="16" spans="1:9" ht="39.6">
      <c r="A16" s="1" t="s">
        <v>37</v>
      </c>
      <c r="B16" s="2" t="s">
        <v>38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529702</v>
      </c>
    </row>
    <row r="17" spans="1:9">
      <c r="A17" s="1" t="s">
        <v>39</v>
      </c>
      <c r="B17" s="2" t="s">
        <v>40</v>
      </c>
      <c r="C17" s="3">
        <v>154500</v>
      </c>
      <c r="D17" s="3">
        <v>174500</v>
      </c>
      <c r="E17" s="3">
        <v>0</v>
      </c>
      <c r="F17" s="3">
        <v>145650</v>
      </c>
      <c r="G17" s="3">
        <v>0</v>
      </c>
      <c r="H17" s="3">
        <v>0</v>
      </c>
      <c r="I17" s="3">
        <v>145650</v>
      </c>
    </row>
    <row r="18" spans="1:9">
      <c r="A18" s="1" t="s">
        <v>41</v>
      </c>
      <c r="B18" s="2" t="s">
        <v>42</v>
      </c>
      <c r="C18" s="3">
        <v>2901260</v>
      </c>
      <c r="D18" s="3">
        <v>2641260</v>
      </c>
      <c r="E18" s="3">
        <v>9539</v>
      </c>
      <c r="F18" s="3">
        <v>2357337</v>
      </c>
      <c r="G18" s="3">
        <v>0</v>
      </c>
      <c r="H18" s="3">
        <v>0</v>
      </c>
      <c r="I18" s="3">
        <v>2357337</v>
      </c>
    </row>
    <row r="19" spans="1:9">
      <c r="A19" s="1" t="s">
        <v>43</v>
      </c>
      <c r="B19" s="2" t="s">
        <v>44</v>
      </c>
      <c r="C19" s="3">
        <v>3055760</v>
      </c>
      <c r="D19" s="3">
        <v>2815760</v>
      </c>
      <c r="E19" s="3">
        <v>9539</v>
      </c>
      <c r="F19" s="3">
        <v>2502987</v>
      </c>
      <c r="G19" s="3">
        <v>0</v>
      </c>
      <c r="H19" s="3">
        <v>0</v>
      </c>
      <c r="I19" s="3">
        <v>2502987</v>
      </c>
    </row>
    <row r="20" spans="1:9">
      <c r="A20" s="1" t="s">
        <v>45</v>
      </c>
      <c r="B20" s="2" t="s">
        <v>46</v>
      </c>
      <c r="C20" s="3">
        <v>338770</v>
      </c>
      <c r="D20" s="3">
        <v>638770</v>
      </c>
      <c r="E20" s="3">
        <v>2700</v>
      </c>
      <c r="F20" s="3">
        <v>319824</v>
      </c>
      <c r="G20" s="3">
        <v>885600</v>
      </c>
      <c r="H20" s="3">
        <v>0</v>
      </c>
      <c r="I20" s="3">
        <v>319824</v>
      </c>
    </row>
    <row r="21" spans="1:9">
      <c r="A21" s="1" t="s">
        <v>47</v>
      </c>
      <c r="B21" s="2" t="s">
        <v>48</v>
      </c>
      <c r="C21" s="3">
        <v>342550</v>
      </c>
      <c r="D21" s="3">
        <v>342550</v>
      </c>
      <c r="E21" s="3">
        <v>0</v>
      </c>
      <c r="F21" s="3">
        <v>224962</v>
      </c>
      <c r="G21" s="3">
        <v>0</v>
      </c>
      <c r="H21" s="3">
        <v>0</v>
      </c>
      <c r="I21" s="3">
        <v>224962</v>
      </c>
    </row>
    <row r="22" spans="1:9">
      <c r="A22" s="1" t="s">
        <v>49</v>
      </c>
      <c r="B22" s="2" t="s">
        <v>50</v>
      </c>
      <c r="C22" s="3">
        <v>681320</v>
      </c>
      <c r="D22" s="3">
        <v>981320</v>
      </c>
      <c r="E22" s="3">
        <v>2700</v>
      </c>
      <c r="F22" s="3">
        <v>544786</v>
      </c>
      <c r="G22" s="3">
        <v>885600</v>
      </c>
      <c r="H22" s="3">
        <v>0</v>
      </c>
      <c r="I22" s="3">
        <v>544786</v>
      </c>
    </row>
    <row r="23" spans="1:9">
      <c r="A23" s="1" t="s">
        <v>51</v>
      </c>
      <c r="B23" s="2" t="s">
        <v>52</v>
      </c>
      <c r="C23" s="3">
        <v>3151285</v>
      </c>
      <c r="D23" s="3">
        <v>4868017</v>
      </c>
      <c r="E23" s="3">
        <v>570844</v>
      </c>
      <c r="F23" s="3">
        <v>3841024</v>
      </c>
      <c r="G23" s="3">
        <v>10205868</v>
      </c>
      <c r="H23" s="3">
        <v>0</v>
      </c>
      <c r="I23" s="3">
        <v>3841024</v>
      </c>
    </row>
    <row r="24" spans="1:9">
      <c r="A24" s="1" t="s">
        <v>53</v>
      </c>
      <c r="B24" s="2" t="s">
        <v>54</v>
      </c>
      <c r="C24" s="3">
        <v>1550410</v>
      </c>
      <c r="D24" s="3">
        <v>1584987</v>
      </c>
      <c r="E24" s="3">
        <v>99131</v>
      </c>
      <c r="F24" s="3">
        <v>1485856</v>
      </c>
      <c r="G24" s="3">
        <v>3469824</v>
      </c>
      <c r="H24" s="3">
        <v>0</v>
      </c>
      <c r="I24" s="3">
        <v>1485856</v>
      </c>
    </row>
    <row r="25" spans="1:9">
      <c r="A25" s="1" t="s">
        <v>55</v>
      </c>
      <c r="B25" s="2" t="s">
        <v>56</v>
      </c>
      <c r="C25" s="3">
        <v>66950</v>
      </c>
      <c r="D25" s="3">
        <v>282950</v>
      </c>
      <c r="E25" s="3">
        <v>4133</v>
      </c>
      <c r="F25" s="3">
        <v>273143</v>
      </c>
      <c r="G25" s="3">
        <v>0</v>
      </c>
      <c r="H25" s="3">
        <v>0</v>
      </c>
      <c r="I25" s="3">
        <v>273143</v>
      </c>
    </row>
    <row r="26" spans="1:9">
      <c r="A26" s="1" t="s">
        <v>57</v>
      </c>
      <c r="B26" s="2" t="s">
        <v>58</v>
      </c>
      <c r="C26" s="3">
        <v>259560</v>
      </c>
      <c r="D26" s="3">
        <v>1709560</v>
      </c>
      <c r="E26" s="3">
        <v>0</v>
      </c>
      <c r="F26" s="3">
        <v>1658831</v>
      </c>
      <c r="G26" s="3">
        <v>0</v>
      </c>
      <c r="H26" s="3">
        <v>0</v>
      </c>
      <c r="I26" s="3">
        <v>1658831</v>
      </c>
    </row>
    <row r="27" spans="1:9" ht="26.4">
      <c r="A27" s="1" t="s">
        <v>59</v>
      </c>
      <c r="B27" s="2" t="s">
        <v>60</v>
      </c>
      <c r="C27" s="3">
        <v>74160</v>
      </c>
      <c r="D27" s="3">
        <v>235000</v>
      </c>
      <c r="E27" s="3">
        <v>0</v>
      </c>
      <c r="F27" s="3">
        <v>235000</v>
      </c>
      <c r="G27" s="3">
        <v>0</v>
      </c>
      <c r="H27" s="3">
        <v>0</v>
      </c>
      <c r="I27" s="3">
        <v>235000</v>
      </c>
    </row>
    <row r="28" spans="1:9">
      <c r="A28" s="1" t="s">
        <v>61</v>
      </c>
      <c r="B28" s="2" t="s">
        <v>62</v>
      </c>
      <c r="C28" s="3">
        <v>4800830</v>
      </c>
      <c r="D28" s="3">
        <v>5048523</v>
      </c>
      <c r="E28" s="3">
        <v>179470</v>
      </c>
      <c r="F28" s="3">
        <v>3875777</v>
      </c>
      <c r="G28" s="3">
        <v>70000</v>
      </c>
      <c r="H28" s="3">
        <v>0</v>
      </c>
      <c r="I28" s="3">
        <v>3875777</v>
      </c>
    </row>
    <row r="29" spans="1:9">
      <c r="A29" s="1" t="s">
        <v>63</v>
      </c>
      <c r="B29" s="2" t="s">
        <v>64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193237</v>
      </c>
    </row>
    <row r="30" spans="1:9" ht="26.4">
      <c r="A30" s="1" t="s">
        <v>65</v>
      </c>
      <c r="B30" s="2" t="s">
        <v>66</v>
      </c>
      <c r="C30" s="3">
        <v>9903195</v>
      </c>
      <c r="D30" s="3">
        <v>13729037</v>
      </c>
      <c r="E30" s="3">
        <v>853578</v>
      </c>
      <c r="F30" s="3">
        <v>11369631</v>
      </c>
      <c r="G30" s="3">
        <v>13745692</v>
      </c>
      <c r="H30" s="3">
        <v>0</v>
      </c>
      <c r="I30" s="3">
        <v>11369631</v>
      </c>
    </row>
    <row r="31" spans="1:9">
      <c r="A31" s="1" t="s">
        <v>67</v>
      </c>
      <c r="B31" s="2" t="s">
        <v>68</v>
      </c>
      <c r="C31" s="3">
        <v>5645</v>
      </c>
      <c r="D31" s="3">
        <v>5645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</row>
    <row r="32" spans="1:9" ht="26.4">
      <c r="A32" s="1" t="s">
        <v>69</v>
      </c>
      <c r="B32" s="2" t="s">
        <v>70</v>
      </c>
      <c r="C32" s="3">
        <v>5645</v>
      </c>
      <c r="D32" s="3">
        <v>5645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</row>
    <row r="33" spans="1:9" ht="26.4">
      <c r="A33" s="1" t="s">
        <v>71</v>
      </c>
      <c r="B33" s="2" t="s">
        <v>72</v>
      </c>
      <c r="C33" s="3">
        <v>3226380</v>
      </c>
      <c r="D33" s="3">
        <v>3852870</v>
      </c>
      <c r="E33" s="3">
        <v>229347</v>
      </c>
      <c r="F33" s="3">
        <v>3260254</v>
      </c>
      <c r="G33" s="3">
        <v>3870744</v>
      </c>
      <c r="H33" s="3">
        <v>0</v>
      </c>
      <c r="I33" s="3">
        <v>3260254</v>
      </c>
    </row>
    <row r="34" spans="1:9">
      <c r="A34" s="1" t="s">
        <v>73</v>
      </c>
      <c r="B34" s="2" t="s">
        <v>74</v>
      </c>
      <c r="C34" s="3">
        <v>719968</v>
      </c>
      <c r="D34" s="3">
        <v>728319</v>
      </c>
      <c r="E34" s="3">
        <v>0</v>
      </c>
      <c r="F34" s="3">
        <v>300591</v>
      </c>
      <c r="G34" s="3">
        <v>0</v>
      </c>
      <c r="H34" s="3">
        <v>0</v>
      </c>
      <c r="I34" s="3">
        <v>300591</v>
      </c>
    </row>
    <row r="35" spans="1:9" ht="26.4">
      <c r="A35" s="1" t="s">
        <v>75</v>
      </c>
      <c r="B35" s="2" t="s">
        <v>76</v>
      </c>
      <c r="C35" s="3">
        <v>3946348</v>
      </c>
      <c r="D35" s="3">
        <v>4581189</v>
      </c>
      <c r="E35" s="3">
        <v>229347</v>
      </c>
      <c r="F35" s="3">
        <v>3560845</v>
      </c>
      <c r="G35" s="3">
        <v>3870744</v>
      </c>
      <c r="H35" s="3">
        <v>0</v>
      </c>
      <c r="I35" s="3">
        <v>3560845</v>
      </c>
    </row>
    <row r="36" spans="1:9">
      <c r="A36" s="5" t="s">
        <v>77</v>
      </c>
      <c r="B36" s="6" t="s">
        <v>78</v>
      </c>
      <c r="C36" s="7">
        <v>17592268</v>
      </c>
      <c r="D36" s="7">
        <v>22112951</v>
      </c>
      <c r="E36" s="7">
        <v>1095164</v>
      </c>
      <c r="F36" s="7">
        <v>17978249</v>
      </c>
      <c r="G36" s="7">
        <v>18502036</v>
      </c>
      <c r="H36" s="7">
        <v>0</v>
      </c>
      <c r="I36" s="7">
        <v>17978249</v>
      </c>
    </row>
    <row r="37" spans="1:9">
      <c r="A37" s="1" t="s">
        <v>79</v>
      </c>
      <c r="B37" s="2" t="s">
        <v>80</v>
      </c>
      <c r="C37" s="3">
        <v>0</v>
      </c>
      <c r="D37" s="3">
        <v>56000</v>
      </c>
      <c r="E37" s="3">
        <v>0</v>
      </c>
      <c r="F37" s="3">
        <v>0</v>
      </c>
      <c r="G37" s="3">
        <v>148000</v>
      </c>
      <c r="H37" s="3">
        <v>0</v>
      </c>
      <c r="I37" s="3">
        <v>0</v>
      </c>
    </row>
    <row r="38" spans="1:9" ht="26.4">
      <c r="A38" s="1" t="s">
        <v>81</v>
      </c>
      <c r="B38" s="2" t="s">
        <v>82</v>
      </c>
      <c r="C38" s="3">
        <v>1515000</v>
      </c>
      <c r="D38" s="3">
        <v>1459000</v>
      </c>
      <c r="E38" s="3">
        <v>0</v>
      </c>
      <c r="F38" s="3">
        <v>1432000</v>
      </c>
      <c r="G38" s="3">
        <v>367315</v>
      </c>
      <c r="H38" s="3">
        <v>0</v>
      </c>
      <c r="I38" s="3">
        <v>1432000</v>
      </c>
    </row>
    <row r="39" spans="1:9" ht="26.4">
      <c r="A39" s="1" t="s">
        <v>83</v>
      </c>
      <c r="B39" s="2" t="s">
        <v>84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150000</v>
      </c>
    </row>
    <row r="40" spans="1:9">
      <c r="A40" s="1" t="s">
        <v>85</v>
      </c>
      <c r="B40" s="2" t="s">
        <v>86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400000</v>
      </c>
    </row>
    <row r="41" spans="1:9" ht="26.4">
      <c r="A41" s="1" t="s">
        <v>87</v>
      </c>
      <c r="B41" s="2" t="s">
        <v>88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50000</v>
      </c>
    </row>
    <row r="42" spans="1:9" ht="39.6">
      <c r="A42" s="1" t="s">
        <v>89</v>
      </c>
      <c r="B42" s="2" t="s">
        <v>90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832000</v>
      </c>
    </row>
    <row r="43" spans="1:9" ht="26.4">
      <c r="A43" s="5" t="s">
        <v>91</v>
      </c>
      <c r="B43" s="6" t="s">
        <v>92</v>
      </c>
      <c r="C43" s="7">
        <v>1515000</v>
      </c>
      <c r="D43" s="7">
        <v>1515000</v>
      </c>
      <c r="E43" s="7">
        <v>0</v>
      </c>
      <c r="F43" s="7">
        <v>1432000</v>
      </c>
      <c r="G43" s="7">
        <v>515315</v>
      </c>
      <c r="H43" s="7">
        <v>0</v>
      </c>
      <c r="I43" s="7">
        <v>1432000</v>
      </c>
    </row>
    <row r="44" spans="1:9" ht="26.4">
      <c r="A44" s="1" t="s">
        <v>93</v>
      </c>
      <c r="B44" s="2" t="s">
        <v>94</v>
      </c>
      <c r="C44" s="3">
        <v>1000000</v>
      </c>
      <c r="D44" s="3">
        <v>1019649</v>
      </c>
      <c r="E44" s="3">
        <v>0</v>
      </c>
      <c r="F44" s="3">
        <v>1019649</v>
      </c>
      <c r="G44" s="3">
        <v>0</v>
      </c>
      <c r="H44" s="3">
        <v>0</v>
      </c>
      <c r="I44" s="3">
        <v>1019649</v>
      </c>
    </row>
    <row r="45" spans="1:9" ht="26.4">
      <c r="A45" s="1" t="s">
        <v>95</v>
      </c>
      <c r="B45" s="2" t="s">
        <v>96</v>
      </c>
      <c r="C45" s="3">
        <v>1000000</v>
      </c>
      <c r="D45" s="3">
        <v>1019649</v>
      </c>
      <c r="E45" s="3">
        <v>0</v>
      </c>
      <c r="F45" s="3">
        <v>1019649</v>
      </c>
      <c r="G45" s="3">
        <v>0</v>
      </c>
      <c r="H45" s="3">
        <v>0</v>
      </c>
      <c r="I45" s="3">
        <v>1019649</v>
      </c>
    </row>
    <row r="46" spans="1:9" ht="26.4">
      <c r="A46" s="1" t="s">
        <v>97</v>
      </c>
      <c r="B46" s="2" t="s">
        <v>98</v>
      </c>
      <c r="C46" s="3">
        <v>10225000</v>
      </c>
      <c r="D46" s="3">
        <v>9383638</v>
      </c>
      <c r="E46" s="3">
        <v>2191456</v>
      </c>
      <c r="F46" s="3">
        <v>6855972</v>
      </c>
      <c r="G46" s="3">
        <v>0</v>
      </c>
      <c r="H46" s="3">
        <v>0</v>
      </c>
      <c r="I46" s="3">
        <v>6855972</v>
      </c>
    </row>
    <row r="47" spans="1:9">
      <c r="A47" s="1" t="s">
        <v>99</v>
      </c>
      <c r="B47" s="2" t="s">
        <v>100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700000</v>
      </c>
    </row>
    <row r="48" spans="1:9" ht="26.4">
      <c r="A48" s="1" t="s">
        <v>101</v>
      </c>
      <c r="B48" s="2" t="s">
        <v>102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5953467</v>
      </c>
    </row>
    <row r="49" spans="1:9" ht="26.4">
      <c r="A49" s="1" t="s">
        <v>103</v>
      </c>
      <c r="B49" s="2" t="s">
        <v>104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202505</v>
      </c>
    </row>
    <row r="50" spans="1:9" ht="39.6">
      <c r="A50" s="1" t="s">
        <v>105</v>
      </c>
      <c r="B50" s="2" t="s">
        <v>106</v>
      </c>
      <c r="C50" s="3">
        <v>0</v>
      </c>
      <c r="D50" s="3">
        <v>20000</v>
      </c>
      <c r="E50" s="3">
        <v>0</v>
      </c>
      <c r="F50" s="3">
        <v>20000</v>
      </c>
      <c r="G50" s="3">
        <v>0</v>
      </c>
      <c r="H50" s="3">
        <v>0</v>
      </c>
      <c r="I50" s="3">
        <v>20000</v>
      </c>
    </row>
    <row r="51" spans="1:9">
      <c r="A51" s="1" t="s">
        <v>107</v>
      </c>
      <c r="B51" s="2" t="s">
        <v>108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20000</v>
      </c>
    </row>
    <row r="52" spans="1:9" ht="26.4">
      <c r="A52" s="1" t="s">
        <v>109</v>
      </c>
      <c r="B52" s="2" t="s">
        <v>110</v>
      </c>
      <c r="C52" s="3">
        <v>1133000</v>
      </c>
      <c r="D52" s="3">
        <v>898493</v>
      </c>
      <c r="E52" s="3">
        <v>0</v>
      </c>
      <c r="F52" s="3">
        <v>66448</v>
      </c>
      <c r="G52" s="3">
        <v>0</v>
      </c>
      <c r="H52" s="3">
        <v>0</v>
      </c>
      <c r="I52" s="3">
        <v>66448</v>
      </c>
    </row>
    <row r="53" spans="1:9">
      <c r="A53" s="1" t="s">
        <v>111</v>
      </c>
      <c r="B53" s="2" t="s">
        <v>112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66448</v>
      </c>
    </row>
    <row r="54" spans="1:9">
      <c r="A54" s="1" t="s">
        <v>113</v>
      </c>
      <c r="B54" s="2" t="s">
        <v>114</v>
      </c>
      <c r="C54" s="3">
        <v>0</v>
      </c>
      <c r="D54" s="3">
        <v>35076500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39.6">
      <c r="A55" s="5" t="s">
        <v>115</v>
      </c>
      <c r="B55" s="6" t="s">
        <v>116</v>
      </c>
      <c r="C55" s="7">
        <v>12358000</v>
      </c>
      <c r="D55" s="7">
        <v>46398280</v>
      </c>
      <c r="E55" s="7">
        <v>2191456</v>
      </c>
      <c r="F55" s="7">
        <v>7962069</v>
      </c>
      <c r="G55" s="7">
        <v>0</v>
      </c>
      <c r="H55" s="7">
        <v>0</v>
      </c>
      <c r="I55" s="7">
        <v>7962069</v>
      </c>
    </row>
    <row r="56" spans="1:9">
      <c r="A56" s="1" t="s">
        <v>117</v>
      </c>
      <c r="B56" s="2" t="s">
        <v>118</v>
      </c>
      <c r="C56" s="3">
        <v>0</v>
      </c>
      <c r="D56" s="3">
        <v>851000</v>
      </c>
      <c r="E56" s="3">
        <v>0</v>
      </c>
      <c r="F56" s="3">
        <v>762100</v>
      </c>
      <c r="G56" s="3">
        <v>0</v>
      </c>
      <c r="H56" s="3">
        <v>0</v>
      </c>
      <c r="I56" s="3">
        <v>762100</v>
      </c>
    </row>
    <row r="57" spans="1:9" ht="26.4">
      <c r="A57" s="1" t="s">
        <v>119</v>
      </c>
      <c r="B57" s="2" t="s">
        <v>120</v>
      </c>
      <c r="C57" s="3">
        <v>0</v>
      </c>
      <c r="D57" s="3">
        <v>1235171</v>
      </c>
      <c r="E57" s="3">
        <v>0</v>
      </c>
      <c r="F57" s="3">
        <v>1235171</v>
      </c>
      <c r="G57" s="3">
        <v>0</v>
      </c>
      <c r="H57" s="3">
        <v>0</v>
      </c>
      <c r="I57" s="3">
        <v>1235171</v>
      </c>
    </row>
    <row r="58" spans="1:9" ht="26.4">
      <c r="A58" s="1" t="s">
        <v>121</v>
      </c>
      <c r="B58" s="2" t="s">
        <v>122</v>
      </c>
      <c r="C58" s="3">
        <v>0</v>
      </c>
      <c r="D58" s="3">
        <v>360496</v>
      </c>
      <c r="E58" s="3">
        <v>0</v>
      </c>
      <c r="F58" s="3">
        <v>360496</v>
      </c>
      <c r="G58" s="3">
        <v>0</v>
      </c>
      <c r="H58" s="3">
        <v>0</v>
      </c>
      <c r="I58" s="3">
        <v>360496</v>
      </c>
    </row>
    <row r="59" spans="1:9">
      <c r="A59" s="5" t="s">
        <v>123</v>
      </c>
      <c r="B59" s="6" t="s">
        <v>124</v>
      </c>
      <c r="C59" s="7">
        <v>0</v>
      </c>
      <c r="D59" s="7">
        <v>2446667</v>
      </c>
      <c r="E59" s="7">
        <v>0</v>
      </c>
      <c r="F59" s="7">
        <v>2357767</v>
      </c>
      <c r="G59" s="7">
        <v>0</v>
      </c>
      <c r="H59" s="7">
        <v>0</v>
      </c>
      <c r="I59" s="7">
        <v>2357767</v>
      </c>
    </row>
    <row r="60" spans="1:9">
      <c r="A60" s="1" t="s">
        <v>125</v>
      </c>
      <c r="B60" s="2" t="s">
        <v>126</v>
      </c>
      <c r="C60" s="3">
        <v>18935047</v>
      </c>
      <c r="D60" s="3">
        <v>19625047</v>
      </c>
      <c r="E60" s="3">
        <v>0</v>
      </c>
      <c r="F60" s="3">
        <v>16073440</v>
      </c>
      <c r="G60" s="3">
        <v>0</v>
      </c>
      <c r="H60" s="3">
        <v>0</v>
      </c>
      <c r="I60" s="3">
        <v>16073440</v>
      </c>
    </row>
    <row r="61" spans="1:9" ht="26.4">
      <c r="A61" s="1" t="s">
        <v>127</v>
      </c>
      <c r="B61" s="2" t="s">
        <v>128</v>
      </c>
      <c r="C61" s="3">
        <v>5112463</v>
      </c>
      <c r="D61" s="3">
        <v>5339263</v>
      </c>
      <c r="E61" s="3">
        <v>0</v>
      </c>
      <c r="F61" s="3">
        <v>4216386</v>
      </c>
      <c r="G61" s="3">
        <v>0</v>
      </c>
      <c r="H61" s="3">
        <v>0</v>
      </c>
      <c r="I61" s="3">
        <v>4216386</v>
      </c>
    </row>
    <row r="62" spans="1:9">
      <c r="A62" s="5" t="s">
        <v>129</v>
      </c>
      <c r="B62" s="6" t="s">
        <v>130</v>
      </c>
      <c r="C62" s="7">
        <v>24047510</v>
      </c>
      <c r="D62" s="7">
        <v>24964310</v>
      </c>
      <c r="E62" s="7">
        <v>0</v>
      </c>
      <c r="F62" s="7">
        <v>20289826</v>
      </c>
      <c r="G62" s="7">
        <v>0</v>
      </c>
      <c r="H62" s="7">
        <v>0</v>
      </c>
      <c r="I62" s="7">
        <v>20289826</v>
      </c>
    </row>
    <row r="63" spans="1:9" ht="26.4">
      <c r="A63" s="5" t="s">
        <v>131</v>
      </c>
      <c r="B63" s="6" t="s">
        <v>132</v>
      </c>
      <c r="C63" s="7">
        <v>70003878</v>
      </c>
      <c r="D63" s="7">
        <v>111952822</v>
      </c>
      <c r="E63" s="7">
        <v>3462168</v>
      </c>
      <c r="F63" s="7">
        <v>64079217</v>
      </c>
      <c r="G63" s="7">
        <v>50413497</v>
      </c>
      <c r="H63" s="7">
        <v>0</v>
      </c>
      <c r="I63" s="7">
        <v>64079217</v>
      </c>
    </row>
  </sheetData>
  <mergeCells count="1">
    <mergeCell ref="A1:I1"/>
  </mergeCells>
  <pageMargins left="0.55118110236220474" right="0.55118110236220474" top="0.98425196850393704" bottom="0.98425196850393704" header="0.51181102362204722" footer="0.51181102362204722"/>
  <pageSetup scale="66" fitToHeight="0" orientation="landscape" horizontalDpi="300" verticalDpi="300" r:id="rId1"/>
  <headerFooter alignWithMargins="0">
    <oddHeader>&amp;REgyed Község Önkormányzata 2019.évi zárszámadás 2.sz. melléklete
Érték típus: Forint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6"/>
  <sheetViews>
    <sheetView workbookViewId="0">
      <pane ySplit="3" topLeftCell="A37" activePane="bottomLeft" state="frozen"/>
      <selection activeCell="B61" sqref="B61"/>
      <selection pane="bottomLeft" activeCell="C41" sqref="C41"/>
    </sheetView>
  </sheetViews>
  <sheetFormatPr defaultColWidth="8.77734375" defaultRowHeight="13.2"/>
  <cols>
    <col min="1" max="1" width="8.21875" style="4" customWidth="1"/>
    <col min="2" max="2" width="41" style="4" customWidth="1"/>
    <col min="3" max="3" width="18.109375" style="4" customWidth="1"/>
    <col min="4" max="4" width="19.77734375" style="4" customWidth="1"/>
    <col min="5" max="5" width="21.33203125" style="4" customWidth="1"/>
    <col min="6" max="6" width="15.5546875" style="4" customWidth="1"/>
    <col min="7" max="7" width="18.6640625" style="4" customWidth="1"/>
    <col min="8" max="16384" width="8.77734375" style="4"/>
  </cols>
  <sheetData>
    <row r="1" spans="1:7" ht="15" customHeight="1">
      <c r="A1" s="135" t="s">
        <v>133</v>
      </c>
      <c r="B1" s="136"/>
      <c r="C1" s="136"/>
      <c r="D1" s="136"/>
      <c r="E1" s="136"/>
      <c r="F1" s="136"/>
      <c r="G1" s="136"/>
    </row>
    <row r="2" spans="1:7" ht="60">
      <c r="A2" s="9" t="s">
        <v>385</v>
      </c>
      <c r="B2" s="8" t="s">
        <v>6</v>
      </c>
      <c r="C2" s="8" t="s">
        <v>7</v>
      </c>
      <c r="D2" s="8" t="s">
        <v>8</v>
      </c>
      <c r="E2" s="8" t="s">
        <v>134</v>
      </c>
      <c r="F2" s="8" t="s">
        <v>135</v>
      </c>
      <c r="G2" s="8" t="s">
        <v>13</v>
      </c>
    </row>
    <row r="3" spans="1:7" ht="15">
      <c r="A3" s="8">
        <v>2</v>
      </c>
      <c r="B3" s="8">
        <v>3</v>
      </c>
      <c r="C3" s="8">
        <v>4</v>
      </c>
      <c r="D3" s="8">
        <v>5</v>
      </c>
      <c r="E3" s="8">
        <v>6</v>
      </c>
      <c r="F3" s="8">
        <v>7</v>
      </c>
      <c r="G3" s="8">
        <v>8</v>
      </c>
    </row>
    <row r="4" spans="1:7" ht="26.4">
      <c r="A4" s="1" t="s">
        <v>1</v>
      </c>
      <c r="B4" s="2" t="s">
        <v>136</v>
      </c>
      <c r="C4" s="3">
        <v>10996812</v>
      </c>
      <c r="D4" s="3">
        <v>11664791</v>
      </c>
      <c r="E4" s="3">
        <v>11664791</v>
      </c>
      <c r="F4" s="3">
        <v>0</v>
      </c>
      <c r="G4" s="3">
        <v>11664791</v>
      </c>
    </row>
    <row r="5" spans="1:7" ht="39.6">
      <c r="A5" s="1" t="s">
        <v>3</v>
      </c>
      <c r="B5" s="2" t="s">
        <v>137</v>
      </c>
      <c r="C5" s="3">
        <v>3621880</v>
      </c>
      <c r="D5" s="3">
        <v>4087584</v>
      </c>
      <c r="E5" s="3">
        <v>4087584</v>
      </c>
      <c r="F5" s="3">
        <v>0</v>
      </c>
      <c r="G5" s="3">
        <v>4087584</v>
      </c>
    </row>
    <row r="6" spans="1:7" ht="26.4">
      <c r="A6" s="1" t="s">
        <v>4</v>
      </c>
      <c r="B6" s="2" t="s">
        <v>138</v>
      </c>
      <c r="C6" s="3">
        <v>1800000</v>
      </c>
      <c r="D6" s="3">
        <v>1800000</v>
      </c>
      <c r="E6" s="3">
        <v>1800000</v>
      </c>
      <c r="F6" s="3">
        <v>0</v>
      </c>
      <c r="G6" s="3">
        <v>1800000</v>
      </c>
    </row>
    <row r="7" spans="1:7">
      <c r="A7" s="1" t="s">
        <v>15</v>
      </c>
      <c r="B7" s="2" t="s">
        <v>139</v>
      </c>
      <c r="C7" s="3">
        <v>0</v>
      </c>
      <c r="D7" s="3">
        <v>110720</v>
      </c>
      <c r="E7" s="3">
        <v>110720</v>
      </c>
      <c r="F7" s="3">
        <v>0</v>
      </c>
      <c r="G7" s="3">
        <v>110720</v>
      </c>
    </row>
    <row r="8" spans="1:7" ht="26.4">
      <c r="A8" s="1" t="s">
        <v>17</v>
      </c>
      <c r="B8" s="2" t="s">
        <v>140</v>
      </c>
      <c r="C8" s="3">
        <v>16418692</v>
      </c>
      <c r="D8" s="3">
        <v>17663095</v>
      </c>
      <c r="E8" s="3">
        <v>17663095</v>
      </c>
      <c r="F8" s="3">
        <v>0</v>
      </c>
      <c r="G8" s="3">
        <v>17663095</v>
      </c>
    </row>
    <row r="9" spans="1:7" ht="26.4">
      <c r="A9" s="1" t="s">
        <v>45</v>
      </c>
      <c r="B9" s="2" t="s">
        <v>141</v>
      </c>
      <c r="C9" s="3">
        <v>0</v>
      </c>
      <c r="D9" s="3">
        <v>5046812</v>
      </c>
      <c r="E9" s="3">
        <v>5078588</v>
      </c>
      <c r="F9" s="3">
        <v>0</v>
      </c>
      <c r="G9" s="3">
        <v>5078588</v>
      </c>
    </row>
    <row r="10" spans="1:7" ht="26.4">
      <c r="A10" s="1" t="s">
        <v>53</v>
      </c>
      <c r="B10" s="2" t="s">
        <v>142</v>
      </c>
      <c r="C10" s="3">
        <v>0</v>
      </c>
      <c r="D10" s="3">
        <v>0</v>
      </c>
      <c r="E10" s="3">
        <v>0</v>
      </c>
      <c r="F10" s="3">
        <v>0</v>
      </c>
      <c r="G10" s="3">
        <v>35000</v>
      </c>
    </row>
    <row r="11" spans="1:7" ht="26.4">
      <c r="A11" s="1" t="s">
        <v>55</v>
      </c>
      <c r="B11" s="2" t="s">
        <v>143</v>
      </c>
      <c r="C11" s="3">
        <v>0</v>
      </c>
      <c r="D11" s="3">
        <v>0</v>
      </c>
      <c r="E11" s="3">
        <v>0</v>
      </c>
      <c r="F11" s="3">
        <v>0</v>
      </c>
      <c r="G11" s="3">
        <v>3206400</v>
      </c>
    </row>
    <row r="12" spans="1:7" ht="26.4">
      <c r="A12" s="1" t="s">
        <v>57</v>
      </c>
      <c r="B12" s="2" t="s">
        <v>144</v>
      </c>
      <c r="C12" s="3">
        <v>0</v>
      </c>
      <c r="D12" s="3">
        <v>0</v>
      </c>
      <c r="E12" s="3">
        <v>0</v>
      </c>
      <c r="F12" s="3">
        <v>0</v>
      </c>
      <c r="G12" s="3">
        <v>1837188</v>
      </c>
    </row>
    <row r="13" spans="1:7" ht="39.6">
      <c r="A13" s="5" t="s">
        <v>61</v>
      </c>
      <c r="B13" s="6" t="s">
        <v>145</v>
      </c>
      <c r="C13" s="7">
        <v>16418692</v>
      </c>
      <c r="D13" s="7">
        <v>22709907</v>
      </c>
      <c r="E13" s="7">
        <v>22741683</v>
      </c>
      <c r="F13" s="7">
        <v>0</v>
      </c>
      <c r="G13" s="7">
        <v>22741683</v>
      </c>
    </row>
    <row r="14" spans="1:7" ht="26.4">
      <c r="A14" s="1" t="s">
        <v>146</v>
      </c>
      <c r="B14" s="2" t="s">
        <v>147</v>
      </c>
      <c r="C14" s="3">
        <v>0</v>
      </c>
      <c r="D14" s="3">
        <v>34936014</v>
      </c>
      <c r="E14" s="3">
        <v>34936014</v>
      </c>
      <c r="F14" s="3">
        <v>0</v>
      </c>
      <c r="G14" s="3">
        <v>34936014</v>
      </c>
    </row>
    <row r="15" spans="1:7" ht="26.4">
      <c r="A15" s="1" t="s">
        <v>148</v>
      </c>
      <c r="B15" s="2" t="s">
        <v>149</v>
      </c>
      <c r="C15" s="3">
        <v>0</v>
      </c>
      <c r="D15" s="3">
        <v>0</v>
      </c>
      <c r="E15" s="3">
        <v>0</v>
      </c>
      <c r="F15" s="3">
        <v>0</v>
      </c>
      <c r="G15" s="3">
        <v>34936014</v>
      </c>
    </row>
    <row r="16" spans="1:7" ht="39.6">
      <c r="A16" s="5" t="s">
        <v>150</v>
      </c>
      <c r="B16" s="6" t="s">
        <v>151</v>
      </c>
      <c r="C16" s="7">
        <v>0</v>
      </c>
      <c r="D16" s="7">
        <v>34936014</v>
      </c>
      <c r="E16" s="7">
        <v>34936014</v>
      </c>
      <c r="F16" s="7">
        <v>0</v>
      </c>
      <c r="G16" s="7">
        <v>34936014</v>
      </c>
    </row>
    <row r="17" spans="1:7">
      <c r="A17" s="1" t="s">
        <v>152</v>
      </c>
      <c r="B17" s="2" t="s">
        <v>153</v>
      </c>
      <c r="C17" s="3">
        <v>2130385</v>
      </c>
      <c r="D17" s="3">
        <v>2130385</v>
      </c>
      <c r="E17" s="3">
        <v>2161863</v>
      </c>
      <c r="F17" s="3">
        <v>0</v>
      </c>
      <c r="G17" s="3">
        <v>2060500</v>
      </c>
    </row>
    <row r="18" spans="1:7">
      <c r="A18" s="1" t="s">
        <v>154</v>
      </c>
      <c r="B18" s="2" t="s">
        <v>155</v>
      </c>
      <c r="C18" s="3">
        <v>0</v>
      </c>
      <c r="D18" s="3">
        <v>0</v>
      </c>
      <c r="E18" s="3">
        <v>0</v>
      </c>
      <c r="F18" s="3">
        <v>0</v>
      </c>
      <c r="G18" s="3">
        <v>480500</v>
      </c>
    </row>
    <row r="19" spans="1:7" ht="26.4">
      <c r="A19" s="1" t="s">
        <v>156</v>
      </c>
      <c r="B19" s="2" t="s">
        <v>157</v>
      </c>
      <c r="C19" s="3">
        <v>0</v>
      </c>
      <c r="D19" s="3">
        <v>0</v>
      </c>
      <c r="E19" s="3">
        <v>0</v>
      </c>
      <c r="F19" s="3">
        <v>0</v>
      </c>
      <c r="G19" s="3">
        <v>1580000</v>
      </c>
    </row>
    <row r="20" spans="1:7" ht="26.4">
      <c r="A20" s="1" t="s">
        <v>85</v>
      </c>
      <c r="B20" s="2" t="s">
        <v>158</v>
      </c>
      <c r="C20" s="3">
        <v>6198860</v>
      </c>
      <c r="D20" s="3">
        <v>6198860</v>
      </c>
      <c r="E20" s="3">
        <v>5928622</v>
      </c>
      <c r="F20" s="3">
        <v>0</v>
      </c>
      <c r="G20" s="3">
        <v>5887356</v>
      </c>
    </row>
    <row r="21" spans="1:7" ht="39.6">
      <c r="A21" s="1" t="s">
        <v>93</v>
      </c>
      <c r="B21" s="2" t="s">
        <v>159</v>
      </c>
      <c r="C21" s="3">
        <v>0</v>
      </c>
      <c r="D21" s="3">
        <v>0</v>
      </c>
      <c r="E21" s="3">
        <v>0</v>
      </c>
      <c r="F21" s="3">
        <v>0</v>
      </c>
      <c r="G21" s="3">
        <v>5887356</v>
      </c>
    </row>
    <row r="22" spans="1:7">
      <c r="A22" s="1" t="s">
        <v>160</v>
      </c>
      <c r="B22" s="2" t="s">
        <v>161</v>
      </c>
      <c r="C22" s="3">
        <v>1642720</v>
      </c>
      <c r="D22" s="3">
        <v>1642720</v>
      </c>
      <c r="E22" s="3">
        <v>2292940</v>
      </c>
      <c r="F22" s="3">
        <v>0</v>
      </c>
      <c r="G22" s="3">
        <v>2178408</v>
      </c>
    </row>
    <row r="23" spans="1:7" ht="26.4">
      <c r="A23" s="1" t="s">
        <v>162</v>
      </c>
      <c r="B23" s="2" t="s">
        <v>163</v>
      </c>
      <c r="C23" s="3">
        <v>0</v>
      </c>
      <c r="D23" s="3">
        <v>0</v>
      </c>
      <c r="E23" s="3">
        <v>0</v>
      </c>
      <c r="F23" s="3">
        <v>0</v>
      </c>
      <c r="G23" s="3">
        <v>2178408</v>
      </c>
    </row>
    <row r="24" spans="1:7" ht="26.4">
      <c r="A24" s="1" t="s">
        <v>164</v>
      </c>
      <c r="B24" s="2" t="s">
        <v>165</v>
      </c>
      <c r="C24" s="3">
        <v>7841580</v>
      </c>
      <c r="D24" s="3">
        <v>7841580</v>
      </c>
      <c r="E24" s="3">
        <v>8221562</v>
      </c>
      <c r="F24" s="3">
        <v>0</v>
      </c>
      <c r="G24" s="3">
        <v>8065764</v>
      </c>
    </row>
    <row r="25" spans="1:7" ht="26.4">
      <c r="A25" s="1" t="s">
        <v>166</v>
      </c>
      <c r="B25" s="2" t="s">
        <v>167</v>
      </c>
      <c r="C25" s="3">
        <v>0</v>
      </c>
      <c r="D25" s="3">
        <v>0</v>
      </c>
      <c r="E25" s="3">
        <v>229941</v>
      </c>
      <c r="F25" s="3">
        <v>0</v>
      </c>
      <c r="G25" s="3">
        <v>185346</v>
      </c>
    </row>
    <row r="26" spans="1:7" ht="26.4">
      <c r="A26" s="5" t="s">
        <v>168</v>
      </c>
      <c r="B26" s="6" t="s">
        <v>169</v>
      </c>
      <c r="C26" s="7">
        <v>9971965</v>
      </c>
      <c r="D26" s="7">
        <v>9971965</v>
      </c>
      <c r="E26" s="7">
        <v>10613366</v>
      </c>
      <c r="F26" s="7">
        <v>0</v>
      </c>
      <c r="G26" s="7">
        <v>10311610</v>
      </c>
    </row>
    <row r="27" spans="1:7">
      <c r="A27" s="1" t="s">
        <v>170</v>
      </c>
      <c r="B27" s="2" t="s">
        <v>171</v>
      </c>
      <c r="C27" s="3">
        <v>76000</v>
      </c>
      <c r="D27" s="3">
        <v>76000</v>
      </c>
      <c r="E27" s="3">
        <v>64767</v>
      </c>
      <c r="F27" s="3">
        <v>0</v>
      </c>
      <c r="G27" s="3">
        <v>0</v>
      </c>
    </row>
    <row r="28" spans="1:7" ht="26.4">
      <c r="A28" s="1" t="s">
        <v>115</v>
      </c>
      <c r="B28" s="2" t="s">
        <v>172</v>
      </c>
      <c r="C28" s="3">
        <v>350000</v>
      </c>
      <c r="D28" s="3">
        <v>350000</v>
      </c>
      <c r="E28" s="3">
        <v>452828</v>
      </c>
      <c r="F28" s="3">
        <v>0</v>
      </c>
      <c r="G28" s="3">
        <v>380108</v>
      </c>
    </row>
    <row r="29" spans="1:7">
      <c r="A29" s="1" t="s">
        <v>117</v>
      </c>
      <c r="B29" s="2" t="s">
        <v>173</v>
      </c>
      <c r="C29" s="3">
        <v>305000</v>
      </c>
      <c r="D29" s="3">
        <v>305000</v>
      </c>
      <c r="E29" s="3">
        <v>195782</v>
      </c>
      <c r="F29" s="3">
        <v>0</v>
      </c>
      <c r="G29" s="3">
        <v>195782</v>
      </c>
    </row>
    <row r="30" spans="1:7" ht="26.4">
      <c r="A30" s="1" t="s">
        <v>174</v>
      </c>
      <c r="B30" s="2" t="s">
        <v>175</v>
      </c>
      <c r="C30" s="3">
        <v>0</v>
      </c>
      <c r="D30" s="3">
        <v>0</v>
      </c>
      <c r="E30" s="3">
        <v>0</v>
      </c>
      <c r="F30" s="3">
        <v>0</v>
      </c>
      <c r="G30" s="3">
        <v>12000</v>
      </c>
    </row>
    <row r="31" spans="1:7" ht="26.4">
      <c r="A31" s="1" t="s">
        <v>119</v>
      </c>
      <c r="B31" s="2" t="s">
        <v>176</v>
      </c>
      <c r="C31" s="3">
        <v>0</v>
      </c>
      <c r="D31" s="3">
        <v>0</v>
      </c>
      <c r="E31" s="3">
        <v>0</v>
      </c>
      <c r="F31" s="3">
        <v>0</v>
      </c>
      <c r="G31" s="3">
        <v>74420</v>
      </c>
    </row>
    <row r="32" spans="1:7">
      <c r="A32" s="1" t="s">
        <v>123</v>
      </c>
      <c r="B32" s="2" t="s">
        <v>177</v>
      </c>
      <c r="C32" s="3">
        <v>1198000</v>
      </c>
      <c r="D32" s="3">
        <v>1198000</v>
      </c>
      <c r="E32" s="3">
        <v>1230875</v>
      </c>
      <c r="F32" s="3">
        <v>0</v>
      </c>
      <c r="G32" s="3">
        <v>1228296</v>
      </c>
    </row>
    <row r="33" spans="1:7">
      <c r="A33" s="1" t="s">
        <v>125</v>
      </c>
      <c r="B33" s="2" t="s">
        <v>178</v>
      </c>
      <c r="C33" s="3">
        <v>323460</v>
      </c>
      <c r="D33" s="3">
        <v>323460</v>
      </c>
      <c r="E33" s="3">
        <v>369868</v>
      </c>
      <c r="F33" s="3">
        <v>0</v>
      </c>
      <c r="G33" s="3">
        <v>352381</v>
      </c>
    </row>
    <row r="34" spans="1:7" ht="26.4">
      <c r="A34" s="1" t="s">
        <v>179</v>
      </c>
      <c r="B34" s="2" t="s">
        <v>180</v>
      </c>
      <c r="C34" s="3">
        <v>48</v>
      </c>
      <c r="D34" s="3">
        <v>48</v>
      </c>
      <c r="E34" s="3">
        <v>13</v>
      </c>
      <c r="F34" s="3">
        <v>0</v>
      </c>
      <c r="G34" s="3">
        <v>13</v>
      </c>
    </row>
    <row r="35" spans="1:7" ht="26.4">
      <c r="A35" s="1" t="s">
        <v>181</v>
      </c>
      <c r="B35" s="2" t="s">
        <v>182</v>
      </c>
      <c r="C35" s="3">
        <v>48</v>
      </c>
      <c r="D35" s="3">
        <v>48</v>
      </c>
      <c r="E35" s="3">
        <v>13</v>
      </c>
      <c r="F35" s="3">
        <v>0</v>
      </c>
      <c r="G35" s="3">
        <v>13</v>
      </c>
    </row>
    <row r="36" spans="1:7">
      <c r="A36" s="1" t="s">
        <v>183</v>
      </c>
      <c r="B36" s="2" t="s">
        <v>184</v>
      </c>
      <c r="C36" s="3">
        <v>2280000</v>
      </c>
      <c r="D36" s="3">
        <v>2280000</v>
      </c>
      <c r="E36" s="3">
        <v>1359455</v>
      </c>
      <c r="F36" s="3">
        <v>0</v>
      </c>
      <c r="G36" s="3">
        <v>1359455</v>
      </c>
    </row>
    <row r="37" spans="1:7">
      <c r="A37" s="1" t="s">
        <v>185</v>
      </c>
      <c r="B37" s="2" t="s">
        <v>186</v>
      </c>
      <c r="C37" s="3">
        <v>0</v>
      </c>
      <c r="D37" s="3">
        <v>0</v>
      </c>
      <c r="E37" s="3">
        <v>0</v>
      </c>
      <c r="F37" s="3">
        <v>0</v>
      </c>
      <c r="G37" s="3">
        <v>530812</v>
      </c>
    </row>
    <row r="38" spans="1:7" ht="39.6">
      <c r="A38" s="5" t="s">
        <v>187</v>
      </c>
      <c r="B38" s="6" t="s">
        <v>188</v>
      </c>
      <c r="C38" s="7">
        <v>4532508</v>
      </c>
      <c r="D38" s="7">
        <v>4532508</v>
      </c>
      <c r="E38" s="7">
        <v>3673588</v>
      </c>
      <c r="F38" s="7">
        <v>0</v>
      </c>
      <c r="G38" s="7">
        <v>3516035</v>
      </c>
    </row>
    <row r="39" spans="1:7">
      <c r="A39" s="1" t="s">
        <v>189</v>
      </c>
      <c r="B39" s="2" t="s">
        <v>190</v>
      </c>
      <c r="C39" s="3">
        <v>11528935</v>
      </c>
      <c r="D39" s="3">
        <v>11528935</v>
      </c>
      <c r="E39" s="3">
        <v>0</v>
      </c>
      <c r="F39" s="3">
        <v>0</v>
      </c>
      <c r="G39" s="3">
        <v>0</v>
      </c>
    </row>
    <row r="40" spans="1:7" ht="26.4">
      <c r="A40" s="5" t="s">
        <v>191</v>
      </c>
      <c r="B40" s="6" t="s">
        <v>192</v>
      </c>
      <c r="C40" s="7">
        <v>11528935</v>
      </c>
      <c r="D40" s="7">
        <v>11528935</v>
      </c>
      <c r="E40" s="7">
        <v>0</v>
      </c>
      <c r="F40" s="7">
        <v>0</v>
      </c>
      <c r="G40" s="7">
        <v>0</v>
      </c>
    </row>
    <row r="41" spans="1:7" ht="39.6">
      <c r="A41" s="1" t="s">
        <v>193</v>
      </c>
      <c r="B41" s="2" t="s">
        <v>194</v>
      </c>
      <c r="C41" s="3">
        <v>10000</v>
      </c>
      <c r="D41" s="3">
        <v>10000</v>
      </c>
      <c r="E41" s="3">
        <v>170000</v>
      </c>
      <c r="F41" s="3">
        <v>0</v>
      </c>
      <c r="G41" s="3">
        <v>30000</v>
      </c>
    </row>
    <row r="42" spans="1:7">
      <c r="A42" s="1" t="s">
        <v>195</v>
      </c>
      <c r="B42" s="2" t="s">
        <v>196</v>
      </c>
      <c r="C42" s="3">
        <v>0</v>
      </c>
      <c r="D42" s="3">
        <v>0</v>
      </c>
      <c r="E42" s="3">
        <v>0</v>
      </c>
      <c r="F42" s="3">
        <v>0</v>
      </c>
      <c r="G42" s="3">
        <v>30000</v>
      </c>
    </row>
    <row r="43" spans="1:7" ht="26.4">
      <c r="A43" s="5" t="s">
        <v>197</v>
      </c>
      <c r="B43" s="6" t="s">
        <v>198</v>
      </c>
      <c r="C43" s="7">
        <v>10000</v>
      </c>
      <c r="D43" s="7">
        <v>10000</v>
      </c>
      <c r="E43" s="7">
        <v>170000</v>
      </c>
      <c r="F43" s="7">
        <v>0</v>
      </c>
      <c r="G43" s="7">
        <v>30000</v>
      </c>
    </row>
    <row r="44" spans="1:7" ht="39.6">
      <c r="A44" s="1" t="s">
        <v>199</v>
      </c>
      <c r="B44" s="2" t="s">
        <v>200</v>
      </c>
      <c r="C44" s="3">
        <v>0</v>
      </c>
      <c r="D44" s="3">
        <v>0</v>
      </c>
      <c r="E44" s="3">
        <v>35783</v>
      </c>
      <c r="F44" s="3">
        <v>0</v>
      </c>
      <c r="G44" s="3">
        <v>0</v>
      </c>
    </row>
    <row r="45" spans="1:7" ht="26.4">
      <c r="A45" s="5" t="s">
        <v>201</v>
      </c>
      <c r="B45" s="6" t="s">
        <v>202</v>
      </c>
      <c r="C45" s="7">
        <v>0</v>
      </c>
      <c r="D45" s="7">
        <v>0</v>
      </c>
      <c r="E45" s="7">
        <v>35783</v>
      </c>
      <c r="F45" s="7">
        <v>0</v>
      </c>
      <c r="G45" s="7">
        <v>0</v>
      </c>
    </row>
    <row r="46" spans="1:7" ht="26.4">
      <c r="A46" s="5" t="s">
        <v>203</v>
      </c>
      <c r="B46" s="6" t="s">
        <v>204</v>
      </c>
      <c r="C46" s="7">
        <v>42462100</v>
      </c>
      <c r="D46" s="7">
        <v>83689329</v>
      </c>
      <c r="E46" s="7">
        <v>72170434</v>
      </c>
      <c r="F46" s="7">
        <v>0</v>
      </c>
      <c r="G46" s="7">
        <v>71535342</v>
      </c>
    </row>
  </sheetData>
  <mergeCells count="1">
    <mergeCell ref="A1:G1"/>
  </mergeCells>
  <pageMargins left="0.55118110236220474" right="0.55118110236220474" top="0.98425196850393704" bottom="0.98425196850393704" header="0.51181102362204722" footer="0.51181102362204722"/>
  <pageSetup scale="90" fitToHeight="0" orientation="landscape" horizontalDpi="300" verticalDpi="300" r:id="rId1"/>
  <headerFooter alignWithMargins="0">
    <oddHeader>&amp;REgyed Község Önkormányzata 2019.évi zárszámadás 2.sz.melléklete
Érték típus: Forint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"/>
  <sheetViews>
    <sheetView workbookViewId="0">
      <pane ySplit="3" topLeftCell="A4" activePane="bottomLeft" state="frozen"/>
      <selection activeCell="B16" sqref="B16"/>
      <selection pane="bottomLeft" activeCell="E12" sqref="E12"/>
    </sheetView>
  </sheetViews>
  <sheetFormatPr defaultColWidth="8.77734375" defaultRowHeight="13.2"/>
  <cols>
    <col min="1" max="1" width="8.21875" style="4" customWidth="1"/>
    <col min="2" max="2" width="41" style="4" customWidth="1"/>
    <col min="3" max="3" width="15.5546875" style="4" customWidth="1"/>
    <col min="4" max="4" width="21.44140625" style="4" customWidth="1"/>
    <col min="5" max="6" width="23.77734375" style="4" customWidth="1"/>
    <col min="7" max="7" width="25.33203125" style="4" customWidth="1"/>
    <col min="8" max="8" width="27.33203125" style="4" customWidth="1"/>
    <col min="9" max="9" width="17.6640625" style="4" customWidth="1"/>
    <col min="10" max="16384" width="8.77734375" style="4"/>
  </cols>
  <sheetData>
    <row r="1" spans="1:9" ht="14.55" customHeight="1">
      <c r="A1" s="135" t="s">
        <v>205</v>
      </c>
      <c r="B1" s="136"/>
      <c r="C1" s="136"/>
      <c r="D1" s="136"/>
      <c r="E1" s="136"/>
      <c r="F1" s="136"/>
      <c r="G1" s="136"/>
      <c r="H1" s="136"/>
      <c r="I1" s="136"/>
    </row>
    <row r="2" spans="1:9" ht="75">
      <c r="A2" s="9" t="s">
        <v>385</v>
      </c>
      <c r="B2" s="8" t="s">
        <v>6</v>
      </c>
      <c r="C2" s="8" t="s">
        <v>7</v>
      </c>
      <c r="D2" s="8" t="s">
        <v>8</v>
      </c>
      <c r="E2" s="8" t="s">
        <v>9</v>
      </c>
      <c r="F2" s="8" t="s">
        <v>10</v>
      </c>
      <c r="G2" s="8" t="s">
        <v>11</v>
      </c>
      <c r="H2" s="8" t="s">
        <v>12</v>
      </c>
      <c r="I2" s="8" t="s">
        <v>13</v>
      </c>
    </row>
    <row r="3" spans="1:9" ht="15">
      <c r="A3" s="8">
        <v>2</v>
      </c>
      <c r="B3" s="8">
        <v>3</v>
      </c>
      <c r="C3" s="8">
        <v>4</v>
      </c>
      <c r="D3" s="8">
        <v>5</v>
      </c>
      <c r="E3" s="8">
        <v>6</v>
      </c>
      <c r="F3" s="8">
        <v>7</v>
      </c>
      <c r="G3" s="8">
        <v>8</v>
      </c>
      <c r="H3" s="8">
        <v>9</v>
      </c>
      <c r="I3" s="8">
        <v>10</v>
      </c>
    </row>
    <row r="4" spans="1:9" ht="26.4">
      <c r="A4" s="1" t="s">
        <v>31</v>
      </c>
      <c r="B4" s="2" t="s">
        <v>206</v>
      </c>
      <c r="C4" s="3">
        <v>656747</v>
      </c>
      <c r="D4" s="3">
        <v>656747</v>
      </c>
      <c r="E4" s="3">
        <v>0</v>
      </c>
      <c r="F4" s="3">
        <v>656747</v>
      </c>
      <c r="G4" s="3">
        <v>0</v>
      </c>
      <c r="H4" s="3">
        <v>721715</v>
      </c>
      <c r="I4" s="3">
        <v>656747</v>
      </c>
    </row>
    <row r="5" spans="1:9" ht="26.4">
      <c r="A5" s="1" t="s">
        <v>41</v>
      </c>
      <c r="B5" s="2" t="s">
        <v>207</v>
      </c>
      <c r="C5" s="3">
        <v>656747</v>
      </c>
      <c r="D5" s="3">
        <v>656747</v>
      </c>
      <c r="E5" s="3">
        <v>0</v>
      </c>
      <c r="F5" s="3">
        <v>656747</v>
      </c>
      <c r="G5" s="3">
        <v>0</v>
      </c>
      <c r="H5" s="3">
        <v>721715</v>
      </c>
      <c r="I5" s="3">
        <v>656747</v>
      </c>
    </row>
    <row r="6" spans="1:9" ht="25.05" customHeight="1">
      <c r="A6" s="5" t="s">
        <v>208</v>
      </c>
      <c r="B6" s="6" t="s">
        <v>209</v>
      </c>
      <c r="C6" s="7">
        <v>656747</v>
      </c>
      <c r="D6" s="7">
        <v>656747</v>
      </c>
      <c r="E6" s="7">
        <v>0</v>
      </c>
      <c r="F6" s="7">
        <v>656747</v>
      </c>
      <c r="G6" s="7">
        <v>0</v>
      </c>
      <c r="H6" s="7">
        <v>721715</v>
      </c>
      <c r="I6" s="7">
        <v>656747</v>
      </c>
    </row>
  </sheetData>
  <mergeCells count="1">
    <mergeCell ref="A1:I1"/>
  </mergeCells>
  <pageMargins left="0.55118110236220474" right="0.55118110236220474" top="0.98425196850393704" bottom="0.98425196850393704" header="0.51181102362204722" footer="0.51181102362204722"/>
  <pageSetup scale="63" fitToHeight="0" orientation="landscape" horizontalDpi="300" verticalDpi="300" r:id="rId1"/>
  <headerFooter alignWithMargins="0">
    <oddHeader>&amp;REgyed Község Önkormányzata 2019.évi zárszámadás 2.sz.melléklete
Érték típus: Forint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"/>
  <sheetViews>
    <sheetView workbookViewId="0">
      <pane ySplit="3" topLeftCell="A4" activePane="bottomLeft" state="frozen"/>
      <selection activeCell="B16" sqref="B16"/>
      <selection pane="bottomLeft" activeCell="C14" sqref="C14"/>
    </sheetView>
  </sheetViews>
  <sheetFormatPr defaultColWidth="8.77734375" defaultRowHeight="13.2"/>
  <cols>
    <col min="1" max="1" width="8.21875" style="4" customWidth="1"/>
    <col min="2" max="2" width="41" style="4" customWidth="1"/>
    <col min="3" max="3" width="18.21875" style="4" customWidth="1"/>
    <col min="4" max="4" width="20.109375" style="4" customWidth="1"/>
    <col min="5" max="5" width="23.21875" style="4" customWidth="1"/>
    <col min="6" max="6" width="21" style="4" customWidth="1"/>
    <col min="7" max="7" width="22.44140625" style="4" customWidth="1"/>
    <col min="8" max="16384" width="8.77734375" style="4"/>
  </cols>
  <sheetData>
    <row r="1" spans="1:7" ht="18.45" customHeight="1">
      <c r="A1" s="135" t="s">
        <v>210</v>
      </c>
      <c r="B1" s="136"/>
      <c r="C1" s="136"/>
      <c r="D1" s="136"/>
      <c r="E1" s="136"/>
      <c r="F1" s="136"/>
      <c r="G1" s="136"/>
    </row>
    <row r="2" spans="1:7" ht="45">
      <c r="A2" s="9" t="s">
        <v>385</v>
      </c>
      <c r="B2" s="8" t="s">
        <v>6</v>
      </c>
      <c r="C2" s="8" t="s">
        <v>7</v>
      </c>
      <c r="D2" s="8" t="s">
        <v>8</v>
      </c>
      <c r="E2" s="8" t="s">
        <v>211</v>
      </c>
      <c r="F2" s="8" t="s">
        <v>135</v>
      </c>
      <c r="G2" s="8" t="s">
        <v>13</v>
      </c>
    </row>
    <row r="3" spans="1:7" ht="15">
      <c r="A3" s="8">
        <v>2</v>
      </c>
      <c r="B3" s="8">
        <v>3</v>
      </c>
      <c r="C3" s="8">
        <v>4</v>
      </c>
      <c r="D3" s="8">
        <v>5</v>
      </c>
      <c r="E3" s="8">
        <v>6</v>
      </c>
      <c r="F3" s="8">
        <v>7</v>
      </c>
      <c r="G3" s="8">
        <v>8</v>
      </c>
    </row>
    <row r="4" spans="1:7" ht="26.4">
      <c r="A4" s="1" t="s">
        <v>212</v>
      </c>
      <c r="B4" s="2" t="s">
        <v>213</v>
      </c>
      <c r="C4" s="3">
        <v>28198525</v>
      </c>
      <c r="D4" s="3">
        <v>28198525</v>
      </c>
      <c r="E4" s="3">
        <v>28198525</v>
      </c>
      <c r="F4" s="3">
        <v>0</v>
      </c>
      <c r="G4" s="3">
        <v>28198525</v>
      </c>
    </row>
    <row r="5" spans="1:7" ht="25.05" customHeight="1">
      <c r="A5" s="1" t="s">
        <v>214</v>
      </c>
      <c r="B5" s="2" t="s">
        <v>215</v>
      </c>
      <c r="C5" s="3">
        <v>28198525</v>
      </c>
      <c r="D5" s="3">
        <v>28198525</v>
      </c>
      <c r="E5" s="3">
        <v>28198525</v>
      </c>
      <c r="F5" s="3">
        <v>0</v>
      </c>
      <c r="G5" s="3">
        <v>28198525</v>
      </c>
    </row>
    <row r="6" spans="1:7" ht="25.05" customHeight="1">
      <c r="A6" s="1" t="s">
        <v>21</v>
      </c>
      <c r="B6" s="2" t="s">
        <v>216</v>
      </c>
      <c r="C6" s="3">
        <v>0</v>
      </c>
      <c r="D6" s="3">
        <v>721715</v>
      </c>
      <c r="E6" s="3">
        <v>721715</v>
      </c>
      <c r="F6" s="3">
        <v>0</v>
      </c>
      <c r="G6" s="3">
        <v>721715</v>
      </c>
    </row>
    <row r="7" spans="1:7" ht="25.05" customHeight="1">
      <c r="A7" s="1" t="s">
        <v>217</v>
      </c>
      <c r="B7" s="2" t="s">
        <v>218</v>
      </c>
      <c r="C7" s="3">
        <v>28198525</v>
      </c>
      <c r="D7" s="3">
        <v>28920240</v>
      </c>
      <c r="E7" s="3">
        <v>28920240</v>
      </c>
      <c r="F7" s="3">
        <v>0</v>
      </c>
      <c r="G7" s="3">
        <v>28920240</v>
      </c>
    </row>
    <row r="8" spans="1:7" ht="25.05" customHeight="1">
      <c r="A8" s="5" t="s">
        <v>45</v>
      </c>
      <c r="B8" s="6" t="s">
        <v>219</v>
      </c>
      <c r="C8" s="7">
        <v>28198525</v>
      </c>
      <c r="D8" s="7">
        <v>28920240</v>
      </c>
      <c r="E8" s="7">
        <v>28920240</v>
      </c>
      <c r="F8" s="7">
        <v>0</v>
      </c>
      <c r="G8" s="7">
        <v>28920240</v>
      </c>
    </row>
    <row r="9" spans="1:7" ht="25.05" customHeight="1"/>
  </sheetData>
  <mergeCells count="1">
    <mergeCell ref="A1:G1"/>
  </mergeCells>
  <pageMargins left="0.55118110236220474" right="0.55118110236220474" top="0.98425196850393704" bottom="0.98425196850393704" header="0.51181102362204722" footer="0.51181102362204722"/>
  <pageSetup scale="83" fitToHeight="0" orientation="landscape" horizontalDpi="300" verticalDpi="300" r:id="rId1"/>
  <headerFooter alignWithMargins="0">
    <oddHeader>&amp;REgyed Község Önkormányzata 2019.évi zárszámadás 2.sz. melléklete
Érték típus: Forint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J19"/>
  <sheetViews>
    <sheetView zoomScale="75" zoomScaleNormal="75" zoomScaleSheetLayoutView="100" workbookViewId="0">
      <selection activeCell="G17" sqref="G17"/>
    </sheetView>
  </sheetViews>
  <sheetFormatPr defaultColWidth="8.21875" defaultRowHeight="12"/>
  <cols>
    <col min="1" max="2" width="8.21875" style="64" customWidth="1"/>
    <col min="3" max="3" width="26.109375" style="64" customWidth="1"/>
    <col min="4" max="5" width="12.21875" style="64" customWidth="1"/>
    <col min="6" max="6" width="15.88671875" style="64" customWidth="1"/>
    <col min="7" max="9" width="12.21875" style="64" customWidth="1"/>
    <col min="10" max="10" width="12.21875" style="102" customWidth="1"/>
    <col min="11" max="16384" width="8.21875" style="64"/>
  </cols>
  <sheetData>
    <row r="1" spans="1:10" ht="13.2">
      <c r="A1" s="143" t="s">
        <v>640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0" ht="17.399999999999999">
      <c r="A2" s="62"/>
      <c r="B2" s="62"/>
      <c r="C2" s="62"/>
      <c r="D2" s="62"/>
      <c r="E2" s="62"/>
      <c r="F2" s="62"/>
      <c r="G2" s="62"/>
      <c r="H2" s="62"/>
      <c r="I2" s="63"/>
      <c r="J2" s="63"/>
    </row>
    <row r="3" spans="1:10" ht="18.600000000000001">
      <c r="A3" s="138" t="s">
        <v>593</v>
      </c>
      <c r="B3" s="138"/>
      <c r="C3" s="138"/>
      <c r="D3" s="138"/>
      <c r="E3" s="138"/>
      <c r="F3" s="138"/>
      <c r="G3" s="138"/>
      <c r="H3" s="138"/>
      <c r="I3" s="138"/>
      <c r="J3" s="138"/>
    </row>
    <row r="4" spans="1:10" s="70" customFormat="1" ht="15.6">
      <c r="A4" s="65"/>
      <c r="B4" s="66"/>
      <c r="C4" s="67"/>
      <c r="D4" s="68"/>
      <c r="E4" s="68"/>
      <c r="F4" s="68"/>
      <c r="G4" s="68"/>
      <c r="H4" s="68"/>
      <c r="I4" s="68"/>
      <c r="J4" s="69" t="s">
        <v>594</v>
      </c>
    </row>
    <row r="5" spans="1:10" s="70" customFormat="1" ht="15.6">
      <c r="A5" s="139" t="s">
        <v>595</v>
      </c>
      <c r="B5" s="139"/>
      <c r="C5" s="139"/>
      <c r="D5" s="72" t="s">
        <v>596</v>
      </c>
      <c r="E5" s="72" t="s">
        <v>596</v>
      </c>
      <c r="F5" s="140" t="s">
        <v>597</v>
      </c>
      <c r="G5" s="140"/>
      <c r="H5" s="140"/>
      <c r="I5" s="140"/>
      <c r="J5" s="71" t="s">
        <v>598</v>
      </c>
    </row>
    <row r="6" spans="1:10" s="70" customFormat="1" ht="15.6">
      <c r="A6" s="73"/>
      <c r="B6" s="74"/>
      <c r="C6" s="75"/>
      <c r="D6" s="76" t="s">
        <v>599</v>
      </c>
      <c r="E6" s="76" t="s">
        <v>600</v>
      </c>
      <c r="F6" s="77" t="s">
        <v>601</v>
      </c>
      <c r="G6" s="77" t="s">
        <v>602</v>
      </c>
      <c r="H6" s="77" t="s">
        <v>603</v>
      </c>
      <c r="I6" s="77" t="s">
        <v>604</v>
      </c>
      <c r="J6" s="78" t="s">
        <v>605</v>
      </c>
    </row>
    <row r="7" spans="1:10" s="70" customFormat="1" ht="15.6">
      <c r="A7" s="141" t="s">
        <v>606</v>
      </c>
      <c r="B7" s="141"/>
      <c r="C7" s="141"/>
      <c r="D7" s="79" t="s">
        <v>607</v>
      </c>
      <c r="E7" s="79" t="s">
        <v>607</v>
      </c>
      <c r="F7" s="80" t="s">
        <v>608</v>
      </c>
      <c r="G7" s="80" t="s">
        <v>608</v>
      </c>
      <c r="H7" s="80" t="s">
        <v>609</v>
      </c>
      <c r="I7" s="80" t="s">
        <v>610</v>
      </c>
      <c r="J7" s="81"/>
    </row>
    <row r="8" spans="1:10" s="85" customFormat="1" ht="40.950000000000003" customHeight="1">
      <c r="A8" s="142"/>
      <c r="B8" s="142"/>
      <c r="C8" s="142"/>
      <c r="D8" s="82"/>
      <c r="E8" s="82"/>
      <c r="F8" s="83">
        <v>0</v>
      </c>
      <c r="G8" s="83">
        <v>0</v>
      </c>
      <c r="H8" s="83">
        <v>0</v>
      </c>
      <c r="I8" s="83">
        <v>0</v>
      </c>
      <c r="J8" s="84">
        <f>SUM(F8:I8)</f>
        <v>0</v>
      </c>
    </row>
    <row r="9" spans="1:10" s="70" customFormat="1" ht="15.6">
      <c r="A9" s="137">
        <v>2019</v>
      </c>
      <c r="B9" s="137"/>
      <c r="C9" s="86" t="s">
        <v>611</v>
      </c>
      <c r="D9" s="87"/>
      <c r="E9" s="88"/>
      <c r="F9" s="89">
        <v>0</v>
      </c>
      <c r="G9" s="89">
        <v>0</v>
      </c>
      <c r="H9" s="89">
        <v>0</v>
      </c>
      <c r="I9" s="89">
        <v>0</v>
      </c>
      <c r="J9" s="90">
        <f>SUM(F9:I9)</f>
        <v>0</v>
      </c>
    </row>
    <row r="10" spans="1:10" s="70" customFormat="1" ht="15.6">
      <c r="A10" s="91"/>
      <c r="B10" s="75"/>
      <c r="C10" s="92" t="s">
        <v>612</v>
      </c>
      <c r="D10" s="93"/>
      <c r="E10" s="94"/>
      <c r="F10" s="89">
        <v>0</v>
      </c>
      <c r="G10" s="89">
        <v>0</v>
      </c>
      <c r="H10" s="89">
        <v>0</v>
      </c>
      <c r="I10" s="89">
        <v>0</v>
      </c>
      <c r="J10" s="90">
        <f>SUM(F10:H10)</f>
        <v>0</v>
      </c>
    </row>
    <row r="11" spans="1:10" s="70" customFormat="1" ht="15.6">
      <c r="A11" s="137">
        <v>2020</v>
      </c>
      <c r="B11" s="137"/>
      <c r="C11" s="86" t="s">
        <v>611</v>
      </c>
      <c r="D11" s="88"/>
      <c r="E11" s="88"/>
      <c r="F11" s="89">
        <v>0</v>
      </c>
      <c r="G11" s="89">
        <v>0</v>
      </c>
      <c r="H11" s="89">
        <v>0</v>
      </c>
      <c r="I11" s="89">
        <v>0</v>
      </c>
      <c r="J11" s="95">
        <f>SUM(F11:I11)</f>
        <v>0</v>
      </c>
    </row>
    <row r="12" spans="1:10" s="70" customFormat="1" ht="15.6">
      <c r="A12" s="96"/>
      <c r="B12" s="97"/>
      <c r="C12" s="98" t="s">
        <v>612</v>
      </c>
      <c r="D12" s="99"/>
      <c r="E12" s="99"/>
      <c r="F12" s="99"/>
      <c r="G12" s="99"/>
      <c r="H12" s="99"/>
      <c r="I12" s="99"/>
      <c r="J12" s="100"/>
    </row>
    <row r="13" spans="1:10" s="70" customFormat="1" ht="13.8">
      <c r="J13" s="101"/>
    </row>
    <row r="14" spans="1:10" s="70" customFormat="1" ht="13.8">
      <c r="J14" s="101"/>
    </row>
    <row r="15" spans="1:10" s="70" customFormat="1" ht="13.8">
      <c r="J15" s="101"/>
    </row>
    <row r="16" spans="1:10" s="70" customFormat="1" ht="13.8">
      <c r="J16" s="101"/>
    </row>
    <row r="17" spans="10:10" s="70" customFormat="1" ht="13.8">
      <c r="J17" s="101"/>
    </row>
    <row r="18" spans="10:10" s="70" customFormat="1" ht="13.8">
      <c r="J18" s="101"/>
    </row>
    <row r="19" spans="10:10" s="70" customFormat="1" ht="13.8">
      <c r="J19" s="101"/>
    </row>
  </sheetData>
  <sheetProtection selectLockedCells="1" selectUnlockedCells="1"/>
  <mergeCells count="8">
    <mergeCell ref="A1:J1"/>
    <mergeCell ref="A9:B9"/>
    <mergeCell ref="A11:B11"/>
    <mergeCell ref="A3:J3"/>
    <mergeCell ref="A5:C5"/>
    <mergeCell ref="F5:I5"/>
    <mergeCell ref="A7:C7"/>
    <mergeCell ref="A8:C8"/>
  </mergeCells>
  <printOptions horizontalCentered="1"/>
  <pageMargins left="0.42986111111111114" right="0.4465277777777778" top="0.45347222222222222" bottom="0.52222222222222225" header="0.51180555555555551" footer="0.51180555555555551"/>
  <pageSetup paperSize="9" firstPageNumber="58" orientation="landscape" useFirstPageNumber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2"/>
  <sheetViews>
    <sheetView workbookViewId="0">
      <pane ySplit="3" topLeftCell="A4" activePane="bottomLeft" state="frozen"/>
      <selection activeCell="B16" sqref="B16"/>
      <selection pane="bottomLeft" activeCell="C8" sqref="C8"/>
    </sheetView>
  </sheetViews>
  <sheetFormatPr defaultColWidth="8.77734375" defaultRowHeight="13.2"/>
  <cols>
    <col min="1" max="1" width="12.6640625" style="4" customWidth="1"/>
    <col min="2" max="2" width="62.21875" style="4" customWidth="1"/>
    <col min="3" max="3" width="58" style="4" customWidth="1"/>
    <col min="4" max="16384" width="8.77734375" style="4"/>
  </cols>
  <sheetData>
    <row r="1" spans="1:3" ht="18.45" customHeight="1">
      <c r="A1" s="135" t="s">
        <v>220</v>
      </c>
      <c r="B1" s="136"/>
      <c r="C1" s="136"/>
    </row>
    <row r="2" spans="1:3" ht="15">
      <c r="A2" s="9" t="s">
        <v>386</v>
      </c>
      <c r="B2" s="8" t="s">
        <v>6</v>
      </c>
      <c r="C2" s="8" t="s">
        <v>221</v>
      </c>
    </row>
    <row r="3" spans="1:3" ht="15">
      <c r="A3" s="8">
        <v>1</v>
      </c>
      <c r="B3" s="8">
        <v>2</v>
      </c>
      <c r="C3" s="8">
        <v>3</v>
      </c>
    </row>
    <row r="4" spans="1:3" ht="27.45" customHeight="1">
      <c r="A4" s="1" t="s">
        <v>1</v>
      </c>
      <c r="B4" s="2" t="s">
        <v>222</v>
      </c>
      <c r="C4" s="3">
        <v>71535342</v>
      </c>
    </row>
    <row r="5" spans="1:3" ht="27.45" customHeight="1">
      <c r="A5" s="1" t="s">
        <v>2</v>
      </c>
      <c r="B5" s="2" t="s">
        <v>223</v>
      </c>
      <c r="C5" s="3">
        <v>64079217</v>
      </c>
    </row>
    <row r="6" spans="1:3" ht="27.45" customHeight="1">
      <c r="A6" s="5" t="s">
        <v>3</v>
      </c>
      <c r="B6" s="6" t="s">
        <v>224</v>
      </c>
      <c r="C6" s="7">
        <v>7456125</v>
      </c>
    </row>
    <row r="7" spans="1:3" ht="27.45" customHeight="1">
      <c r="A7" s="1" t="s">
        <v>4</v>
      </c>
      <c r="B7" s="2" t="s">
        <v>225</v>
      </c>
      <c r="C7" s="3">
        <v>28920240</v>
      </c>
    </row>
    <row r="8" spans="1:3" ht="27.45" customHeight="1">
      <c r="A8" s="1" t="s">
        <v>226</v>
      </c>
      <c r="B8" s="2" t="s">
        <v>227</v>
      </c>
      <c r="C8" s="3">
        <v>656747</v>
      </c>
    </row>
    <row r="9" spans="1:3" ht="27.45" customHeight="1">
      <c r="A9" s="5" t="s">
        <v>15</v>
      </c>
      <c r="B9" s="6" t="s">
        <v>228</v>
      </c>
      <c r="C9" s="7">
        <v>28263493</v>
      </c>
    </row>
    <row r="10" spans="1:3" ht="27.45" customHeight="1">
      <c r="A10" s="5" t="s">
        <v>17</v>
      </c>
      <c r="B10" s="6" t="s">
        <v>229</v>
      </c>
      <c r="C10" s="7">
        <v>35719618</v>
      </c>
    </row>
    <row r="11" spans="1:3" ht="27.45" customHeight="1">
      <c r="A11" s="5" t="s">
        <v>21</v>
      </c>
      <c r="B11" s="6" t="s">
        <v>230</v>
      </c>
      <c r="C11" s="7">
        <v>35719618</v>
      </c>
    </row>
    <row r="12" spans="1:3" ht="27.45" customHeight="1">
      <c r="A12" s="5" t="s">
        <v>25</v>
      </c>
      <c r="B12" s="6" t="s">
        <v>231</v>
      </c>
      <c r="C12" s="7">
        <v>35719618</v>
      </c>
    </row>
  </sheetData>
  <mergeCells count="1">
    <mergeCell ref="A1:C1"/>
  </mergeCells>
  <pageMargins left="0.55118110236220474" right="0.55118110236220474" top="0.98425196850393704" bottom="0.98425196850393704" header="0.51181102362204722" footer="0.51181102362204722"/>
  <pageSetup scale="96" fitToHeight="0" orientation="landscape" horizontalDpi="300" verticalDpi="300" r:id="rId1"/>
  <headerFooter alignWithMargins="0">
    <oddHeader>&amp;REgyed Község Önkormányzata 2019.évi zárszámadás 4.sz.melléklete
Érték típus: Forint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41"/>
  <sheetViews>
    <sheetView zoomScaleNormal="100" workbookViewId="0">
      <selection activeCell="U11" sqref="U11:Z11"/>
    </sheetView>
  </sheetViews>
  <sheetFormatPr defaultColWidth="9" defaultRowHeight="13.2"/>
  <cols>
    <col min="1" max="1" width="7.21875" style="10" customWidth="1"/>
    <col min="2" max="6" width="3.21875" style="10" customWidth="1"/>
    <col min="7" max="7" width="3.77734375" style="10" customWidth="1"/>
    <col min="8" max="9" width="3.21875" style="10" customWidth="1"/>
    <col min="10" max="10" width="12.44140625" style="10" customWidth="1"/>
    <col min="11" max="11" width="3.21875" style="10" customWidth="1"/>
    <col min="12" max="12" width="3.77734375" style="10" customWidth="1"/>
    <col min="13" max="13" width="3.21875" style="10" customWidth="1"/>
    <col min="14" max="14" width="5.77734375" style="10" customWidth="1"/>
    <col min="15" max="19" width="3.21875" style="10" customWidth="1"/>
    <col min="20" max="20" width="6.6640625" style="10" customWidth="1"/>
    <col min="21" max="25" width="3.21875" style="10" customWidth="1"/>
    <col min="26" max="26" width="8.21875" style="10" customWidth="1"/>
    <col min="27" max="31" width="3.21875" style="10" customWidth="1"/>
    <col min="32" max="32" width="7.109375" style="10" customWidth="1"/>
    <col min="33" max="47" width="3.21875" style="10" customWidth="1"/>
    <col min="48" max="16384" width="9" style="10"/>
  </cols>
  <sheetData>
    <row r="1" spans="1:48" ht="25.5" customHeight="1">
      <c r="A1" s="147" t="s">
        <v>387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</row>
    <row r="2" spans="1:48" ht="12.75" customHeight="1">
      <c r="A2" s="148" t="s">
        <v>6</v>
      </c>
      <c r="B2" s="148"/>
      <c r="C2" s="148"/>
      <c r="D2" s="148"/>
      <c r="E2" s="148"/>
      <c r="F2" s="148"/>
      <c r="G2" s="148"/>
      <c r="H2" s="148"/>
      <c r="I2" s="148"/>
      <c r="J2" s="148"/>
      <c r="K2" s="148" t="s">
        <v>386</v>
      </c>
      <c r="L2" s="148"/>
      <c r="M2" s="148"/>
      <c r="N2" s="148"/>
      <c r="O2" s="148" t="s">
        <v>388</v>
      </c>
      <c r="P2" s="148"/>
      <c r="Q2" s="148"/>
      <c r="R2" s="148"/>
      <c r="S2" s="148"/>
      <c r="T2" s="148"/>
      <c r="U2" s="148" t="s">
        <v>389</v>
      </c>
      <c r="V2" s="148"/>
      <c r="W2" s="148"/>
      <c r="X2" s="148"/>
      <c r="Y2" s="148"/>
      <c r="Z2" s="148"/>
      <c r="AA2" s="148" t="s">
        <v>390</v>
      </c>
      <c r="AB2" s="148"/>
      <c r="AC2" s="148"/>
      <c r="AD2" s="148"/>
      <c r="AE2" s="148"/>
      <c r="AF2" s="148"/>
      <c r="AV2" s="11"/>
    </row>
    <row r="3" spans="1:48">
      <c r="A3" s="146" t="s">
        <v>391</v>
      </c>
      <c r="B3" s="146"/>
      <c r="C3" s="146"/>
      <c r="D3" s="146"/>
      <c r="E3" s="146"/>
      <c r="F3" s="146"/>
      <c r="G3" s="146"/>
      <c r="H3" s="146"/>
      <c r="I3" s="146"/>
      <c r="J3" s="146"/>
      <c r="K3" s="146" t="s">
        <v>392</v>
      </c>
      <c r="L3" s="146"/>
      <c r="M3" s="146"/>
      <c r="N3" s="146"/>
      <c r="O3" s="146" t="s">
        <v>393</v>
      </c>
      <c r="P3" s="146"/>
      <c r="Q3" s="146"/>
      <c r="R3" s="146"/>
      <c r="S3" s="146"/>
      <c r="T3" s="146"/>
      <c r="U3" s="146" t="s">
        <v>394</v>
      </c>
      <c r="V3" s="146"/>
      <c r="W3" s="146"/>
      <c r="X3" s="146"/>
      <c r="Y3" s="146"/>
      <c r="Z3" s="146"/>
      <c r="AA3" s="146" t="s">
        <v>395</v>
      </c>
      <c r="AB3" s="146"/>
      <c r="AC3" s="146"/>
      <c r="AD3" s="146"/>
      <c r="AE3" s="146"/>
      <c r="AF3" s="146"/>
      <c r="AV3" s="11"/>
    </row>
    <row r="4" spans="1:48" ht="15.15" customHeight="1">
      <c r="A4" s="144" t="s">
        <v>396</v>
      </c>
      <c r="B4" s="144"/>
      <c r="C4" s="144"/>
      <c r="D4" s="144"/>
      <c r="E4" s="144"/>
      <c r="F4" s="144"/>
      <c r="G4" s="144"/>
      <c r="H4" s="144"/>
      <c r="I4" s="144"/>
      <c r="J4" s="144"/>
      <c r="K4" s="145" t="s">
        <v>397</v>
      </c>
      <c r="L4" s="145"/>
      <c r="M4" s="145"/>
      <c r="N4" s="145"/>
      <c r="O4" s="145" t="s">
        <v>397</v>
      </c>
      <c r="P4" s="145"/>
      <c r="Q4" s="145"/>
      <c r="R4" s="145"/>
      <c r="S4" s="145"/>
      <c r="T4" s="145"/>
      <c r="U4" s="145" t="s">
        <v>397</v>
      </c>
      <c r="V4" s="145"/>
      <c r="W4" s="145"/>
      <c r="X4" s="145"/>
      <c r="Y4" s="145"/>
      <c r="Z4" s="145"/>
      <c r="AA4" s="145" t="s">
        <v>397</v>
      </c>
      <c r="AB4" s="145"/>
      <c r="AC4" s="145"/>
      <c r="AD4" s="145"/>
      <c r="AE4" s="145"/>
      <c r="AF4" s="145"/>
      <c r="AV4" s="11"/>
    </row>
    <row r="5" spans="1:48" ht="25.35" customHeight="1">
      <c r="A5" s="144" t="s">
        <v>398</v>
      </c>
      <c r="B5" s="144"/>
      <c r="C5" s="144"/>
      <c r="D5" s="144"/>
      <c r="E5" s="144"/>
      <c r="F5" s="144"/>
      <c r="G5" s="144"/>
      <c r="H5" s="144"/>
      <c r="I5" s="144"/>
      <c r="J5" s="144"/>
      <c r="K5" s="145" t="s">
        <v>399</v>
      </c>
      <c r="L5" s="145"/>
      <c r="M5" s="145"/>
      <c r="N5" s="145"/>
      <c r="O5" s="145" t="s">
        <v>400</v>
      </c>
      <c r="P5" s="145"/>
      <c r="Q5" s="145"/>
      <c r="R5" s="145"/>
      <c r="S5" s="145"/>
      <c r="T5" s="145"/>
      <c r="U5" s="145" t="s">
        <v>401</v>
      </c>
      <c r="V5" s="145"/>
      <c r="W5" s="145"/>
      <c r="X5" s="145"/>
      <c r="Y5" s="145"/>
      <c r="Z5" s="145"/>
      <c r="AA5" s="145" t="s">
        <v>402</v>
      </c>
      <c r="AB5" s="145"/>
      <c r="AC5" s="145"/>
      <c r="AD5" s="145"/>
      <c r="AE5" s="145"/>
      <c r="AF5" s="145"/>
    </row>
    <row r="6" spans="1:48" ht="15.15" customHeight="1">
      <c r="A6" s="144" t="s">
        <v>406</v>
      </c>
      <c r="B6" s="144"/>
      <c r="C6" s="144"/>
      <c r="D6" s="144"/>
      <c r="E6" s="144"/>
      <c r="F6" s="144"/>
      <c r="G6" s="144"/>
      <c r="H6" s="144"/>
      <c r="I6" s="144"/>
      <c r="J6" s="144"/>
      <c r="K6" s="145" t="s">
        <v>407</v>
      </c>
      <c r="L6" s="145"/>
      <c r="M6" s="145"/>
      <c r="N6" s="145"/>
      <c r="O6" s="145" t="s">
        <v>408</v>
      </c>
      <c r="P6" s="145"/>
      <c r="Q6" s="145"/>
      <c r="R6" s="145"/>
      <c r="S6" s="145"/>
      <c r="T6" s="145"/>
      <c r="U6" s="145" t="s">
        <v>409</v>
      </c>
      <c r="V6" s="145"/>
      <c r="W6" s="145"/>
      <c r="X6" s="145"/>
      <c r="Y6" s="145"/>
      <c r="Z6" s="145"/>
      <c r="AA6" s="145" t="s">
        <v>410</v>
      </c>
      <c r="AB6" s="145"/>
      <c r="AC6" s="145"/>
      <c r="AD6" s="145"/>
      <c r="AE6" s="145"/>
      <c r="AF6" s="145"/>
    </row>
    <row r="7" spans="1:48" ht="25.35" customHeight="1">
      <c r="A7" s="144" t="s">
        <v>411</v>
      </c>
      <c r="B7" s="144"/>
      <c r="C7" s="144"/>
      <c r="D7" s="144"/>
      <c r="E7" s="144"/>
      <c r="F7" s="144"/>
      <c r="G7" s="144"/>
      <c r="H7" s="144"/>
      <c r="I7" s="144"/>
      <c r="J7" s="144"/>
      <c r="K7" s="145" t="s">
        <v>412</v>
      </c>
      <c r="L7" s="145"/>
      <c r="M7" s="145"/>
      <c r="N7" s="145"/>
      <c r="O7" s="145" t="s">
        <v>413</v>
      </c>
      <c r="P7" s="145"/>
      <c r="Q7" s="145"/>
      <c r="R7" s="145"/>
      <c r="S7" s="145"/>
      <c r="T7" s="145"/>
      <c r="U7" s="145" t="s">
        <v>414</v>
      </c>
      <c r="V7" s="145"/>
      <c r="W7" s="145"/>
      <c r="X7" s="145"/>
      <c r="Y7" s="145"/>
      <c r="Z7" s="145"/>
      <c r="AA7" s="145" t="s">
        <v>415</v>
      </c>
      <c r="AB7" s="145"/>
      <c r="AC7" s="145"/>
      <c r="AD7" s="145"/>
      <c r="AE7" s="145"/>
      <c r="AF7" s="145"/>
    </row>
    <row r="8" spans="1:48" ht="15.15" customHeight="1">
      <c r="A8" s="144" t="s">
        <v>403</v>
      </c>
      <c r="B8" s="144"/>
      <c r="C8" s="144"/>
      <c r="D8" s="144"/>
      <c r="E8" s="144"/>
      <c r="F8" s="144"/>
      <c r="G8" s="144"/>
      <c r="H8" s="144"/>
      <c r="I8" s="144"/>
      <c r="J8" s="144"/>
      <c r="K8" s="145" t="s">
        <v>416</v>
      </c>
      <c r="L8" s="145"/>
      <c r="M8" s="145"/>
      <c r="N8" s="145"/>
      <c r="O8" s="145" t="s">
        <v>417</v>
      </c>
      <c r="P8" s="145"/>
      <c r="Q8" s="145"/>
      <c r="R8" s="145"/>
      <c r="S8" s="145"/>
      <c r="T8" s="145"/>
      <c r="U8" s="145" t="s">
        <v>418</v>
      </c>
      <c r="V8" s="145"/>
      <c r="W8" s="145"/>
      <c r="X8" s="145"/>
      <c r="Y8" s="145"/>
      <c r="Z8" s="145"/>
      <c r="AA8" s="145" t="s">
        <v>419</v>
      </c>
      <c r="AB8" s="145"/>
      <c r="AC8" s="145"/>
      <c r="AD8" s="145"/>
      <c r="AE8" s="145"/>
      <c r="AF8" s="145"/>
    </row>
    <row r="9" spans="1:48" ht="15.15" customHeight="1">
      <c r="A9" s="144" t="s">
        <v>404</v>
      </c>
      <c r="B9" s="144"/>
      <c r="C9" s="144"/>
      <c r="D9" s="144"/>
      <c r="E9" s="144"/>
      <c r="F9" s="144"/>
      <c r="G9" s="144"/>
      <c r="H9" s="144"/>
      <c r="I9" s="144"/>
      <c r="J9" s="144"/>
      <c r="K9" s="145" t="s">
        <v>420</v>
      </c>
      <c r="L9" s="145"/>
      <c r="M9" s="145"/>
      <c r="N9" s="145"/>
      <c r="O9" s="145" t="s">
        <v>421</v>
      </c>
      <c r="P9" s="145"/>
      <c r="Q9" s="145"/>
      <c r="R9" s="145"/>
      <c r="S9" s="145"/>
      <c r="T9" s="145"/>
      <c r="U9" s="145" t="s">
        <v>422</v>
      </c>
      <c r="V9" s="145"/>
      <c r="W9" s="145"/>
      <c r="X9" s="145"/>
      <c r="Y9" s="145"/>
      <c r="Z9" s="145"/>
      <c r="AA9" s="145" t="s">
        <v>423</v>
      </c>
      <c r="AB9" s="145"/>
      <c r="AC9" s="145"/>
      <c r="AD9" s="145"/>
      <c r="AE9" s="145"/>
      <c r="AF9" s="145"/>
    </row>
    <row r="10" spans="1:48" ht="15.15" customHeight="1">
      <c r="A10" s="144" t="s">
        <v>405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5" t="s">
        <v>424</v>
      </c>
      <c r="L10" s="145"/>
      <c r="M10" s="145"/>
      <c r="N10" s="145"/>
      <c r="O10" s="145" t="s">
        <v>425</v>
      </c>
      <c r="P10" s="145"/>
      <c r="Q10" s="145"/>
      <c r="R10" s="145"/>
      <c r="S10" s="145"/>
      <c r="T10" s="145"/>
      <c r="U10" s="145" t="s">
        <v>426</v>
      </c>
      <c r="V10" s="145"/>
      <c r="W10" s="145"/>
      <c r="X10" s="145"/>
      <c r="Y10" s="145"/>
      <c r="Z10" s="145"/>
      <c r="AA10" s="145" t="s">
        <v>427</v>
      </c>
      <c r="AB10" s="145"/>
      <c r="AC10" s="145"/>
      <c r="AD10" s="145"/>
      <c r="AE10" s="145"/>
      <c r="AF10" s="145"/>
    </row>
    <row r="11" spans="1:48" ht="25.35" customHeight="1">
      <c r="A11" s="144" t="s">
        <v>428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45" t="s">
        <v>429</v>
      </c>
      <c r="L11" s="145"/>
      <c r="M11" s="145"/>
      <c r="N11" s="145"/>
      <c r="O11" s="145" t="s">
        <v>430</v>
      </c>
      <c r="P11" s="145"/>
      <c r="Q11" s="145"/>
      <c r="R11" s="145"/>
      <c r="S11" s="145"/>
      <c r="T11" s="145"/>
      <c r="U11" s="145" t="s">
        <v>431</v>
      </c>
      <c r="V11" s="145"/>
      <c r="W11" s="145"/>
      <c r="X11" s="145"/>
      <c r="Y11" s="145"/>
      <c r="Z11" s="145"/>
      <c r="AA11" s="145" t="s">
        <v>432</v>
      </c>
      <c r="AB11" s="145"/>
      <c r="AC11" s="145"/>
      <c r="AD11" s="145"/>
      <c r="AE11" s="145"/>
      <c r="AF11" s="145"/>
    </row>
    <row r="12" spans="1:48" ht="15.15" customHeight="1">
      <c r="A12" s="144" t="s">
        <v>405</v>
      </c>
      <c r="B12" s="144"/>
      <c r="C12" s="144"/>
      <c r="D12" s="144"/>
      <c r="E12" s="144"/>
      <c r="F12" s="144"/>
      <c r="G12" s="144"/>
      <c r="H12" s="144"/>
      <c r="I12" s="144"/>
      <c r="J12" s="144"/>
      <c r="K12" s="145" t="s">
        <v>433</v>
      </c>
      <c r="L12" s="145"/>
      <c r="M12" s="145"/>
      <c r="N12" s="145"/>
      <c r="O12" s="145" t="s">
        <v>430</v>
      </c>
      <c r="P12" s="145"/>
      <c r="Q12" s="145"/>
      <c r="R12" s="145"/>
      <c r="S12" s="145"/>
      <c r="T12" s="145"/>
      <c r="U12" s="145" t="s">
        <v>434</v>
      </c>
      <c r="V12" s="145"/>
      <c r="W12" s="145"/>
      <c r="X12" s="145"/>
      <c r="Y12" s="145"/>
      <c r="Z12" s="145"/>
      <c r="AA12" s="145" t="s">
        <v>435</v>
      </c>
      <c r="AB12" s="145"/>
      <c r="AC12" s="145"/>
      <c r="AD12" s="145"/>
      <c r="AE12" s="145"/>
      <c r="AF12" s="145"/>
    </row>
    <row r="13" spans="1:48" ht="15.15" customHeight="1">
      <c r="A13" s="144" t="s">
        <v>436</v>
      </c>
      <c r="B13" s="144"/>
      <c r="C13" s="144"/>
      <c r="D13" s="144"/>
      <c r="E13" s="144"/>
      <c r="F13" s="144"/>
      <c r="G13" s="144"/>
      <c r="H13" s="144"/>
      <c r="I13" s="144"/>
      <c r="J13" s="144"/>
      <c r="K13" s="145" t="s">
        <v>437</v>
      </c>
      <c r="L13" s="145"/>
      <c r="M13" s="145"/>
      <c r="N13" s="145"/>
      <c r="O13" s="145" t="s">
        <v>438</v>
      </c>
      <c r="P13" s="145"/>
      <c r="Q13" s="145"/>
      <c r="R13" s="145"/>
      <c r="S13" s="145"/>
      <c r="T13" s="145"/>
      <c r="U13" s="145" t="s">
        <v>439</v>
      </c>
      <c r="V13" s="145"/>
      <c r="W13" s="145"/>
      <c r="X13" s="145"/>
      <c r="Y13" s="145"/>
      <c r="Z13" s="145"/>
      <c r="AA13" s="145" t="s">
        <v>440</v>
      </c>
      <c r="AB13" s="145"/>
      <c r="AC13" s="145"/>
      <c r="AD13" s="145"/>
      <c r="AE13" s="145"/>
      <c r="AF13" s="145"/>
    </row>
    <row r="14" spans="1:48" ht="15.15" customHeight="1">
      <c r="A14" s="144" t="s">
        <v>405</v>
      </c>
      <c r="B14" s="144"/>
      <c r="C14" s="144"/>
      <c r="D14" s="144"/>
      <c r="E14" s="144"/>
      <c r="F14" s="144"/>
      <c r="G14" s="144"/>
      <c r="H14" s="144"/>
      <c r="I14" s="144"/>
      <c r="J14" s="144"/>
      <c r="K14" s="145" t="s">
        <v>441</v>
      </c>
      <c r="L14" s="145"/>
      <c r="M14" s="145"/>
      <c r="N14" s="145"/>
      <c r="O14" s="145" t="s">
        <v>438</v>
      </c>
      <c r="P14" s="145"/>
      <c r="Q14" s="145"/>
      <c r="R14" s="145"/>
      <c r="S14" s="145"/>
      <c r="T14" s="145"/>
      <c r="U14" s="145" t="s">
        <v>439</v>
      </c>
      <c r="V14" s="145"/>
      <c r="W14" s="145"/>
      <c r="X14" s="145"/>
      <c r="Y14" s="145"/>
      <c r="Z14" s="145"/>
      <c r="AA14" s="145" t="s">
        <v>440</v>
      </c>
      <c r="AB14" s="145"/>
      <c r="AC14" s="145"/>
      <c r="AD14" s="145"/>
      <c r="AE14" s="145"/>
      <c r="AF14" s="145"/>
    </row>
    <row r="15" spans="1:48" ht="15.15" customHeight="1">
      <c r="A15" s="144" t="s">
        <v>442</v>
      </c>
      <c r="B15" s="144"/>
      <c r="C15" s="144"/>
      <c r="D15" s="144"/>
      <c r="E15" s="144"/>
      <c r="F15" s="144"/>
      <c r="G15" s="144"/>
      <c r="H15" s="144"/>
      <c r="I15" s="144"/>
      <c r="J15" s="144"/>
      <c r="K15" s="145" t="s">
        <v>443</v>
      </c>
      <c r="L15" s="145"/>
      <c r="M15" s="145"/>
      <c r="N15" s="145"/>
      <c r="O15" s="145" t="s">
        <v>444</v>
      </c>
      <c r="P15" s="145"/>
      <c r="Q15" s="145"/>
      <c r="R15" s="145"/>
      <c r="S15" s="145"/>
      <c r="T15" s="145"/>
      <c r="U15" s="145" t="s">
        <v>444</v>
      </c>
      <c r="V15" s="145"/>
      <c r="W15" s="145"/>
      <c r="X15" s="145"/>
      <c r="Y15" s="145"/>
      <c r="Z15" s="145"/>
      <c r="AA15" s="145" t="s">
        <v>445</v>
      </c>
      <c r="AB15" s="145"/>
      <c r="AC15" s="145"/>
      <c r="AD15" s="145"/>
      <c r="AE15" s="145"/>
      <c r="AF15" s="145"/>
    </row>
    <row r="16" spans="1:48" ht="15.15" customHeight="1">
      <c r="A16" s="144" t="s">
        <v>446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5" t="s">
        <v>447</v>
      </c>
      <c r="L16" s="145"/>
      <c r="M16" s="145"/>
      <c r="N16" s="145"/>
      <c r="O16" s="145" t="s">
        <v>444</v>
      </c>
      <c r="P16" s="145"/>
      <c r="Q16" s="145"/>
      <c r="R16" s="145"/>
      <c r="S16" s="145"/>
      <c r="T16" s="145"/>
      <c r="U16" s="145" t="s">
        <v>444</v>
      </c>
      <c r="V16" s="145"/>
      <c r="W16" s="145"/>
      <c r="X16" s="145"/>
      <c r="Y16" s="145"/>
      <c r="Z16" s="145"/>
      <c r="AA16" s="145" t="s">
        <v>445</v>
      </c>
      <c r="AB16" s="145"/>
      <c r="AC16" s="145"/>
      <c r="AD16" s="145"/>
      <c r="AE16" s="145"/>
      <c r="AF16" s="145"/>
    </row>
    <row r="17" spans="1:32" ht="15.15" customHeight="1">
      <c r="A17" s="144" t="s">
        <v>404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5" t="s">
        <v>448</v>
      </c>
      <c r="L17" s="145"/>
      <c r="M17" s="145"/>
      <c r="N17" s="145"/>
      <c r="O17" s="145" t="s">
        <v>444</v>
      </c>
      <c r="P17" s="145"/>
      <c r="Q17" s="145"/>
      <c r="R17" s="145"/>
      <c r="S17" s="145"/>
      <c r="T17" s="145"/>
      <c r="U17" s="145" t="s">
        <v>444</v>
      </c>
      <c r="V17" s="145"/>
      <c r="W17" s="145"/>
      <c r="X17" s="145"/>
      <c r="Y17" s="145"/>
      <c r="Z17" s="145"/>
      <c r="AA17" s="145" t="s">
        <v>445</v>
      </c>
      <c r="AB17" s="145"/>
      <c r="AC17" s="145"/>
      <c r="AD17" s="145"/>
      <c r="AE17" s="145"/>
      <c r="AF17" s="145"/>
    </row>
    <row r="18" spans="1:32" ht="25.35" customHeight="1">
      <c r="A18" s="144" t="s">
        <v>449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5" t="s">
        <v>450</v>
      </c>
      <c r="L18" s="145"/>
      <c r="M18" s="145"/>
      <c r="N18" s="145"/>
      <c r="O18" s="145" t="s">
        <v>451</v>
      </c>
      <c r="P18" s="145"/>
      <c r="Q18" s="145"/>
      <c r="R18" s="145"/>
      <c r="S18" s="145"/>
      <c r="T18" s="145"/>
      <c r="U18" s="145" t="s">
        <v>452</v>
      </c>
      <c r="V18" s="145"/>
      <c r="W18" s="145"/>
      <c r="X18" s="145"/>
      <c r="Y18" s="145"/>
      <c r="Z18" s="145"/>
      <c r="AA18" s="145" t="s">
        <v>453</v>
      </c>
      <c r="AB18" s="145"/>
      <c r="AC18" s="145"/>
      <c r="AD18" s="145"/>
      <c r="AE18" s="145"/>
      <c r="AF18" s="145"/>
    </row>
    <row r="19" spans="1:32" ht="25.35" customHeight="1">
      <c r="A19" s="144" t="s">
        <v>454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45" t="s">
        <v>455</v>
      </c>
      <c r="L19" s="145"/>
      <c r="M19" s="145"/>
      <c r="N19" s="145"/>
      <c r="O19" s="145" t="s">
        <v>451</v>
      </c>
      <c r="P19" s="145"/>
      <c r="Q19" s="145"/>
      <c r="R19" s="145"/>
      <c r="S19" s="145"/>
      <c r="T19" s="145"/>
      <c r="U19" s="145" t="s">
        <v>452</v>
      </c>
      <c r="V19" s="145"/>
      <c r="W19" s="145"/>
      <c r="X19" s="145"/>
      <c r="Y19" s="145"/>
      <c r="Z19" s="145"/>
      <c r="AA19" s="145" t="s">
        <v>453</v>
      </c>
      <c r="AB19" s="145"/>
      <c r="AC19" s="145"/>
      <c r="AD19" s="145"/>
      <c r="AE19" s="145"/>
      <c r="AF19" s="145"/>
    </row>
    <row r="20" spans="1:32" ht="15.15" customHeight="1">
      <c r="A20" s="144" t="s">
        <v>404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5" t="s">
        <v>456</v>
      </c>
      <c r="L20" s="145"/>
      <c r="M20" s="145"/>
      <c r="N20" s="145"/>
      <c r="O20" s="145" t="s">
        <v>451</v>
      </c>
      <c r="P20" s="145"/>
      <c r="Q20" s="145"/>
      <c r="R20" s="145"/>
      <c r="S20" s="145"/>
      <c r="T20" s="145"/>
      <c r="U20" s="145" t="s">
        <v>452</v>
      </c>
      <c r="V20" s="145"/>
      <c r="W20" s="145"/>
      <c r="X20" s="145"/>
      <c r="Y20" s="145"/>
      <c r="Z20" s="145"/>
      <c r="AA20" s="145" t="s">
        <v>453</v>
      </c>
      <c r="AB20" s="145"/>
      <c r="AC20" s="145"/>
      <c r="AD20" s="145"/>
      <c r="AE20" s="145"/>
      <c r="AF20" s="145"/>
    </row>
    <row r="21" spans="1:32" ht="15.15" customHeight="1">
      <c r="A21" s="144" t="s">
        <v>457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5" t="s">
        <v>458</v>
      </c>
      <c r="L21" s="145"/>
      <c r="M21" s="145"/>
      <c r="N21" s="145"/>
      <c r="O21" s="145" t="s">
        <v>459</v>
      </c>
      <c r="P21" s="145"/>
      <c r="Q21" s="145"/>
      <c r="R21" s="145"/>
      <c r="S21" s="145"/>
      <c r="T21" s="145"/>
      <c r="U21" s="145" t="s">
        <v>460</v>
      </c>
      <c r="V21" s="145"/>
      <c r="W21" s="145"/>
      <c r="X21" s="145"/>
      <c r="Y21" s="145"/>
      <c r="Z21" s="145"/>
      <c r="AA21" s="145" t="s">
        <v>461</v>
      </c>
      <c r="AB21" s="145"/>
      <c r="AC21" s="145"/>
      <c r="AD21" s="145"/>
      <c r="AE21" s="145"/>
      <c r="AF21" s="145"/>
    </row>
    <row r="22" spans="1:32" ht="15.15" customHeight="1">
      <c r="A22" s="144" t="s">
        <v>462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45" t="s">
        <v>463</v>
      </c>
      <c r="L22" s="145"/>
      <c r="M22" s="145"/>
      <c r="N22" s="145"/>
      <c r="O22" s="145" t="s">
        <v>459</v>
      </c>
      <c r="P22" s="145"/>
      <c r="Q22" s="145"/>
      <c r="R22" s="145"/>
      <c r="S22" s="145"/>
      <c r="T22" s="145"/>
      <c r="U22" s="145" t="s">
        <v>460</v>
      </c>
      <c r="V22" s="145"/>
      <c r="W22" s="145"/>
      <c r="X22" s="145"/>
      <c r="Y22" s="145"/>
      <c r="Z22" s="145"/>
      <c r="AA22" s="145" t="s">
        <v>461</v>
      </c>
      <c r="AB22" s="145"/>
      <c r="AC22" s="145"/>
      <c r="AD22" s="145"/>
      <c r="AE22" s="145"/>
      <c r="AF22" s="145"/>
    </row>
    <row r="23" spans="1:32" ht="15.15" customHeight="1">
      <c r="A23" s="144" t="s">
        <v>464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5" t="s">
        <v>465</v>
      </c>
      <c r="L23" s="145"/>
      <c r="M23" s="145"/>
      <c r="N23" s="145"/>
      <c r="O23" s="145" t="s">
        <v>466</v>
      </c>
      <c r="P23" s="145"/>
      <c r="Q23" s="145"/>
      <c r="R23" s="145"/>
      <c r="S23" s="145"/>
      <c r="T23" s="145"/>
      <c r="U23" s="145" t="s">
        <v>467</v>
      </c>
      <c r="V23" s="145"/>
      <c r="W23" s="145"/>
      <c r="X23" s="145"/>
      <c r="Y23" s="145"/>
      <c r="Z23" s="145"/>
      <c r="AA23" s="145" t="s">
        <v>468</v>
      </c>
      <c r="AB23" s="145"/>
      <c r="AC23" s="145"/>
      <c r="AD23" s="145"/>
      <c r="AE23" s="145"/>
      <c r="AF23" s="145"/>
    </row>
    <row r="24" spans="1:32" ht="15.15" customHeight="1">
      <c r="A24" s="144" t="s">
        <v>469</v>
      </c>
      <c r="B24" s="144"/>
      <c r="C24" s="144"/>
      <c r="D24" s="144"/>
      <c r="E24" s="144"/>
      <c r="F24" s="144"/>
      <c r="G24" s="144"/>
      <c r="H24" s="144"/>
      <c r="I24" s="144"/>
      <c r="J24" s="144"/>
      <c r="K24" s="145" t="s">
        <v>470</v>
      </c>
      <c r="L24" s="145"/>
      <c r="M24" s="145"/>
      <c r="N24" s="145"/>
      <c r="O24" s="145" t="s">
        <v>471</v>
      </c>
      <c r="P24" s="145"/>
      <c r="Q24" s="145"/>
      <c r="R24" s="145"/>
      <c r="S24" s="145"/>
      <c r="T24" s="145"/>
      <c r="U24" s="145" t="s">
        <v>472</v>
      </c>
      <c r="V24" s="145"/>
      <c r="W24" s="145"/>
      <c r="X24" s="145"/>
      <c r="Y24" s="145"/>
      <c r="Z24" s="145"/>
      <c r="AA24" s="145" t="s">
        <v>473</v>
      </c>
      <c r="AB24" s="145"/>
      <c r="AC24" s="145"/>
      <c r="AD24" s="145"/>
      <c r="AE24" s="145"/>
      <c r="AF24" s="145"/>
    </row>
    <row r="25" spans="1:32" ht="15.15" customHeight="1">
      <c r="A25" s="144" t="s">
        <v>474</v>
      </c>
      <c r="B25" s="144"/>
      <c r="C25" s="144"/>
      <c r="D25" s="144"/>
      <c r="E25" s="144"/>
      <c r="F25" s="144"/>
      <c r="G25" s="144"/>
      <c r="H25" s="144"/>
      <c r="I25" s="144"/>
      <c r="J25" s="144"/>
      <c r="K25" s="145" t="s">
        <v>475</v>
      </c>
      <c r="L25" s="145"/>
      <c r="M25" s="145"/>
      <c r="N25" s="145"/>
      <c r="O25" s="145" t="s">
        <v>476</v>
      </c>
      <c r="P25" s="145"/>
      <c r="Q25" s="145"/>
      <c r="R25" s="145"/>
      <c r="S25" s="145"/>
      <c r="T25" s="145"/>
      <c r="U25" s="145" t="s">
        <v>476</v>
      </c>
      <c r="V25" s="145"/>
      <c r="W25" s="145"/>
      <c r="X25" s="145"/>
      <c r="Y25" s="145"/>
      <c r="Z25" s="145"/>
      <c r="AA25" s="145" t="s">
        <v>445</v>
      </c>
      <c r="AB25" s="145"/>
      <c r="AC25" s="145"/>
      <c r="AD25" s="145"/>
      <c r="AE25" s="145"/>
      <c r="AF25" s="145"/>
    </row>
    <row r="26" spans="1:32" ht="25.35" customHeight="1">
      <c r="A26" s="144" t="s">
        <v>477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5" t="s">
        <v>478</v>
      </c>
      <c r="L26" s="145"/>
      <c r="M26" s="145"/>
      <c r="N26" s="145"/>
      <c r="O26" s="145" t="s">
        <v>479</v>
      </c>
      <c r="P26" s="145"/>
      <c r="Q26" s="145"/>
      <c r="R26" s="145"/>
      <c r="S26" s="145"/>
      <c r="T26" s="145"/>
      <c r="U26" s="145" t="s">
        <v>480</v>
      </c>
      <c r="V26" s="145"/>
      <c r="W26" s="145"/>
      <c r="X26" s="145"/>
      <c r="Y26" s="145"/>
      <c r="Z26" s="145"/>
      <c r="AA26" s="145" t="s">
        <v>481</v>
      </c>
      <c r="AB26" s="145"/>
      <c r="AC26" s="145"/>
      <c r="AD26" s="145"/>
      <c r="AE26" s="145"/>
      <c r="AF26" s="145"/>
    </row>
    <row r="27" spans="1:32" ht="15.15" customHeight="1">
      <c r="A27" s="144" t="s">
        <v>482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45" t="s">
        <v>483</v>
      </c>
      <c r="L27" s="145"/>
      <c r="M27" s="145"/>
      <c r="N27" s="145"/>
      <c r="O27" s="145" t="s">
        <v>484</v>
      </c>
      <c r="P27" s="145"/>
      <c r="Q27" s="145"/>
      <c r="R27" s="145"/>
      <c r="S27" s="145"/>
      <c r="T27" s="145"/>
      <c r="U27" s="145" t="s">
        <v>485</v>
      </c>
      <c r="V27" s="145"/>
      <c r="W27" s="145"/>
      <c r="X27" s="145"/>
      <c r="Y27" s="145"/>
      <c r="Z27" s="145"/>
      <c r="AA27" s="145" t="s">
        <v>486</v>
      </c>
      <c r="AB27" s="145"/>
      <c r="AC27" s="145"/>
      <c r="AD27" s="145"/>
      <c r="AE27" s="145"/>
      <c r="AF27" s="145"/>
    </row>
    <row r="28" spans="1:32" ht="15.15" customHeight="1">
      <c r="A28" s="144" t="s">
        <v>487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5" t="s">
        <v>397</v>
      </c>
      <c r="L28" s="145"/>
      <c r="M28" s="145"/>
      <c r="N28" s="145"/>
      <c r="O28" s="145" t="s">
        <v>397</v>
      </c>
      <c r="P28" s="145"/>
      <c r="Q28" s="145"/>
      <c r="R28" s="145"/>
      <c r="S28" s="145"/>
      <c r="T28" s="145"/>
      <c r="U28" s="145" t="s">
        <v>397</v>
      </c>
      <c r="V28" s="145"/>
      <c r="W28" s="145"/>
      <c r="X28" s="145"/>
      <c r="Y28" s="145"/>
      <c r="Z28" s="145"/>
      <c r="AA28" s="145" t="s">
        <v>397</v>
      </c>
      <c r="AB28" s="145"/>
      <c r="AC28" s="145"/>
      <c r="AD28" s="145"/>
      <c r="AE28" s="145"/>
      <c r="AF28" s="145"/>
    </row>
    <row r="29" spans="1:32" ht="15.15" customHeight="1">
      <c r="A29" s="144" t="s">
        <v>488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5" t="s">
        <v>489</v>
      </c>
      <c r="L29" s="145"/>
      <c r="M29" s="145"/>
      <c r="N29" s="145"/>
      <c r="O29" s="145" t="s">
        <v>490</v>
      </c>
      <c r="P29" s="145"/>
      <c r="Q29" s="145"/>
      <c r="R29" s="145"/>
      <c r="S29" s="145"/>
      <c r="T29" s="145"/>
      <c r="U29" s="145" t="s">
        <v>491</v>
      </c>
      <c r="V29" s="145"/>
      <c r="W29" s="145"/>
      <c r="X29" s="145"/>
      <c r="Y29" s="145"/>
      <c r="Z29" s="145"/>
      <c r="AA29" s="145" t="s">
        <v>492</v>
      </c>
      <c r="AB29" s="145"/>
      <c r="AC29" s="145"/>
      <c r="AD29" s="145"/>
      <c r="AE29" s="145"/>
      <c r="AF29" s="145"/>
    </row>
    <row r="30" spans="1:32" ht="15.15" customHeight="1">
      <c r="A30" s="144" t="s">
        <v>493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5" t="s">
        <v>494</v>
      </c>
      <c r="L30" s="145"/>
      <c r="M30" s="145"/>
      <c r="N30" s="145"/>
      <c r="O30" s="145" t="s">
        <v>495</v>
      </c>
      <c r="P30" s="145"/>
      <c r="Q30" s="145"/>
      <c r="R30" s="145"/>
      <c r="S30" s="145"/>
      <c r="T30" s="145"/>
      <c r="U30" s="145" t="s">
        <v>495</v>
      </c>
      <c r="V30" s="145"/>
      <c r="W30" s="145"/>
      <c r="X30" s="145"/>
      <c r="Y30" s="145"/>
      <c r="Z30" s="145"/>
      <c r="AA30" s="145" t="s">
        <v>445</v>
      </c>
      <c r="AB30" s="145"/>
      <c r="AC30" s="145"/>
      <c r="AD30" s="145"/>
      <c r="AE30" s="145"/>
      <c r="AF30" s="145"/>
    </row>
    <row r="31" spans="1:32" ht="15.15" customHeight="1">
      <c r="A31" s="144" t="s">
        <v>496</v>
      </c>
      <c r="B31" s="144"/>
      <c r="C31" s="144"/>
      <c r="D31" s="144"/>
      <c r="E31" s="144"/>
      <c r="F31" s="144"/>
      <c r="G31" s="144"/>
      <c r="H31" s="144"/>
      <c r="I31" s="144"/>
      <c r="J31" s="144"/>
      <c r="K31" s="145" t="s">
        <v>497</v>
      </c>
      <c r="L31" s="145"/>
      <c r="M31" s="145"/>
      <c r="N31" s="145"/>
      <c r="O31" s="145" t="s">
        <v>498</v>
      </c>
      <c r="P31" s="145"/>
      <c r="Q31" s="145"/>
      <c r="R31" s="145"/>
      <c r="S31" s="145"/>
      <c r="T31" s="145"/>
      <c r="U31" s="145" t="s">
        <v>498</v>
      </c>
      <c r="V31" s="145"/>
      <c r="W31" s="145"/>
      <c r="X31" s="145"/>
      <c r="Y31" s="145"/>
      <c r="Z31" s="145"/>
      <c r="AA31" s="145" t="s">
        <v>445</v>
      </c>
      <c r="AB31" s="145"/>
      <c r="AC31" s="145"/>
      <c r="AD31" s="145"/>
      <c r="AE31" s="145"/>
      <c r="AF31" s="145"/>
    </row>
    <row r="32" spans="1:32" ht="25.35" customHeight="1">
      <c r="A32" s="144" t="s">
        <v>499</v>
      </c>
      <c r="B32" s="144"/>
      <c r="C32" s="144"/>
      <c r="D32" s="144"/>
      <c r="E32" s="144"/>
      <c r="F32" s="144"/>
      <c r="G32" s="144"/>
      <c r="H32" s="144"/>
      <c r="I32" s="144"/>
      <c r="J32" s="144"/>
      <c r="K32" s="145" t="s">
        <v>500</v>
      </c>
      <c r="L32" s="145"/>
      <c r="M32" s="145"/>
      <c r="N32" s="145"/>
      <c r="O32" s="145" t="s">
        <v>501</v>
      </c>
      <c r="P32" s="145"/>
      <c r="Q32" s="145"/>
      <c r="R32" s="145"/>
      <c r="S32" s="145"/>
      <c r="T32" s="145"/>
      <c r="U32" s="145" t="s">
        <v>501</v>
      </c>
      <c r="V32" s="145"/>
      <c r="W32" s="145"/>
      <c r="X32" s="145"/>
      <c r="Y32" s="145"/>
      <c r="Z32" s="145"/>
      <c r="AA32" s="145" t="s">
        <v>445</v>
      </c>
      <c r="AB32" s="145"/>
      <c r="AC32" s="145"/>
      <c r="AD32" s="145"/>
      <c r="AE32" s="145"/>
      <c r="AF32" s="145"/>
    </row>
    <row r="33" spans="1:32" ht="15.15" customHeight="1">
      <c r="A33" s="144" t="s">
        <v>502</v>
      </c>
      <c r="B33" s="144"/>
      <c r="C33" s="144"/>
      <c r="D33" s="144"/>
      <c r="E33" s="144"/>
      <c r="F33" s="144"/>
      <c r="G33" s="144"/>
      <c r="H33" s="144"/>
      <c r="I33" s="144"/>
      <c r="J33" s="144"/>
      <c r="K33" s="145" t="s">
        <v>503</v>
      </c>
      <c r="L33" s="145"/>
      <c r="M33" s="145"/>
      <c r="N33" s="145"/>
      <c r="O33" s="145" t="s">
        <v>504</v>
      </c>
      <c r="P33" s="145"/>
      <c r="Q33" s="145"/>
      <c r="R33" s="145"/>
      <c r="S33" s="145"/>
      <c r="T33" s="145"/>
      <c r="U33" s="145" t="s">
        <v>505</v>
      </c>
      <c r="V33" s="145"/>
      <c r="W33" s="145"/>
      <c r="X33" s="145"/>
      <c r="Y33" s="145"/>
      <c r="Z33" s="145"/>
      <c r="AA33" s="145" t="s">
        <v>506</v>
      </c>
      <c r="AB33" s="145"/>
      <c r="AC33" s="145"/>
      <c r="AD33" s="145"/>
      <c r="AE33" s="145"/>
      <c r="AF33" s="145"/>
    </row>
    <row r="34" spans="1:32" ht="15.15" customHeight="1">
      <c r="A34" s="144" t="s">
        <v>507</v>
      </c>
      <c r="B34" s="144"/>
      <c r="C34" s="144"/>
      <c r="D34" s="144"/>
      <c r="E34" s="144"/>
      <c r="F34" s="144"/>
      <c r="G34" s="144"/>
      <c r="H34" s="144"/>
      <c r="I34" s="144"/>
      <c r="J34" s="144"/>
      <c r="K34" s="145" t="s">
        <v>508</v>
      </c>
      <c r="L34" s="145"/>
      <c r="M34" s="145"/>
      <c r="N34" s="145"/>
      <c r="O34" s="145" t="s">
        <v>509</v>
      </c>
      <c r="P34" s="145"/>
      <c r="Q34" s="145"/>
      <c r="R34" s="145"/>
      <c r="S34" s="145"/>
      <c r="T34" s="145"/>
      <c r="U34" s="145" t="s">
        <v>510</v>
      </c>
      <c r="V34" s="145"/>
      <c r="W34" s="145"/>
      <c r="X34" s="145"/>
      <c r="Y34" s="145"/>
      <c r="Z34" s="145"/>
      <c r="AA34" s="145" t="s">
        <v>511</v>
      </c>
      <c r="AB34" s="145"/>
      <c r="AC34" s="145"/>
      <c r="AD34" s="145"/>
      <c r="AE34" s="145"/>
      <c r="AF34" s="145"/>
    </row>
    <row r="35" spans="1:32" ht="15.15" customHeight="1">
      <c r="A35" s="144" t="s">
        <v>512</v>
      </c>
      <c r="B35" s="144"/>
      <c r="C35" s="144"/>
      <c r="D35" s="144"/>
      <c r="E35" s="144"/>
      <c r="F35" s="144"/>
      <c r="G35" s="144"/>
      <c r="H35" s="144"/>
      <c r="I35" s="144"/>
      <c r="J35" s="144"/>
      <c r="K35" s="145" t="s">
        <v>513</v>
      </c>
      <c r="L35" s="145"/>
      <c r="M35" s="145"/>
      <c r="N35" s="145"/>
      <c r="O35" s="145" t="s">
        <v>514</v>
      </c>
      <c r="P35" s="145"/>
      <c r="Q35" s="145"/>
      <c r="R35" s="145"/>
      <c r="S35" s="145"/>
      <c r="T35" s="145"/>
      <c r="U35" s="145" t="s">
        <v>515</v>
      </c>
      <c r="V35" s="145"/>
      <c r="W35" s="145"/>
      <c r="X35" s="145"/>
      <c r="Y35" s="145"/>
      <c r="Z35" s="145"/>
      <c r="AA35" s="145" t="s">
        <v>516</v>
      </c>
      <c r="AB35" s="145"/>
      <c r="AC35" s="145"/>
      <c r="AD35" s="145"/>
      <c r="AE35" s="145"/>
      <c r="AF35" s="145"/>
    </row>
    <row r="36" spans="1:32" ht="25.35" customHeight="1">
      <c r="A36" s="144" t="s">
        <v>517</v>
      </c>
      <c r="B36" s="144"/>
      <c r="C36" s="144"/>
      <c r="D36" s="144"/>
      <c r="E36" s="144"/>
      <c r="F36" s="144"/>
      <c r="G36" s="144"/>
      <c r="H36" s="144"/>
      <c r="I36" s="144"/>
      <c r="J36" s="144"/>
      <c r="K36" s="145" t="s">
        <v>518</v>
      </c>
      <c r="L36" s="145"/>
      <c r="M36" s="145"/>
      <c r="N36" s="145"/>
      <c r="O36" s="145" t="s">
        <v>519</v>
      </c>
      <c r="P36" s="145"/>
      <c r="Q36" s="145"/>
      <c r="R36" s="145"/>
      <c r="S36" s="145"/>
      <c r="T36" s="145"/>
      <c r="U36" s="145" t="s">
        <v>515</v>
      </c>
      <c r="V36" s="145"/>
      <c r="W36" s="145"/>
      <c r="X36" s="145"/>
      <c r="Y36" s="145"/>
      <c r="Z36" s="145"/>
      <c r="AA36" s="145" t="s">
        <v>520</v>
      </c>
      <c r="AB36" s="145"/>
      <c r="AC36" s="145"/>
      <c r="AD36" s="145"/>
      <c r="AE36" s="145"/>
      <c r="AF36" s="145"/>
    </row>
    <row r="37" spans="1:32" ht="25.35" customHeight="1">
      <c r="A37" s="144" t="s">
        <v>521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45" t="s">
        <v>522</v>
      </c>
      <c r="L37" s="145"/>
      <c r="M37" s="145"/>
      <c r="N37" s="145"/>
      <c r="O37" s="145" t="s">
        <v>523</v>
      </c>
      <c r="P37" s="145"/>
      <c r="Q37" s="145"/>
      <c r="R37" s="145"/>
      <c r="S37" s="145"/>
      <c r="T37" s="145"/>
      <c r="U37" s="145" t="s">
        <v>524</v>
      </c>
      <c r="V37" s="145"/>
      <c r="W37" s="145"/>
      <c r="X37" s="145"/>
      <c r="Y37" s="145"/>
      <c r="Z37" s="145"/>
      <c r="AA37" s="145" t="s">
        <v>525</v>
      </c>
      <c r="AB37" s="145"/>
      <c r="AC37" s="145"/>
      <c r="AD37" s="145"/>
      <c r="AE37" s="145"/>
      <c r="AF37" s="145"/>
    </row>
    <row r="38" spans="1:32" ht="15.15" customHeight="1">
      <c r="A38" s="144" t="s">
        <v>526</v>
      </c>
      <c r="B38" s="144"/>
      <c r="C38" s="144"/>
      <c r="D38" s="144"/>
      <c r="E38" s="144"/>
      <c r="F38" s="144"/>
      <c r="G38" s="144"/>
      <c r="H38" s="144"/>
      <c r="I38" s="144"/>
      <c r="J38" s="144"/>
      <c r="K38" s="145" t="s">
        <v>527</v>
      </c>
      <c r="L38" s="145"/>
      <c r="M38" s="145"/>
      <c r="N38" s="145"/>
      <c r="O38" s="145" t="s">
        <v>484</v>
      </c>
      <c r="P38" s="145"/>
      <c r="Q38" s="145"/>
      <c r="R38" s="145"/>
      <c r="S38" s="145"/>
      <c r="T38" s="145"/>
      <c r="U38" s="145" t="s">
        <v>485</v>
      </c>
      <c r="V38" s="145"/>
      <c r="W38" s="145"/>
      <c r="X38" s="145"/>
      <c r="Y38" s="145"/>
      <c r="Z38" s="145"/>
      <c r="AA38" s="145" t="s">
        <v>486</v>
      </c>
      <c r="AB38" s="145"/>
      <c r="AC38" s="145"/>
      <c r="AD38" s="145"/>
      <c r="AE38" s="145"/>
      <c r="AF38" s="145"/>
    </row>
    <row r="39" spans="1:32" ht="15.15" customHeight="1">
      <c r="A39" s="144" t="s">
        <v>528</v>
      </c>
      <c r="B39" s="144"/>
      <c r="C39" s="144"/>
      <c r="D39" s="144"/>
      <c r="E39" s="144"/>
      <c r="F39" s="144"/>
      <c r="G39" s="144"/>
      <c r="H39" s="144"/>
      <c r="I39" s="144"/>
      <c r="J39" s="144"/>
      <c r="K39" s="145" t="s">
        <v>529</v>
      </c>
      <c r="L39" s="145"/>
      <c r="M39" s="145"/>
      <c r="N39" s="145"/>
      <c r="O39" s="145" t="s">
        <v>530</v>
      </c>
      <c r="P39" s="145"/>
      <c r="Q39" s="145"/>
      <c r="R39" s="145"/>
      <c r="S39" s="145"/>
      <c r="T39" s="145"/>
      <c r="U39" s="145" t="s">
        <v>531</v>
      </c>
      <c r="V39" s="145"/>
      <c r="W39" s="145"/>
      <c r="X39" s="145"/>
      <c r="Y39" s="145"/>
      <c r="Z39" s="145"/>
      <c r="AA39" s="145" t="s">
        <v>532</v>
      </c>
      <c r="AB39" s="145"/>
      <c r="AC39" s="145"/>
      <c r="AD39" s="145"/>
      <c r="AE39" s="145"/>
      <c r="AF39" s="145"/>
    </row>
    <row r="40" spans="1:32" ht="25.35" customHeight="1">
      <c r="A40" s="144" t="s">
        <v>533</v>
      </c>
      <c r="B40" s="144"/>
      <c r="C40" s="144"/>
      <c r="D40" s="144"/>
      <c r="E40" s="144"/>
      <c r="F40" s="144"/>
      <c r="G40" s="144"/>
      <c r="H40" s="144"/>
      <c r="I40" s="144"/>
      <c r="J40" s="144"/>
      <c r="K40" s="145" t="s">
        <v>534</v>
      </c>
      <c r="L40" s="145"/>
      <c r="M40" s="145"/>
      <c r="N40" s="145"/>
      <c r="O40" s="145" t="s">
        <v>535</v>
      </c>
      <c r="P40" s="145"/>
      <c r="Q40" s="145"/>
      <c r="R40" s="145"/>
      <c r="S40" s="145"/>
      <c r="T40" s="145"/>
      <c r="U40" s="145" t="s">
        <v>536</v>
      </c>
      <c r="V40" s="145"/>
      <c r="W40" s="145"/>
      <c r="X40" s="145"/>
      <c r="Y40" s="145"/>
      <c r="Z40" s="145"/>
      <c r="AA40" s="145" t="s">
        <v>537</v>
      </c>
      <c r="AB40" s="145"/>
      <c r="AC40" s="145"/>
      <c r="AD40" s="145"/>
      <c r="AE40" s="145"/>
      <c r="AF40" s="145"/>
    </row>
    <row r="41" spans="1:3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</sheetData>
  <sheetProtection selectLockedCells="1" selectUnlockedCells="1"/>
  <mergeCells count="196">
    <mergeCell ref="A1:AF1"/>
    <mergeCell ref="A2:J2"/>
    <mergeCell ref="K2:N2"/>
    <mergeCell ref="O2:T2"/>
    <mergeCell ref="U2:Z2"/>
    <mergeCell ref="AA2:AF2"/>
    <mergeCell ref="A3:J3"/>
    <mergeCell ref="K3:N3"/>
    <mergeCell ref="O3:T3"/>
    <mergeCell ref="U3:Z3"/>
    <mergeCell ref="AA3:AF3"/>
    <mergeCell ref="A4:J4"/>
    <mergeCell ref="K4:N4"/>
    <mergeCell ref="O4:T4"/>
    <mergeCell ref="U4:Z4"/>
    <mergeCell ref="AA4:AF4"/>
    <mergeCell ref="A6:J6"/>
    <mergeCell ref="K6:N6"/>
    <mergeCell ref="O6:T6"/>
    <mergeCell ref="U6:Z6"/>
    <mergeCell ref="AA6:AF6"/>
    <mergeCell ref="A5:J5"/>
    <mergeCell ref="K5:N5"/>
    <mergeCell ref="O5:T5"/>
    <mergeCell ref="U5:Z5"/>
    <mergeCell ref="AA5:AF5"/>
    <mergeCell ref="A7:J7"/>
    <mergeCell ref="K7:N7"/>
    <mergeCell ref="O7:T7"/>
    <mergeCell ref="U7:Z7"/>
    <mergeCell ref="AA7:AF7"/>
    <mergeCell ref="A8:J8"/>
    <mergeCell ref="K8:N8"/>
    <mergeCell ref="O8:T8"/>
    <mergeCell ref="U8:Z8"/>
    <mergeCell ref="AA8:AF8"/>
    <mergeCell ref="A11:J11"/>
    <mergeCell ref="K11:N11"/>
    <mergeCell ref="O11:T11"/>
    <mergeCell ref="U11:Z11"/>
    <mergeCell ref="AA11:AF11"/>
    <mergeCell ref="A9:J9"/>
    <mergeCell ref="K9:N9"/>
    <mergeCell ref="O9:T9"/>
    <mergeCell ref="U9:Z9"/>
    <mergeCell ref="AA9:AF9"/>
    <mergeCell ref="A12:J12"/>
    <mergeCell ref="K12:N12"/>
    <mergeCell ref="O12:T12"/>
    <mergeCell ref="U12:Z12"/>
    <mergeCell ref="AA12:AF12"/>
    <mergeCell ref="A10:J10"/>
    <mergeCell ref="K10:N10"/>
    <mergeCell ref="O10:T10"/>
    <mergeCell ref="U10:Z10"/>
    <mergeCell ref="AA10:AF10"/>
    <mergeCell ref="A14:J14"/>
    <mergeCell ref="K14:N14"/>
    <mergeCell ref="O14:T14"/>
    <mergeCell ref="U14:Z14"/>
    <mergeCell ref="AA14:AF14"/>
    <mergeCell ref="A13:J13"/>
    <mergeCell ref="K13:N13"/>
    <mergeCell ref="O13:T13"/>
    <mergeCell ref="U13:Z13"/>
    <mergeCell ref="AA13:AF13"/>
    <mergeCell ref="A16:J16"/>
    <mergeCell ref="K16:N16"/>
    <mergeCell ref="O16:T16"/>
    <mergeCell ref="U16:Z16"/>
    <mergeCell ref="AA16:AF16"/>
    <mergeCell ref="A15:J15"/>
    <mergeCell ref="K15:N15"/>
    <mergeCell ref="O15:T15"/>
    <mergeCell ref="U15:Z15"/>
    <mergeCell ref="AA15:AF15"/>
    <mergeCell ref="A18:J18"/>
    <mergeCell ref="K18:N18"/>
    <mergeCell ref="O18:T18"/>
    <mergeCell ref="U18:Z18"/>
    <mergeCell ref="AA18:AF18"/>
    <mergeCell ref="A17:J17"/>
    <mergeCell ref="K17:N17"/>
    <mergeCell ref="O17:T17"/>
    <mergeCell ref="U17:Z17"/>
    <mergeCell ref="AA17:AF17"/>
    <mergeCell ref="A20:J20"/>
    <mergeCell ref="K20:N20"/>
    <mergeCell ref="O20:T20"/>
    <mergeCell ref="U20:Z20"/>
    <mergeCell ref="AA20:AF20"/>
    <mergeCell ref="A19:J19"/>
    <mergeCell ref="K19:N19"/>
    <mergeCell ref="O19:T19"/>
    <mergeCell ref="U19:Z19"/>
    <mergeCell ref="AA19:AF19"/>
    <mergeCell ref="A22:J22"/>
    <mergeCell ref="K22:N22"/>
    <mergeCell ref="O22:T22"/>
    <mergeCell ref="U22:Z22"/>
    <mergeCell ref="AA22:AF22"/>
    <mergeCell ref="A21:J21"/>
    <mergeCell ref="K21:N21"/>
    <mergeCell ref="O21:T21"/>
    <mergeCell ref="U21:Z21"/>
    <mergeCell ref="AA21:AF21"/>
    <mergeCell ref="A23:J23"/>
    <mergeCell ref="K23:N23"/>
    <mergeCell ref="O23:T23"/>
    <mergeCell ref="U23:Z23"/>
    <mergeCell ref="AA23:AF23"/>
    <mergeCell ref="A24:J24"/>
    <mergeCell ref="K24:N24"/>
    <mergeCell ref="O24:T24"/>
    <mergeCell ref="U24:Z24"/>
    <mergeCell ref="AA24:AF24"/>
    <mergeCell ref="A26:J26"/>
    <mergeCell ref="K26:N26"/>
    <mergeCell ref="O26:T26"/>
    <mergeCell ref="U26:Z26"/>
    <mergeCell ref="AA26:AF26"/>
    <mergeCell ref="A25:J25"/>
    <mergeCell ref="K25:N25"/>
    <mergeCell ref="O25:T25"/>
    <mergeCell ref="U25:Z25"/>
    <mergeCell ref="AA25:AF25"/>
    <mergeCell ref="A29:J29"/>
    <mergeCell ref="K29:N29"/>
    <mergeCell ref="O29:T29"/>
    <mergeCell ref="U29:Z29"/>
    <mergeCell ref="AA29:AF29"/>
    <mergeCell ref="A27:J27"/>
    <mergeCell ref="K27:N27"/>
    <mergeCell ref="O27:T27"/>
    <mergeCell ref="U27:Z27"/>
    <mergeCell ref="AA27:AF27"/>
    <mergeCell ref="A31:J31"/>
    <mergeCell ref="K31:N31"/>
    <mergeCell ref="O31:T31"/>
    <mergeCell ref="U31:Z31"/>
    <mergeCell ref="AA31:AF31"/>
    <mergeCell ref="A28:J28"/>
    <mergeCell ref="K28:N28"/>
    <mergeCell ref="O28:T28"/>
    <mergeCell ref="U28:Z28"/>
    <mergeCell ref="AA28:AF28"/>
    <mergeCell ref="A33:J33"/>
    <mergeCell ref="K33:N33"/>
    <mergeCell ref="O33:T33"/>
    <mergeCell ref="U33:Z33"/>
    <mergeCell ref="AA33:AF33"/>
    <mergeCell ref="A30:J30"/>
    <mergeCell ref="K30:N30"/>
    <mergeCell ref="O30:T30"/>
    <mergeCell ref="U30:Z30"/>
    <mergeCell ref="AA30:AF30"/>
    <mergeCell ref="A34:J34"/>
    <mergeCell ref="K34:N34"/>
    <mergeCell ref="O34:T34"/>
    <mergeCell ref="U34:Z34"/>
    <mergeCell ref="AA34:AF34"/>
    <mergeCell ref="A32:J32"/>
    <mergeCell ref="K32:N32"/>
    <mergeCell ref="O32:T32"/>
    <mergeCell ref="U32:Z32"/>
    <mergeCell ref="AA32:AF32"/>
    <mergeCell ref="A36:J36"/>
    <mergeCell ref="K36:N36"/>
    <mergeCell ref="O36:T36"/>
    <mergeCell ref="U36:Z36"/>
    <mergeCell ref="AA36:AF36"/>
    <mergeCell ref="A35:J35"/>
    <mergeCell ref="K35:N35"/>
    <mergeCell ref="O35:T35"/>
    <mergeCell ref="U35:Z35"/>
    <mergeCell ref="AA35:AF35"/>
    <mergeCell ref="A38:J38"/>
    <mergeCell ref="K38:N38"/>
    <mergeCell ref="O38:T38"/>
    <mergeCell ref="U38:Z38"/>
    <mergeCell ref="AA38:AF38"/>
    <mergeCell ref="A37:J37"/>
    <mergeCell ref="K37:N37"/>
    <mergeCell ref="O37:T37"/>
    <mergeCell ref="U37:Z37"/>
    <mergeCell ref="AA37:AF37"/>
    <mergeCell ref="A40:J40"/>
    <mergeCell ref="K40:N40"/>
    <mergeCell ref="O40:T40"/>
    <mergeCell ref="U40:Z40"/>
    <mergeCell ref="AA40:AF40"/>
    <mergeCell ref="A39:J39"/>
    <mergeCell ref="K39:N39"/>
    <mergeCell ref="O39:T39"/>
    <mergeCell ref="U39:Z39"/>
    <mergeCell ref="AA39:AF39"/>
  </mergeCells>
  <printOptions horizontalCentered="1"/>
  <pageMargins left="0.55118110236220474" right="0.55118110236220474" top="0.98425196850393704" bottom="0.98425196850393704" header="0.51181102362204722" footer="0.51181102362204722"/>
  <pageSetup paperSize="9" firstPageNumber="0" fitToHeight="0" orientation="landscape" horizontalDpi="300" verticalDpi="300" r:id="rId1"/>
  <headerFooter alignWithMargins="0">
    <oddHeader>&amp;REgyed Község Önkormányzata 2019.évi zárszámadás 5.sz.melléklete
Érték típus: Forint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2"/>
  <sheetViews>
    <sheetView workbookViewId="0">
      <pane ySplit="3" topLeftCell="A4" activePane="bottomLeft" state="frozen"/>
      <selection activeCell="B16" sqref="B16"/>
      <selection pane="bottomLeft" activeCell="D6" sqref="D6"/>
    </sheetView>
  </sheetViews>
  <sheetFormatPr defaultColWidth="8.77734375" defaultRowHeight="13.2"/>
  <cols>
    <col min="1" max="1" width="8.21875" style="4" customWidth="1"/>
    <col min="2" max="2" width="41" style="4" customWidth="1"/>
    <col min="3" max="3" width="16.6640625" style="4" customWidth="1"/>
    <col min="4" max="4" width="20.21875" style="4" customWidth="1"/>
    <col min="5" max="5" width="25.77734375" style="4" customWidth="1"/>
    <col min="6" max="6" width="18.33203125" style="4" customWidth="1"/>
    <col min="7" max="7" width="18" style="4" customWidth="1"/>
    <col min="8" max="8" width="23.44140625" style="4" customWidth="1"/>
    <col min="9" max="9" width="26.6640625" style="4" customWidth="1"/>
    <col min="10" max="16384" width="8.77734375" style="4"/>
  </cols>
  <sheetData>
    <row r="1" spans="1:9" ht="19.5" customHeight="1">
      <c r="A1" s="135" t="s">
        <v>361</v>
      </c>
      <c r="B1" s="136"/>
      <c r="C1" s="136"/>
      <c r="D1" s="136"/>
      <c r="E1" s="136"/>
      <c r="F1" s="136"/>
      <c r="G1" s="136"/>
      <c r="H1" s="136"/>
      <c r="I1" s="136"/>
    </row>
    <row r="2" spans="1:9" ht="60">
      <c r="A2" s="9" t="s">
        <v>385</v>
      </c>
      <c r="B2" s="8" t="s">
        <v>6</v>
      </c>
      <c r="C2" s="8" t="s">
        <v>362</v>
      </c>
      <c r="D2" s="8" t="s">
        <v>363</v>
      </c>
      <c r="E2" s="8" t="s">
        <v>364</v>
      </c>
      <c r="F2" s="8" t="s">
        <v>365</v>
      </c>
      <c r="G2" s="8" t="s">
        <v>366</v>
      </c>
      <c r="H2" s="8" t="s">
        <v>367</v>
      </c>
      <c r="I2" s="8" t="s">
        <v>368</v>
      </c>
    </row>
    <row r="3" spans="1:9" ht="1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</row>
    <row r="4" spans="1:9" ht="26.4">
      <c r="A4" s="5" t="s">
        <v>1</v>
      </c>
      <c r="B4" s="6" t="s">
        <v>369</v>
      </c>
      <c r="C4" s="7">
        <v>3401631</v>
      </c>
      <c r="D4" s="7">
        <v>189839129</v>
      </c>
      <c r="E4" s="7">
        <v>13020625</v>
      </c>
      <c r="F4" s="7">
        <v>0</v>
      </c>
      <c r="G4" s="7">
        <v>5059964</v>
      </c>
      <c r="H4" s="7">
        <v>101469175</v>
      </c>
      <c r="I4" s="7">
        <v>312790524</v>
      </c>
    </row>
    <row r="5" spans="1:9" ht="26.4">
      <c r="A5" s="1" t="s">
        <v>2</v>
      </c>
      <c r="B5" s="2" t="s">
        <v>370</v>
      </c>
      <c r="C5" s="3">
        <v>0</v>
      </c>
      <c r="D5" s="3">
        <v>0</v>
      </c>
      <c r="E5" s="3">
        <v>0</v>
      </c>
      <c r="F5" s="3">
        <v>0</v>
      </c>
      <c r="G5" s="3">
        <v>1997271</v>
      </c>
      <c r="H5" s="3">
        <v>0</v>
      </c>
      <c r="I5" s="3">
        <v>1997271</v>
      </c>
    </row>
    <row r="6" spans="1:9" ht="25.05" customHeight="1">
      <c r="A6" s="1" t="s">
        <v>3</v>
      </c>
      <c r="B6" s="2" t="s">
        <v>371</v>
      </c>
      <c r="C6" s="3">
        <v>0</v>
      </c>
      <c r="D6" s="3">
        <v>0</v>
      </c>
      <c r="E6" s="3">
        <v>0</v>
      </c>
      <c r="F6" s="3">
        <v>0</v>
      </c>
      <c r="G6" s="3">
        <v>16073440</v>
      </c>
      <c r="H6" s="3">
        <v>0</v>
      </c>
      <c r="I6" s="3">
        <v>16073440</v>
      </c>
    </row>
    <row r="7" spans="1:9" ht="25.05" customHeight="1">
      <c r="A7" s="1" t="s">
        <v>4</v>
      </c>
      <c r="B7" s="2" t="s">
        <v>372</v>
      </c>
      <c r="C7" s="3">
        <v>0</v>
      </c>
      <c r="D7" s="3">
        <v>20805504</v>
      </c>
      <c r="E7" s="3">
        <v>1235171</v>
      </c>
      <c r="F7" s="3">
        <v>0</v>
      </c>
      <c r="G7" s="3">
        <v>0</v>
      </c>
      <c r="H7" s="3">
        <v>0</v>
      </c>
      <c r="I7" s="3">
        <v>22040675</v>
      </c>
    </row>
    <row r="8" spans="1:9" ht="25.05" customHeight="1">
      <c r="A8" s="1" t="s">
        <v>17</v>
      </c>
      <c r="B8" s="2" t="s">
        <v>373</v>
      </c>
      <c r="C8" s="3">
        <v>0</v>
      </c>
      <c r="D8" s="3">
        <v>1191230</v>
      </c>
      <c r="E8" s="3">
        <v>1646247</v>
      </c>
      <c r="F8" s="3">
        <v>0</v>
      </c>
      <c r="G8" s="3">
        <v>340000</v>
      </c>
      <c r="H8" s="3">
        <v>7764768</v>
      </c>
      <c r="I8" s="3">
        <v>10942245</v>
      </c>
    </row>
    <row r="9" spans="1:9" ht="25.05" customHeight="1">
      <c r="A9" s="5" t="s">
        <v>0</v>
      </c>
      <c r="B9" s="6" t="s">
        <v>374</v>
      </c>
      <c r="C9" s="7">
        <v>0</v>
      </c>
      <c r="D9" s="7">
        <v>21996734</v>
      </c>
      <c r="E9" s="7">
        <v>2881418</v>
      </c>
      <c r="F9" s="7">
        <v>0</v>
      </c>
      <c r="G9" s="7">
        <v>18410711</v>
      </c>
      <c r="H9" s="7">
        <v>7764768</v>
      </c>
      <c r="I9" s="7">
        <v>51053631</v>
      </c>
    </row>
    <row r="10" spans="1:9" ht="25.05" customHeight="1">
      <c r="A10" s="1" t="s">
        <v>19</v>
      </c>
      <c r="B10" s="2" t="s">
        <v>375</v>
      </c>
      <c r="C10" s="3">
        <v>0</v>
      </c>
      <c r="D10" s="3">
        <v>1191230</v>
      </c>
      <c r="E10" s="3">
        <v>1646247</v>
      </c>
      <c r="F10" s="3">
        <v>0</v>
      </c>
      <c r="G10" s="3">
        <v>22380675</v>
      </c>
      <c r="H10" s="3">
        <v>6309608</v>
      </c>
      <c r="I10" s="3">
        <v>31527760</v>
      </c>
    </row>
    <row r="11" spans="1:9" ht="25.05" customHeight="1">
      <c r="A11" s="5" t="s">
        <v>214</v>
      </c>
      <c r="B11" s="6" t="s">
        <v>376</v>
      </c>
      <c r="C11" s="7">
        <v>0</v>
      </c>
      <c r="D11" s="7">
        <v>1191230</v>
      </c>
      <c r="E11" s="7">
        <v>1646247</v>
      </c>
      <c r="F11" s="7">
        <v>0</v>
      </c>
      <c r="G11" s="7">
        <v>22380675</v>
      </c>
      <c r="H11" s="7">
        <v>6309608</v>
      </c>
      <c r="I11" s="7">
        <v>31527760</v>
      </c>
    </row>
    <row r="12" spans="1:9" ht="25.05" customHeight="1">
      <c r="A12" s="5" t="s">
        <v>21</v>
      </c>
      <c r="B12" s="6" t="s">
        <v>377</v>
      </c>
      <c r="C12" s="7">
        <v>3401631</v>
      </c>
      <c r="D12" s="7">
        <v>210644633</v>
      </c>
      <c r="E12" s="7">
        <v>14255796</v>
      </c>
      <c r="F12" s="7">
        <v>0</v>
      </c>
      <c r="G12" s="7">
        <v>1090000</v>
      </c>
      <c r="H12" s="7">
        <v>102924335</v>
      </c>
      <c r="I12" s="7">
        <v>332316395</v>
      </c>
    </row>
    <row r="13" spans="1:9" ht="25.05" customHeight="1">
      <c r="A13" s="5" t="s">
        <v>23</v>
      </c>
      <c r="B13" s="6" t="s">
        <v>378</v>
      </c>
      <c r="C13" s="7">
        <v>3401631</v>
      </c>
      <c r="D13" s="7">
        <v>68076726</v>
      </c>
      <c r="E13" s="7">
        <v>11909183</v>
      </c>
      <c r="F13" s="7">
        <v>0</v>
      </c>
      <c r="G13" s="7">
        <v>0</v>
      </c>
      <c r="H13" s="7">
        <v>59173623</v>
      </c>
      <c r="I13" s="7">
        <v>142561163</v>
      </c>
    </row>
    <row r="14" spans="1:9" ht="25.05" customHeight="1">
      <c r="A14" s="1" t="s">
        <v>25</v>
      </c>
      <c r="B14" s="2" t="s">
        <v>379</v>
      </c>
      <c r="C14" s="3">
        <v>0</v>
      </c>
      <c r="D14" s="3">
        <v>4820007</v>
      </c>
      <c r="E14" s="3">
        <v>1054165</v>
      </c>
      <c r="F14" s="3">
        <v>0</v>
      </c>
      <c r="G14" s="3">
        <v>0</v>
      </c>
      <c r="H14" s="3">
        <v>2842128</v>
      </c>
      <c r="I14" s="3">
        <v>8716300</v>
      </c>
    </row>
    <row r="15" spans="1:9" ht="25.05" customHeight="1">
      <c r="A15" s="1" t="s">
        <v>348</v>
      </c>
      <c r="B15" s="2" t="s">
        <v>380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758700</v>
      </c>
      <c r="I15" s="3">
        <v>758700</v>
      </c>
    </row>
    <row r="16" spans="1:9" ht="25.05" customHeight="1">
      <c r="A16" s="5" t="s">
        <v>27</v>
      </c>
      <c r="B16" s="6" t="s">
        <v>381</v>
      </c>
      <c r="C16" s="7">
        <v>3401631</v>
      </c>
      <c r="D16" s="7">
        <v>72896733</v>
      </c>
      <c r="E16" s="7">
        <v>12963348</v>
      </c>
      <c r="F16" s="7">
        <v>0</v>
      </c>
      <c r="G16" s="7">
        <v>0</v>
      </c>
      <c r="H16" s="7">
        <v>61257051</v>
      </c>
      <c r="I16" s="7">
        <v>150518763</v>
      </c>
    </row>
    <row r="17" spans="1:9" ht="25.05" customHeight="1">
      <c r="A17" s="5" t="s">
        <v>253</v>
      </c>
      <c r="B17" s="6" t="s">
        <v>382</v>
      </c>
      <c r="C17" s="7">
        <v>3401631</v>
      </c>
      <c r="D17" s="7">
        <v>72896733</v>
      </c>
      <c r="E17" s="7">
        <v>12963348</v>
      </c>
      <c r="F17" s="7">
        <v>0</v>
      </c>
      <c r="G17" s="7">
        <v>0</v>
      </c>
      <c r="H17" s="7">
        <v>61257051</v>
      </c>
      <c r="I17" s="7">
        <v>150518763</v>
      </c>
    </row>
    <row r="18" spans="1:9" ht="25.05" customHeight="1">
      <c r="A18" s="5" t="s">
        <v>35</v>
      </c>
      <c r="B18" s="6" t="s">
        <v>383</v>
      </c>
      <c r="C18" s="7">
        <v>0</v>
      </c>
      <c r="D18" s="7">
        <v>137747900</v>
      </c>
      <c r="E18" s="7">
        <v>1292448</v>
      </c>
      <c r="F18" s="7">
        <v>0</v>
      </c>
      <c r="G18" s="7">
        <v>1090000</v>
      </c>
      <c r="H18" s="7">
        <v>41667284</v>
      </c>
      <c r="I18" s="7">
        <v>181797632</v>
      </c>
    </row>
    <row r="19" spans="1:9" ht="25.05" customHeight="1">
      <c r="A19" s="1" t="s">
        <v>37</v>
      </c>
      <c r="B19" s="2" t="s">
        <v>384</v>
      </c>
      <c r="C19" s="3">
        <v>3400000</v>
      </c>
      <c r="D19" s="3">
        <v>1355913</v>
      </c>
      <c r="E19" s="3">
        <v>11619512</v>
      </c>
      <c r="F19" s="3">
        <v>0</v>
      </c>
      <c r="G19" s="3">
        <v>0</v>
      </c>
      <c r="H19" s="3">
        <v>6309608</v>
      </c>
      <c r="I19" s="3">
        <v>22685033</v>
      </c>
    </row>
    <row r="20" spans="1:9" ht="25.05" customHeight="1"/>
    <row r="21" spans="1:9" ht="16.05" customHeight="1"/>
    <row r="22" spans="1:9" ht="16.05" customHeight="1"/>
  </sheetData>
  <mergeCells count="1">
    <mergeCell ref="A1:I1"/>
  </mergeCells>
  <pageMargins left="0.55118110236220474" right="0.55118110236220474" top="0.98425196850393704" bottom="0.98425196850393704" header="0.51181102362204722" footer="0.51181102362204722"/>
  <pageSetup scale="65" fitToHeight="0" orientation="landscape" horizontalDpi="300" verticalDpi="300" r:id="rId1"/>
  <headerFooter alignWithMargins="0">
    <oddHeader>&amp;REgyed Község Önkormányzata 2019.évi zárszámadás 6.sz.melléklete
Érték típus: Forint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11</vt:i4>
      </vt:variant>
    </vt:vector>
  </HeadingPairs>
  <TitlesOfParts>
    <vt:vector size="24" baseType="lpstr">
      <vt:lpstr>1-ktgvetési mérleg</vt:lpstr>
      <vt:lpstr>2-ktgvetési kiadások</vt:lpstr>
      <vt:lpstr>2-költségvetési bevételek</vt:lpstr>
      <vt:lpstr>2-finanszírozási kiadások</vt:lpstr>
      <vt:lpstr>2-finanszírozási bevételek</vt:lpstr>
      <vt:lpstr>3-EU-s</vt:lpstr>
      <vt:lpstr>4-maradványkimutatás</vt:lpstr>
      <vt:lpstr>5-vagyonkimutatás</vt:lpstr>
      <vt:lpstr>6-Eszközállomány</vt:lpstr>
      <vt:lpstr>7-Eredménykimutatás</vt:lpstr>
      <vt:lpstr>8-Mérleg</vt:lpstr>
      <vt:lpstr>9-Likv-akt</vt:lpstr>
      <vt:lpstr>10-Részesedések</vt:lpstr>
      <vt:lpstr>adat</vt:lpstr>
      <vt:lpstr>'10-Részesedések'!Nyomtatási_cím</vt:lpstr>
      <vt:lpstr>'2-költségvetési bevételek'!Nyomtatási_cím</vt:lpstr>
      <vt:lpstr>'2-ktgvetési kiadások'!Nyomtatási_cím</vt:lpstr>
      <vt:lpstr>'3-EU-s'!Nyomtatási_cím</vt:lpstr>
      <vt:lpstr>'5-vagyonkimutatás'!Nyomtatási_cím</vt:lpstr>
      <vt:lpstr>'6-Eszközállomány'!Nyomtatási_cím</vt:lpstr>
      <vt:lpstr>'7-Eredménykimutatás'!Nyomtatási_cím</vt:lpstr>
      <vt:lpstr>'8-Mérleg'!Nyomtatási_cím</vt:lpstr>
      <vt:lpstr>'1-ktgvetési mérleg'!Nyomtatási_terület</vt:lpstr>
      <vt:lpstr>'9-Likv-akt'!Nyomtatási_terület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Felhasznalo</cp:lastModifiedBy>
  <cp:lastPrinted>2020-07-29T11:59:42Z</cp:lastPrinted>
  <dcterms:created xsi:type="dcterms:W3CDTF">2010-05-29T08:47:41Z</dcterms:created>
  <dcterms:modified xsi:type="dcterms:W3CDTF">2020-07-29T12:00:13Z</dcterms:modified>
</cp:coreProperties>
</file>