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L67" i="1"/>
  <c r="K67" i="1"/>
  <c r="J67" i="1"/>
  <c r="L66" i="1"/>
  <c r="K66" i="1"/>
  <c r="J66" i="1"/>
  <c r="L65" i="1"/>
  <c r="K65" i="1"/>
  <c r="J65" i="1"/>
  <c r="L64" i="1"/>
  <c r="K64" i="1"/>
  <c r="L63" i="1"/>
  <c r="H63" i="1"/>
  <c r="H68" i="1" s="1"/>
  <c r="G63" i="1"/>
  <c r="G68" i="1" s="1"/>
  <c r="F63" i="1"/>
  <c r="F68" i="1" s="1"/>
  <c r="E63" i="1"/>
  <c r="E68" i="1" s="1"/>
  <c r="L68" i="1" s="1"/>
  <c r="D63" i="1"/>
  <c r="K63" i="1" s="1"/>
  <c r="C63" i="1"/>
  <c r="J63" i="1" s="1"/>
  <c r="L62" i="1"/>
  <c r="K62" i="1"/>
  <c r="J62" i="1"/>
  <c r="L61" i="1"/>
  <c r="K61" i="1"/>
  <c r="J61" i="1"/>
  <c r="L59" i="1"/>
  <c r="K59" i="1"/>
  <c r="J59" i="1"/>
  <c r="L58" i="1"/>
  <c r="K58" i="1"/>
  <c r="J58" i="1"/>
  <c r="L57" i="1"/>
  <c r="K57" i="1"/>
  <c r="J57" i="1"/>
  <c r="L56" i="1"/>
  <c r="K56" i="1"/>
  <c r="J56" i="1"/>
  <c r="I56" i="1"/>
  <c r="F56" i="1"/>
  <c r="L55" i="1"/>
  <c r="K55" i="1"/>
  <c r="C55" i="1"/>
  <c r="J55" i="1" s="1"/>
  <c r="L54" i="1"/>
  <c r="K54" i="1"/>
  <c r="L53" i="1"/>
  <c r="K53" i="1"/>
  <c r="J53" i="1"/>
  <c r="L52" i="1"/>
  <c r="K52" i="1"/>
  <c r="J52" i="1"/>
  <c r="K51" i="1"/>
  <c r="I51" i="1"/>
  <c r="H51" i="1"/>
  <c r="L51" i="1" s="1"/>
  <c r="F51" i="1"/>
  <c r="F46" i="1" s="1"/>
  <c r="F60" i="1" s="1"/>
  <c r="E51" i="1"/>
  <c r="D51" i="1"/>
  <c r="C51" i="1"/>
  <c r="J51" i="1" s="1"/>
  <c r="L50" i="1"/>
  <c r="J50" i="1"/>
  <c r="L49" i="1"/>
  <c r="K49" i="1"/>
  <c r="J49" i="1"/>
  <c r="L48" i="1"/>
  <c r="K48" i="1"/>
  <c r="J48" i="1"/>
  <c r="L47" i="1"/>
  <c r="K47" i="1"/>
  <c r="J47" i="1"/>
  <c r="I46" i="1"/>
  <c r="I60" i="1" s="1"/>
  <c r="I69" i="1" s="1"/>
  <c r="H46" i="1"/>
  <c r="H60" i="1" s="1"/>
  <c r="H69" i="1" s="1"/>
  <c r="G46" i="1"/>
  <c r="K46" i="1" s="1"/>
  <c r="E46" i="1"/>
  <c r="E60" i="1" s="1"/>
  <c r="D46" i="1"/>
  <c r="D60" i="1" s="1"/>
  <c r="C46" i="1"/>
  <c r="J46" i="1" s="1"/>
  <c r="I33" i="1"/>
  <c r="H33" i="1"/>
  <c r="L33" i="1" s="1"/>
  <c r="G33" i="1"/>
  <c r="K33" i="1" s="1"/>
  <c r="F33" i="1"/>
  <c r="E33" i="1"/>
  <c r="D33" i="1"/>
  <c r="C33" i="1"/>
  <c r="J33" i="1" s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I24" i="1"/>
  <c r="I34" i="1" s="1"/>
  <c r="H24" i="1"/>
  <c r="H34" i="1" s="1"/>
  <c r="G24" i="1"/>
  <c r="G34" i="1" s="1"/>
  <c r="F24" i="1"/>
  <c r="F34" i="1" s="1"/>
  <c r="L23" i="1"/>
  <c r="K23" i="1"/>
  <c r="J23" i="1"/>
  <c r="L22" i="1"/>
  <c r="K22" i="1"/>
  <c r="J22" i="1"/>
  <c r="L21" i="1"/>
  <c r="K21" i="1"/>
  <c r="C21" i="1"/>
  <c r="J21" i="1" s="1"/>
  <c r="L20" i="1"/>
  <c r="K20" i="1"/>
  <c r="C20" i="1"/>
  <c r="J20" i="1" s="1"/>
  <c r="L19" i="1"/>
  <c r="K19" i="1"/>
  <c r="J19" i="1"/>
  <c r="L18" i="1"/>
  <c r="K18" i="1"/>
  <c r="J18" i="1"/>
  <c r="L17" i="1"/>
  <c r="K17" i="1"/>
  <c r="C17" i="1"/>
  <c r="J17" i="1" s="1"/>
  <c r="L16" i="1"/>
  <c r="K16" i="1"/>
  <c r="J16" i="1"/>
  <c r="L15" i="1"/>
  <c r="K15" i="1"/>
  <c r="J15" i="1"/>
  <c r="L14" i="1"/>
  <c r="K14" i="1"/>
  <c r="C14" i="1"/>
  <c r="J14" i="1" s="1"/>
  <c r="L13" i="1"/>
  <c r="K13" i="1"/>
  <c r="J13" i="1"/>
  <c r="L12" i="1"/>
  <c r="K12" i="1"/>
  <c r="L11" i="1"/>
  <c r="K11" i="1"/>
  <c r="J11" i="1"/>
  <c r="L10" i="1"/>
  <c r="K10" i="1"/>
  <c r="J10" i="1"/>
  <c r="L9" i="1"/>
  <c r="K9" i="1"/>
  <c r="J9" i="1"/>
  <c r="K8" i="1"/>
  <c r="I8" i="1"/>
  <c r="F8" i="1"/>
  <c r="E8" i="1"/>
  <c r="L8" i="1" s="1"/>
  <c r="D8" i="1"/>
  <c r="C8" i="1"/>
  <c r="J8" i="1" s="1"/>
  <c r="K7" i="1"/>
  <c r="D7" i="1"/>
  <c r="D24" i="1" s="1"/>
  <c r="C7" i="1"/>
  <c r="J7" i="1" s="1"/>
  <c r="L6" i="1"/>
  <c r="K6" i="1"/>
  <c r="J6" i="1"/>
  <c r="E69" i="1" l="1"/>
  <c r="L69" i="1" s="1"/>
  <c r="L60" i="1"/>
  <c r="F69" i="1"/>
  <c r="D34" i="1"/>
  <c r="K34" i="1" s="1"/>
  <c r="K24" i="1"/>
  <c r="G60" i="1"/>
  <c r="G69" i="1" s="1"/>
  <c r="C68" i="1"/>
  <c r="J68" i="1" s="1"/>
  <c r="D68" i="1"/>
  <c r="K68" i="1" s="1"/>
  <c r="E7" i="1"/>
  <c r="C24" i="1"/>
  <c r="C60" i="1"/>
  <c r="L46" i="1"/>
  <c r="E24" i="1" l="1"/>
  <c r="L7" i="1"/>
  <c r="D69" i="1"/>
  <c r="K69" i="1" s="1"/>
  <c r="J24" i="1"/>
  <c r="C34" i="1"/>
  <c r="J34" i="1" s="1"/>
  <c r="K60" i="1"/>
  <c r="J60" i="1"/>
  <c r="C69" i="1"/>
  <c r="J69" i="1" s="1"/>
  <c r="L24" i="1" l="1"/>
  <c r="E34" i="1"/>
  <c r="L34" i="1" s="1"/>
</calcChain>
</file>

<file path=xl/sharedStrings.xml><?xml version="1.0" encoding="utf-8"?>
<sst xmlns="http://schemas.openxmlformats.org/spreadsheetml/2006/main" count="130" uniqueCount="108">
  <si>
    <t>zárszámadás</t>
  </si>
  <si>
    <t xml:space="preserve">Bevételek </t>
  </si>
  <si>
    <t>adatok e Ft-ban</t>
  </si>
  <si>
    <t>Sorszám</t>
  </si>
  <si>
    <t>Megnevezés</t>
  </si>
  <si>
    <t>2016.év mód.ei.összesen</t>
  </si>
  <si>
    <t>1.</t>
  </si>
  <si>
    <t>Önkormányzat működési támogatása (állami)</t>
  </si>
  <si>
    <t>2.</t>
  </si>
  <si>
    <t>2.1</t>
  </si>
  <si>
    <t>ebből egyéb működési célú támogatások bevételei</t>
  </si>
  <si>
    <t>2.11</t>
  </si>
  <si>
    <t>2.12</t>
  </si>
  <si>
    <t>-ebből társulásoktól átvett támogatások</t>
  </si>
  <si>
    <t>2.13</t>
  </si>
  <si>
    <t>-ebből elkülönített állami pénzalapoktól átvett támogatások</t>
  </si>
  <si>
    <t>2.14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</si>
  <si>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</si>
  <si>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</si>
  <si>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</si>
  <si>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</si>
  <si>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</si>
  <si>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</si>
  <si>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</si>
  <si>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idegenforgalmi adó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</si>
  <si>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</si>
  <si>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</si>
  <si>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</si>
  <si>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</si>
  <si>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</si>
  <si>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</si>
  <si>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</si>
  <si>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</si>
  <si>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</si>
  <si>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</si>
  <si>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</si>
  <si>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</si>
  <si>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</si>
  <si>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</si>
  <si>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</si>
  <si>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</si>
  <si>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13.</t>
  </si>
  <si>
    <t>Belföldi finanszírozás bevételei</t>
  </si>
  <si>
    <t>-ebből központi irányítószervi támogatás</t>
  </si>
  <si>
    <t>14.</t>
  </si>
  <si>
    <t>Államháztartáson belüli megelőlegezések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</si>
  <si>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</si>
  <si>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</si>
  <si>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</si>
  <si>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</si>
  <si>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</si>
  <si>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</si>
  <si>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- lekötött bankbetétek megszüntetése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</si>
  <si>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</si>
  <si>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</si>
  <si>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</si>
  <si>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</si>
  <si>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</si>
  <si>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</si>
  <si>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</si>
  <si>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</si>
  <si>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</si>
  <si>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</si>
  <si>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</si>
  <si>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</si>
  <si>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</si>
  <si>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</si>
  <si>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</si>
  <si>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</si>
  <si>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1.53</t>
  </si>
  <si>
    <t>-ebből előző évi elszámolások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</si>
  <si>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</si>
  <si>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</si>
  <si>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</si>
  <si>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</si>
  <si>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</si>
  <si>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</si>
  <si>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</si>
  <si>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</si>
  <si>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</si>
  <si>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</si>
  <si>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</si>
  <si>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</si>
  <si>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-ebből ÁH belüli előlegek visszafizetése</t>
  </si>
  <si>
    <t>- ebből irányítószervi támogatás</t>
  </si>
  <si>
    <t>- ebből pénzeszközök lekötött betétként elhelyezése</t>
  </si>
  <si>
    <t>Külföldi finanszírozás kiadásai</t>
  </si>
  <si>
    <t>FINANSZÍROZÁSI KIADÁSOK ÖSSZESEN:</t>
  </si>
  <si>
    <t>KÖLTSÉGVETÉSI ÉS FINANSZÍROZÁSI KIADÁSOK ÖSSZESEN:</t>
  </si>
  <si>
    <t xml:space="preserve">Budakeszi Város Önkormányzatának beszámolója 2016.évi bevételei kiadásai kiemelt előirányzatonként </t>
  </si>
  <si>
    <t>2016.év zárszámadás 2.melléklet    2/1. bevételek</t>
  </si>
  <si>
    <t>2016.év.eredeti ei. köt.feladat</t>
  </si>
  <si>
    <t>2016év mód.ei. köt.feladat</t>
  </si>
  <si>
    <t>2016.év teljesítés köt.fel.</t>
  </si>
  <si>
    <t>2016.eredeti ei.önként vállalt feladat</t>
  </si>
  <si>
    <t>2016.év mód.ei.önként vállalt feladat</t>
  </si>
  <si>
    <t>2016.év teljesítés önként váll.fel.</t>
  </si>
  <si>
    <t>2016.eredeti ei. állami feladat</t>
  </si>
  <si>
    <t>2016.eredeti ei.  összesen</t>
  </si>
  <si>
    <t>2016.év teljesítés összesen.</t>
  </si>
  <si>
    <t>Működési célú támogatások államháztartáson belülről B1</t>
  </si>
  <si>
    <t>-ebből oeptől átvett támogatások B16</t>
  </si>
  <si>
    <t>-ebből egyéb fejezeti kezelésű támogatások</t>
  </si>
  <si>
    <t>Maradvány igénybevétele B8131</t>
  </si>
  <si>
    <t>2016.év zárszámadás 2.melléklet  2/2.kiadások</t>
  </si>
  <si>
    <t>2016.év mód.ei. köt.feladat</t>
  </si>
  <si>
    <t>2016.év teljesítés önként váll.fell.</t>
  </si>
  <si>
    <t>2016.év teljesítés 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</si>
</sst>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3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3" fontId="4" fillId="0" borderId="0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/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49" fontId="1" fillId="0" borderId="1" xfId="0" applyNumberFormat="1" applyFont="1" applyBorder="1" applyAlignment="1">
      <alignment wrapText="1"/>
    </xf>
    <xf numFmtId="0" fontId="2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wrapText="1"/>
    </xf>
    <xf numFmtId="3" fontId="2" fillId="0" borderId="0" xfId="0" applyNumberFormat="1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/>
    <xf numFmtId="1" fontId="2" fillId="0" borderId="1" xfId="0" applyNumberFormat="1" applyFont="1" applyBorder="1"/>
    <xf numFmtId="0" fontId="1" fillId="0" borderId="1" xfId="0" applyFont="1" applyBorder="1" applyAlignment="1">
      <alignment wrapText="1"/>
    </xf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2"/>
  <sheetViews>
    <sheetView tabSelected="1" workbookViewId="0">
      <selection sqref="A1:XFD1048576"/>
    </sheetView>
  </sheetViews>
  <sheetFormatPr defaultRowHeight="15" x14ac:dyDescent="0.25"/>
  <cols>
    <col min="1" max="1" width="5.28515625" style="23" customWidth="1"/>
    <col min="2" max="2" width="41.5703125" style="24" customWidth="1"/>
    <col min="3" max="12" width="8.7109375" customWidth="1"/>
    <col min="13" max="13" width="28.5703125" customWidth="1"/>
  </cols>
  <sheetData>
    <row r="2" spans="1:13" ht="43.5" customHeight="1" x14ac:dyDescent="0.25">
      <c r="A2" s="1"/>
      <c r="B2" s="2" t="s">
        <v>0</v>
      </c>
      <c r="C2" s="3" t="s">
        <v>89</v>
      </c>
      <c r="D2" s="25"/>
      <c r="E2" s="25"/>
      <c r="F2" s="25"/>
      <c r="G2" s="25"/>
      <c r="H2" s="26"/>
      <c r="I2" s="4" t="s">
        <v>90</v>
      </c>
      <c r="J2" s="27"/>
      <c r="K2" s="27"/>
      <c r="L2" s="24"/>
    </row>
    <row r="3" spans="1:13" ht="15" customHeight="1" x14ac:dyDescent="0.25">
      <c r="A3" s="1"/>
      <c r="B3" s="5"/>
      <c r="C3" s="25"/>
      <c r="D3" s="25"/>
      <c r="E3" s="25"/>
      <c r="F3" s="25"/>
      <c r="G3" s="25"/>
      <c r="H3" s="26"/>
      <c r="I3" s="27"/>
      <c r="J3" s="27"/>
      <c r="K3" s="27"/>
      <c r="L3" s="24"/>
    </row>
    <row r="4" spans="1:13" ht="15" customHeight="1" x14ac:dyDescent="0.25">
      <c r="A4" s="6"/>
      <c r="B4" s="7" t="s">
        <v>1</v>
      </c>
      <c r="C4" s="8"/>
      <c r="D4" s="8"/>
      <c r="E4" s="8"/>
      <c r="F4" s="9"/>
      <c r="G4" s="9"/>
      <c r="H4" s="9"/>
      <c r="I4" s="9"/>
      <c r="J4" s="2"/>
      <c r="K4" s="2" t="s">
        <v>2</v>
      </c>
      <c r="L4" s="2"/>
    </row>
    <row r="5" spans="1:13" ht="32.25" customHeight="1" x14ac:dyDescent="0.25">
      <c r="A5" s="28" t="s">
        <v>3</v>
      </c>
      <c r="B5" s="29" t="s">
        <v>4</v>
      </c>
      <c r="C5" s="29" t="s">
        <v>91</v>
      </c>
      <c r="D5" s="29" t="s">
        <v>92</v>
      </c>
      <c r="E5" s="29" t="s">
        <v>93</v>
      </c>
      <c r="F5" s="29" t="s">
        <v>94</v>
      </c>
      <c r="G5" s="29" t="s">
        <v>95</v>
      </c>
      <c r="H5" s="29" t="s">
        <v>96</v>
      </c>
      <c r="I5" s="29" t="s">
        <v>97</v>
      </c>
      <c r="J5" s="29" t="s">
        <v>98</v>
      </c>
      <c r="K5" s="29" t="s">
        <v>5</v>
      </c>
      <c r="L5" s="29" t="s">
        <v>99</v>
      </c>
    </row>
    <row r="6" spans="1:13" ht="23.25" customHeight="1" x14ac:dyDescent="0.25">
      <c r="A6" s="10" t="s">
        <v>6</v>
      </c>
      <c r="B6" s="11" t="s">
        <v>7</v>
      </c>
      <c r="C6" s="13">
        <v>633292</v>
      </c>
      <c r="D6" s="13">
        <v>666179</v>
      </c>
      <c r="E6" s="13">
        <v>666179</v>
      </c>
      <c r="F6" s="13">
        <v>0</v>
      </c>
      <c r="G6" s="13">
        <v>0</v>
      </c>
      <c r="H6" s="13">
        <v>0</v>
      </c>
      <c r="I6" s="13">
        <v>0</v>
      </c>
      <c r="J6" s="13">
        <f>C6+F6+I6</f>
        <v>633292</v>
      </c>
      <c r="K6" s="13">
        <f>D6+G6</f>
        <v>666179</v>
      </c>
      <c r="L6" s="13">
        <f>E6+H6</f>
        <v>666179</v>
      </c>
    </row>
    <row r="7" spans="1:13" ht="31.5" customHeight="1" x14ac:dyDescent="0.25">
      <c r="A7" s="10" t="s">
        <v>8</v>
      </c>
      <c r="B7" s="11" t="s">
        <v>100</v>
      </c>
      <c r="C7" s="12">
        <f>C8</f>
        <v>31416</v>
      </c>
      <c r="D7" s="12">
        <f>D8</f>
        <v>49558</v>
      </c>
      <c r="E7" s="12">
        <f>E8</f>
        <v>53136</v>
      </c>
      <c r="F7" s="12">
        <v>0</v>
      </c>
      <c r="G7" s="12">
        <v>0</v>
      </c>
      <c r="H7" s="12">
        <v>0</v>
      </c>
      <c r="I7" s="12">
        <v>0</v>
      </c>
      <c r="J7" s="13">
        <f t="shared" ref="J7:J30" si="0">C7+F7+I7</f>
        <v>31416</v>
      </c>
      <c r="K7" s="13">
        <f t="shared" ref="K7:L34" si="1">D7+G7</f>
        <v>49558</v>
      </c>
      <c r="L7" s="13">
        <f t="shared" si="1"/>
        <v>53136</v>
      </c>
    </row>
    <row r="8" spans="1:13" ht="12.75" customHeight="1" x14ac:dyDescent="0.25">
      <c r="A8" s="10" t="s">
        <v>9</v>
      </c>
      <c r="B8" s="11" t="s">
        <v>10</v>
      </c>
      <c r="C8" s="12">
        <f>C10+C9+C11+C13</f>
        <v>31416</v>
      </c>
      <c r="D8" s="12">
        <f>D10+D9+D11+D12</f>
        <v>49558</v>
      </c>
      <c r="E8" s="12">
        <f>E10+E9+E11+E12</f>
        <v>53136</v>
      </c>
      <c r="F8" s="12">
        <f>F9+F10+F11</f>
        <v>0</v>
      </c>
      <c r="G8" s="12">
        <v>0</v>
      </c>
      <c r="H8" s="12">
        <v>0</v>
      </c>
      <c r="I8" s="12">
        <f>I9+I10+I11</f>
        <v>0</v>
      </c>
      <c r="J8" s="13">
        <f t="shared" si="0"/>
        <v>31416</v>
      </c>
      <c r="K8" s="13">
        <f t="shared" si="1"/>
        <v>49558</v>
      </c>
      <c r="L8" s="13">
        <f t="shared" si="1"/>
        <v>53136</v>
      </c>
    </row>
    <row r="9" spans="1:13" ht="12.75" customHeight="1" x14ac:dyDescent="0.25">
      <c r="A9" s="10" t="s">
        <v>11</v>
      </c>
      <c r="B9" s="11" t="s">
        <v>101</v>
      </c>
      <c r="C9" s="12">
        <v>31416</v>
      </c>
      <c r="D9" s="12">
        <v>34903</v>
      </c>
      <c r="E9" s="12">
        <v>34903</v>
      </c>
      <c r="F9" s="12">
        <v>0</v>
      </c>
      <c r="G9" s="12">
        <v>0</v>
      </c>
      <c r="H9" s="12">
        <v>0</v>
      </c>
      <c r="I9" s="12">
        <v>0</v>
      </c>
      <c r="J9" s="13">
        <f t="shared" si="0"/>
        <v>31416</v>
      </c>
      <c r="K9" s="13">
        <f t="shared" si="1"/>
        <v>34903</v>
      </c>
      <c r="L9" s="13">
        <f t="shared" si="1"/>
        <v>34903</v>
      </c>
    </row>
    <row r="10" spans="1:13" ht="12.75" customHeight="1" x14ac:dyDescent="0.25">
      <c r="A10" s="10" t="s">
        <v>12</v>
      </c>
      <c r="B10" s="11" t="s">
        <v>13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3">
        <f t="shared" si="0"/>
        <v>0</v>
      </c>
      <c r="K10" s="13">
        <f t="shared" si="1"/>
        <v>0</v>
      </c>
      <c r="L10" s="13">
        <f t="shared" si="1"/>
        <v>0</v>
      </c>
    </row>
    <row r="11" spans="1:13" ht="12.75" customHeight="1" x14ac:dyDescent="0.25">
      <c r="A11" s="10" t="s">
        <v>14</v>
      </c>
      <c r="B11" s="11" t="s">
        <v>15</v>
      </c>
      <c r="C11" s="12">
        <v>0</v>
      </c>
      <c r="D11" s="12">
        <v>14655</v>
      </c>
      <c r="E11" s="12">
        <v>14655</v>
      </c>
      <c r="F11" s="12">
        <v>0</v>
      </c>
      <c r="G11" s="12">
        <v>0</v>
      </c>
      <c r="H11" s="12">
        <v>0</v>
      </c>
      <c r="I11" s="12">
        <v>0</v>
      </c>
      <c r="J11" s="13">
        <f t="shared" si="0"/>
        <v>0</v>
      </c>
      <c r="K11" s="13">
        <f t="shared" si="1"/>
        <v>14655</v>
      </c>
      <c r="L11" s="13">
        <f t="shared" si="1"/>
        <v>14655</v>
      </c>
    </row>
    <row r="12" spans="1:13" ht="12.75" customHeight="1" x14ac:dyDescent="0.25">
      <c r="A12" s="10" t="s">
        <v>16</v>
      </c>
      <c r="B12" s="11" t="s">
        <v>102</v>
      </c>
      <c r="C12" s="12"/>
      <c r="D12" s="12">
        <v>0</v>
      </c>
      <c r="E12" s="12">
        <v>3578</v>
      </c>
      <c r="F12" s="12">
        <v>0</v>
      </c>
      <c r="G12" s="12">
        <v>0</v>
      </c>
      <c r="H12" s="12">
        <v>0</v>
      </c>
      <c r="I12" s="12">
        <v>0</v>
      </c>
      <c r="J12" s="13">
        <v>0</v>
      </c>
      <c r="K12" s="13">
        <f t="shared" si="1"/>
        <v>0</v>
      </c>
      <c r="L12" s="13">
        <f t="shared" si="1"/>
        <v>3578</v>
      </c>
      <c r="M12" s="9"/>
    </row>
    <row r="13" spans="1:13" ht="12.75" customHeight="1" x14ac:dyDescent="0.25">
      <c r="A13" s="10" t="s">
        <v>17</v>
      </c>
      <c r="B13" s="11" t="s">
        <v>18</v>
      </c>
      <c r="C13" s="12">
        <v>0</v>
      </c>
      <c r="D13" s="12">
        <v>229</v>
      </c>
      <c r="E13" s="12">
        <v>380</v>
      </c>
      <c r="F13" s="12">
        <v>0</v>
      </c>
      <c r="G13" s="12">
        <v>0</v>
      </c>
      <c r="H13" s="12">
        <v>0</v>
      </c>
      <c r="I13" s="12">
        <v>0</v>
      </c>
      <c r="J13" s="13">
        <f t="shared" si="0"/>
        <v>0</v>
      </c>
      <c r="K13" s="13">
        <f t="shared" si="1"/>
        <v>229</v>
      </c>
      <c r="L13" s="13">
        <f t="shared" si="1"/>
        <v>380</v>
      </c>
      <c r="M13" s="9"/>
    </row>
    <row r="14" spans="1:13" ht="12.75" customHeight="1" x14ac:dyDescent="0.25">
      <c r="A14" s="10" t="s">
        <v>19</v>
      </c>
      <c r="B14" s="11" t="s">
        <v>20</v>
      </c>
      <c r="C14" s="12">
        <f>853700-36938</f>
        <v>816762</v>
      </c>
      <c r="D14" s="12">
        <v>816290</v>
      </c>
      <c r="E14" s="12">
        <v>883465</v>
      </c>
      <c r="F14" s="12">
        <v>36938</v>
      </c>
      <c r="G14" s="12">
        <v>37410</v>
      </c>
      <c r="H14" s="12">
        <v>0</v>
      </c>
      <c r="I14" s="12">
        <v>0</v>
      </c>
      <c r="J14" s="13">
        <f t="shared" si="0"/>
        <v>853700</v>
      </c>
      <c r="K14" s="13">
        <f t="shared" si="1"/>
        <v>853700</v>
      </c>
      <c r="L14" s="13">
        <f t="shared" si="1"/>
        <v>883465</v>
      </c>
      <c r="M14" s="9"/>
    </row>
    <row r="15" spans="1:13" ht="12.75" customHeight="1" x14ac:dyDescent="0.25">
      <c r="A15" s="10"/>
      <c r="B15" s="11" t="s">
        <v>21</v>
      </c>
      <c r="C15" s="12">
        <v>247000</v>
      </c>
      <c r="D15" s="12">
        <v>247000</v>
      </c>
      <c r="E15" s="12">
        <v>253871</v>
      </c>
      <c r="F15" s="12">
        <v>0</v>
      </c>
      <c r="G15" s="12">
        <v>0</v>
      </c>
      <c r="H15" s="12">
        <v>0</v>
      </c>
      <c r="I15" s="12">
        <v>0</v>
      </c>
      <c r="J15" s="13">
        <f t="shared" si="0"/>
        <v>247000</v>
      </c>
      <c r="K15" s="13">
        <f t="shared" si="1"/>
        <v>247000</v>
      </c>
      <c r="L15" s="13">
        <f t="shared" si="1"/>
        <v>253871</v>
      </c>
      <c r="M15" s="9"/>
    </row>
    <row r="16" spans="1:13" ht="12.75" customHeight="1" x14ac:dyDescent="0.25">
      <c r="A16" s="10"/>
      <c r="B16" s="11" t="s">
        <v>22</v>
      </c>
      <c r="C16" s="12">
        <v>70000</v>
      </c>
      <c r="D16" s="12">
        <v>70000</v>
      </c>
      <c r="E16" s="12">
        <v>62748</v>
      </c>
      <c r="F16" s="12">
        <v>0</v>
      </c>
      <c r="G16" s="12">
        <v>0</v>
      </c>
      <c r="H16" s="12">
        <v>0</v>
      </c>
      <c r="I16" s="12">
        <v>0</v>
      </c>
      <c r="J16" s="13">
        <f t="shared" si="0"/>
        <v>70000</v>
      </c>
      <c r="K16" s="13">
        <f t="shared" si="1"/>
        <v>70000</v>
      </c>
      <c r="L16" s="13">
        <f t="shared" si="1"/>
        <v>62748</v>
      </c>
      <c r="M16" s="9"/>
    </row>
    <row r="17" spans="1:13" ht="12.75" customHeight="1" x14ac:dyDescent="0.25">
      <c r="A17" s="10"/>
      <c r="B17" s="11" t="s">
        <v>23</v>
      </c>
      <c r="C17" s="12">
        <f>490000-36938</f>
        <v>453062</v>
      </c>
      <c r="D17" s="12">
        <v>452590</v>
      </c>
      <c r="E17" s="12">
        <v>519808</v>
      </c>
      <c r="F17" s="12">
        <v>36938</v>
      </c>
      <c r="G17" s="12">
        <v>37410</v>
      </c>
      <c r="H17" s="12">
        <v>0</v>
      </c>
      <c r="I17" s="12">
        <v>0</v>
      </c>
      <c r="J17" s="13">
        <f t="shared" si="0"/>
        <v>490000</v>
      </c>
      <c r="K17" s="13">
        <f t="shared" si="1"/>
        <v>490000</v>
      </c>
      <c r="L17" s="13">
        <f t="shared" si="1"/>
        <v>519808</v>
      </c>
      <c r="M17" s="9"/>
    </row>
    <row r="18" spans="1:13" ht="12.75" customHeight="1" x14ac:dyDescent="0.25">
      <c r="A18" s="10"/>
      <c r="B18" s="11" t="s">
        <v>24</v>
      </c>
      <c r="C18" s="12">
        <v>1600</v>
      </c>
      <c r="D18" s="12">
        <v>1600</v>
      </c>
      <c r="E18" s="12">
        <v>1917</v>
      </c>
      <c r="F18" s="12">
        <v>0</v>
      </c>
      <c r="G18" s="12">
        <v>0</v>
      </c>
      <c r="H18" s="12">
        <v>0</v>
      </c>
      <c r="I18" s="12">
        <v>0</v>
      </c>
      <c r="J18" s="13">
        <f t="shared" si="0"/>
        <v>1600</v>
      </c>
      <c r="K18" s="13">
        <f t="shared" si="1"/>
        <v>1600</v>
      </c>
      <c r="L18" s="13">
        <f t="shared" si="1"/>
        <v>1917</v>
      </c>
      <c r="M18" s="9"/>
    </row>
    <row r="19" spans="1:13" ht="12.75" customHeight="1" x14ac:dyDescent="0.25">
      <c r="A19" s="10"/>
      <c r="B19" s="11" t="s">
        <v>25</v>
      </c>
      <c r="C19" s="12">
        <v>40000</v>
      </c>
      <c r="D19" s="12">
        <v>40000</v>
      </c>
      <c r="E19" s="12">
        <v>39321</v>
      </c>
      <c r="F19" s="12">
        <v>0</v>
      </c>
      <c r="G19" s="12">
        <v>0</v>
      </c>
      <c r="H19" s="12">
        <v>0</v>
      </c>
      <c r="I19" s="12">
        <v>0</v>
      </c>
      <c r="J19" s="13">
        <f t="shared" si="0"/>
        <v>40000</v>
      </c>
      <c r="K19" s="13">
        <f t="shared" si="1"/>
        <v>40000</v>
      </c>
      <c r="L19" s="13">
        <f t="shared" si="1"/>
        <v>39321</v>
      </c>
      <c r="M19" s="9"/>
    </row>
    <row r="20" spans="1:13" ht="12.75" customHeight="1" x14ac:dyDescent="0.25">
      <c r="A20" s="10" t="s">
        <v>26</v>
      </c>
      <c r="B20" s="11" t="s">
        <v>27</v>
      </c>
      <c r="C20" s="12">
        <f>164291+22000</f>
        <v>186291</v>
      </c>
      <c r="D20" s="12">
        <v>210702</v>
      </c>
      <c r="E20" s="12">
        <v>239515</v>
      </c>
      <c r="F20" s="12">
        <v>3620</v>
      </c>
      <c r="G20" s="12">
        <v>2288</v>
      </c>
      <c r="H20" s="12">
        <v>0</v>
      </c>
      <c r="I20" s="12">
        <v>0</v>
      </c>
      <c r="J20" s="13">
        <f t="shared" si="0"/>
        <v>189911</v>
      </c>
      <c r="K20" s="13">
        <f t="shared" si="1"/>
        <v>212990</v>
      </c>
      <c r="L20" s="13">
        <f t="shared" si="1"/>
        <v>239515</v>
      </c>
      <c r="M20" s="9"/>
    </row>
    <row r="21" spans="1:13" ht="12.75" customHeight="1" x14ac:dyDescent="0.25">
      <c r="A21" s="10" t="s">
        <v>28</v>
      </c>
      <c r="B21" s="11" t="s">
        <v>29</v>
      </c>
      <c r="C21" s="12">
        <f>81000+95990</f>
        <v>176990</v>
      </c>
      <c r="D21" s="12">
        <v>176990</v>
      </c>
      <c r="E21" s="12">
        <v>197700</v>
      </c>
      <c r="F21" s="12">
        <v>0</v>
      </c>
      <c r="G21" s="12">
        <v>0</v>
      </c>
      <c r="H21" s="12">
        <v>0</v>
      </c>
      <c r="I21" s="12">
        <v>0</v>
      </c>
      <c r="J21" s="13">
        <f t="shared" si="0"/>
        <v>176990</v>
      </c>
      <c r="K21" s="13">
        <f t="shared" si="1"/>
        <v>176990</v>
      </c>
      <c r="L21" s="13">
        <f t="shared" si="1"/>
        <v>197700</v>
      </c>
      <c r="M21" s="9"/>
    </row>
    <row r="22" spans="1:13" ht="12.75" customHeight="1" x14ac:dyDescent="0.25">
      <c r="A22" s="10" t="s">
        <v>30</v>
      </c>
      <c r="B22" s="11" t="s">
        <v>31</v>
      </c>
      <c r="C22" s="12">
        <v>0</v>
      </c>
      <c r="D22" s="12">
        <v>0</v>
      </c>
      <c r="E22" s="12">
        <v>6211</v>
      </c>
      <c r="F22" s="12">
        <v>0</v>
      </c>
      <c r="G22" s="12">
        <v>0</v>
      </c>
      <c r="H22" s="12">
        <v>0</v>
      </c>
      <c r="I22" s="12">
        <v>0</v>
      </c>
      <c r="J22" s="13">
        <f t="shared" si="0"/>
        <v>0</v>
      </c>
      <c r="K22" s="13">
        <f t="shared" si="1"/>
        <v>0</v>
      </c>
      <c r="L22" s="13">
        <f t="shared" si="1"/>
        <v>6211</v>
      </c>
      <c r="M22" s="9"/>
    </row>
    <row r="23" spans="1:13" ht="12.75" customHeight="1" x14ac:dyDescent="0.25">
      <c r="A23" s="10" t="s">
        <v>32</v>
      </c>
      <c r="B23" s="11" t="s">
        <v>33</v>
      </c>
      <c r="C23" s="12">
        <v>0</v>
      </c>
      <c r="D23" s="12">
        <v>0</v>
      </c>
      <c r="E23" s="12">
        <v>4635</v>
      </c>
      <c r="F23" s="12">
        <v>0</v>
      </c>
      <c r="G23" s="12">
        <v>0</v>
      </c>
      <c r="H23" s="12">
        <v>0</v>
      </c>
      <c r="I23" s="12">
        <v>0</v>
      </c>
      <c r="J23" s="13">
        <f t="shared" si="0"/>
        <v>0</v>
      </c>
      <c r="K23" s="13">
        <f t="shared" si="1"/>
        <v>0</v>
      </c>
      <c r="L23" s="13">
        <f t="shared" si="1"/>
        <v>4635</v>
      </c>
      <c r="M23" s="9"/>
    </row>
    <row r="24" spans="1:13" ht="12.75" customHeight="1" x14ac:dyDescent="0.25">
      <c r="A24" s="14" t="s">
        <v>34</v>
      </c>
      <c r="B24" s="15" t="s">
        <v>35</v>
      </c>
      <c r="C24" s="12">
        <f t="shared" ref="C24:I24" si="2">C6+C7+C13+C14+C20+C21+C22+C23</f>
        <v>1844751</v>
      </c>
      <c r="D24" s="12">
        <f t="shared" si="2"/>
        <v>1919948</v>
      </c>
      <c r="E24" s="12">
        <f t="shared" si="2"/>
        <v>2051221</v>
      </c>
      <c r="F24" s="12">
        <f t="shared" si="2"/>
        <v>40558</v>
      </c>
      <c r="G24" s="12">
        <f t="shared" si="2"/>
        <v>39698</v>
      </c>
      <c r="H24" s="12">
        <f t="shared" si="2"/>
        <v>0</v>
      </c>
      <c r="I24" s="12">
        <f t="shared" si="2"/>
        <v>0</v>
      </c>
      <c r="J24" s="13">
        <f t="shared" si="0"/>
        <v>1885309</v>
      </c>
      <c r="K24" s="13">
        <f t="shared" si="1"/>
        <v>1959646</v>
      </c>
      <c r="L24" s="13">
        <f t="shared" si="1"/>
        <v>2051221</v>
      </c>
      <c r="M24" s="9"/>
    </row>
    <row r="25" spans="1:13" ht="12.75" customHeight="1" x14ac:dyDescent="0.25">
      <c r="A25" s="10" t="s">
        <v>36</v>
      </c>
      <c r="B25" s="11" t="s">
        <v>37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3">
        <f t="shared" si="0"/>
        <v>0</v>
      </c>
      <c r="K25" s="13">
        <f t="shared" si="1"/>
        <v>0</v>
      </c>
      <c r="L25" s="13">
        <f t="shared" si="1"/>
        <v>0</v>
      </c>
      <c r="M25" s="9"/>
    </row>
    <row r="26" spans="1:13" ht="12.75" customHeight="1" x14ac:dyDescent="0.25">
      <c r="A26" s="10" t="s">
        <v>38</v>
      </c>
      <c r="B26" s="11" t="s">
        <v>39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3">
        <f t="shared" si="0"/>
        <v>0</v>
      </c>
      <c r="K26" s="13">
        <f t="shared" si="1"/>
        <v>0</v>
      </c>
      <c r="L26" s="13">
        <f t="shared" si="1"/>
        <v>0</v>
      </c>
      <c r="M26" s="9"/>
    </row>
    <row r="27" spans="1:13" ht="12.75" customHeight="1" x14ac:dyDescent="0.25">
      <c r="A27" s="10" t="s">
        <v>40</v>
      </c>
      <c r="B27" s="11" t="s">
        <v>103</v>
      </c>
      <c r="C27" s="12">
        <v>410722</v>
      </c>
      <c r="D27" s="12">
        <v>415552</v>
      </c>
      <c r="E27" s="12">
        <v>415552</v>
      </c>
      <c r="F27" s="12">
        <v>0</v>
      </c>
      <c r="G27" s="12">
        <v>0</v>
      </c>
      <c r="H27" s="12">
        <v>0</v>
      </c>
      <c r="I27" s="12">
        <v>0</v>
      </c>
      <c r="J27" s="13">
        <f t="shared" si="0"/>
        <v>410722</v>
      </c>
      <c r="K27" s="13">
        <f t="shared" si="1"/>
        <v>415552</v>
      </c>
      <c r="L27" s="13">
        <f t="shared" si="1"/>
        <v>415552</v>
      </c>
      <c r="M27" s="9"/>
    </row>
    <row r="28" spans="1:13" ht="12.75" customHeight="1" x14ac:dyDescent="0.25">
      <c r="A28" s="10" t="s">
        <v>41</v>
      </c>
      <c r="B28" s="11" t="s">
        <v>42</v>
      </c>
      <c r="C28" s="12">
        <v>1000000</v>
      </c>
      <c r="D28" s="12">
        <v>1000000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3">
        <f t="shared" si="0"/>
        <v>1000000</v>
      </c>
      <c r="K28" s="13">
        <f t="shared" si="1"/>
        <v>1000000</v>
      </c>
      <c r="L28" s="13">
        <f t="shared" si="1"/>
        <v>0</v>
      </c>
      <c r="M28" s="9"/>
    </row>
    <row r="29" spans="1:13" ht="12.75" customHeight="1" x14ac:dyDescent="0.25">
      <c r="A29" s="10"/>
      <c r="B29" s="11" t="s">
        <v>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3">
        <f t="shared" si="0"/>
        <v>0</v>
      </c>
      <c r="K29" s="13">
        <f t="shared" si="1"/>
        <v>0</v>
      </c>
      <c r="L29" s="13">
        <f t="shared" si="1"/>
        <v>0</v>
      </c>
      <c r="M29" s="9"/>
    </row>
    <row r="30" spans="1:13" ht="12.75" customHeight="1" x14ac:dyDescent="0.25">
      <c r="A30" s="16"/>
      <c r="B30" s="11" t="s">
        <v>52</v>
      </c>
      <c r="C30" s="12">
        <v>1000000</v>
      </c>
      <c r="D30" s="12">
        <v>1000000</v>
      </c>
      <c r="E30" s="12">
        <v>0</v>
      </c>
      <c r="F30" s="30">
        <v>0</v>
      </c>
      <c r="G30" s="17">
        <v>0</v>
      </c>
      <c r="H30" s="17">
        <v>0</v>
      </c>
      <c r="I30" s="30"/>
      <c r="J30" s="13">
        <f t="shared" si="0"/>
        <v>1000000</v>
      </c>
      <c r="K30" s="13">
        <f t="shared" si="1"/>
        <v>1000000</v>
      </c>
      <c r="L30" s="13">
        <f t="shared" si="1"/>
        <v>0</v>
      </c>
      <c r="M30" s="9"/>
    </row>
    <row r="31" spans="1:13" ht="12.75" customHeight="1" x14ac:dyDescent="0.25">
      <c r="A31" s="10" t="s">
        <v>44</v>
      </c>
      <c r="B31" s="11" t="s">
        <v>45</v>
      </c>
      <c r="C31" s="12">
        <v>0</v>
      </c>
      <c r="D31" s="12">
        <v>0</v>
      </c>
      <c r="E31" s="12">
        <v>22053</v>
      </c>
      <c r="F31" s="12">
        <v>0</v>
      </c>
      <c r="G31" s="12">
        <v>0</v>
      </c>
      <c r="H31" s="12">
        <v>0</v>
      </c>
      <c r="I31" s="12">
        <v>0</v>
      </c>
      <c r="J31" s="13">
        <f>C31+F31+I31</f>
        <v>0</v>
      </c>
      <c r="K31" s="13">
        <f t="shared" si="1"/>
        <v>0</v>
      </c>
      <c r="L31" s="13">
        <f t="shared" si="1"/>
        <v>22053</v>
      </c>
      <c r="M31" s="9"/>
    </row>
    <row r="32" spans="1:13" ht="12.75" customHeight="1" x14ac:dyDescent="0.25">
      <c r="A32" s="10" t="s">
        <v>46</v>
      </c>
      <c r="B32" s="11" t="s">
        <v>47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3">
        <f>C32+F32+I32</f>
        <v>0</v>
      </c>
      <c r="K32" s="13">
        <f t="shared" si="1"/>
        <v>0</v>
      </c>
      <c r="L32" s="13">
        <f t="shared" si="1"/>
        <v>0</v>
      </c>
      <c r="M32" s="9"/>
    </row>
    <row r="33" spans="1:13" ht="12.75" customHeight="1" x14ac:dyDescent="0.25">
      <c r="A33" s="10" t="s">
        <v>48</v>
      </c>
      <c r="B33" s="15" t="s">
        <v>49</v>
      </c>
      <c r="C33" s="12">
        <f t="shared" ref="C33:I33" si="3">C25+C26+C27+C28+C31+C32</f>
        <v>1410722</v>
      </c>
      <c r="D33" s="12">
        <f t="shared" si="3"/>
        <v>1415552</v>
      </c>
      <c r="E33" s="12">
        <f t="shared" si="3"/>
        <v>437605</v>
      </c>
      <c r="F33" s="12">
        <f t="shared" si="3"/>
        <v>0</v>
      </c>
      <c r="G33" s="12">
        <f t="shared" si="3"/>
        <v>0</v>
      </c>
      <c r="H33" s="12">
        <f t="shared" si="3"/>
        <v>0</v>
      </c>
      <c r="I33" s="12">
        <f t="shared" si="3"/>
        <v>0</v>
      </c>
      <c r="J33" s="13">
        <f>C33+F33+I33</f>
        <v>1410722</v>
      </c>
      <c r="K33" s="13">
        <f t="shared" si="1"/>
        <v>1415552</v>
      </c>
      <c r="L33" s="13">
        <f t="shared" si="1"/>
        <v>437605</v>
      </c>
      <c r="M33" s="9"/>
    </row>
    <row r="34" spans="1:13" ht="12.75" customHeight="1" x14ac:dyDescent="0.25">
      <c r="A34" s="10" t="s">
        <v>50</v>
      </c>
      <c r="B34" s="15" t="s">
        <v>51</v>
      </c>
      <c r="C34" s="12">
        <f t="shared" ref="C34:I34" si="4">C24+C33</f>
        <v>3255473</v>
      </c>
      <c r="D34" s="12">
        <f t="shared" si="4"/>
        <v>3335500</v>
      </c>
      <c r="E34" s="12">
        <f t="shared" si="4"/>
        <v>2488826</v>
      </c>
      <c r="F34" s="12">
        <f t="shared" si="4"/>
        <v>40558</v>
      </c>
      <c r="G34" s="12">
        <f t="shared" si="4"/>
        <v>39698</v>
      </c>
      <c r="H34" s="12">
        <f t="shared" si="4"/>
        <v>0</v>
      </c>
      <c r="I34" s="12">
        <f t="shared" si="4"/>
        <v>0</v>
      </c>
      <c r="J34" s="13">
        <f>C34+F34+I34</f>
        <v>3296031</v>
      </c>
      <c r="K34" s="13">
        <f t="shared" si="1"/>
        <v>3375198</v>
      </c>
      <c r="L34" s="13">
        <f t="shared" si="1"/>
        <v>2488826</v>
      </c>
      <c r="M34" s="9"/>
    </row>
    <row r="35" spans="1:13" ht="12.75" customHeight="1" x14ac:dyDescent="0.25">
      <c r="A35" s="10"/>
      <c r="B35" s="15"/>
      <c r="C35" s="13"/>
      <c r="D35" s="13"/>
      <c r="E35" s="13"/>
      <c r="F35" s="13"/>
      <c r="G35" s="13"/>
      <c r="H35" s="13"/>
      <c r="I35" s="13"/>
      <c r="J35" s="13"/>
      <c r="K35" s="17"/>
      <c r="L35" s="17"/>
      <c r="M35" s="9"/>
    </row>
    <row r="36" spans="1:13" ht="12.75" customHeight="1" x14ac:dyDescent="0.25">
      <c r="A36" s="19"/>
      <c r="B36" s="31"/>
      <c r="C36" s="13"/>
      <c r="D36" s="13"/>
      <c r="E36" s="13"/>
      <c r="F36" s="13"/>
      <c r="G36" s="13"/>
      <c r="H36" s="13"/>
      <c r="I36" s="12"/>
      <c r="J36" s="13"/>
      <c r="K36" s="17"/>
      <c r="L36" s="17"/>
      <c r="M36" s="9"/>
    </row>
    <row r="37" spans="1:13" ht="12.75" customHeight="1" x14ac:dyDescent="0.25">
      <c r="A37" s="32"/>
      <c r="B37" s="33"/>
      <c r="C37" s="18"/>
      <c r="D37" s="18"/>
      <c r="E37" s="18"/>
      <c r="F37" s="18"/>
      <c r="G37" s="18"/>
      <c r="H37" s="18"/>
      <c r="I37" s="34"/>
      <c r="J37" s="18"/>
      <c r="K37" s="35"/>
      <c r="L37" s="35"/>
      <c r="M37" s="9"/>
    </row>
    <row r="38" spans="1:13" ht="12.75" customHeight="1" x14ac:dyDescent="0.25">
      <c r="A38" s="32"/>
      <c r="B38" s="33"/>
      <c r="C38" s="18"/>
      <c r="D38" s="18"/>
      <c r="E38" s="18"/>
      <c r="F38" s="18"/>
      <c r="G38" s="18"/>
      <c r="H38" s="18"/>
      <c r="I38" s="34"/>
      <c r="J38" s="18"/>
      <c r="K38" s="35"/>
      <c r="L38" s="35"/>
      <c r="M38" s="9"/>
    </row>
    <row r="39" spans="1:13" ht="12.75" customHeight="1" x14ac:dyDescent="0.25">
      <c r="A39" s="32"/>
      <c r="B39" s="33"/>
      <c r="C39" s="18"/>
      <c r="D39" s="18"/>
      <c r="E39" s="18"/>
      <c r="F39" s="18"/>
      <c r="G39" s="18"/>
      <c r="H39" s="18"/>
      <c r="I39" s="34"/>
      <c r="J39" s="18"/>
      <c r="K39" s="35"/>
      <c r="L39" s="35"/>
    </row>
    <row r="40" spans="1:13" ht="12.75" customHeight="1" x14ac:dyDescent="0.25">
      <c r="A40" s="32"/>
      <c r="B40" s="33"/>
      <c r="C40" s="18"/>
      <c r="D40" s="18"/>
      <c r="E40" s="18"/>
      <c r="F40" s="18"/>
      <c r="G40" s="18"/>
      <c r="H40" s="18"/>
      <c r="I40" s="34"/>
      <c r="J40" s="18"/>
      <c r="K40" s="35"/>
      <c r="L40" s="35"/>
      <c r="M40" s="36"/>
    </row>
    <row r="41" spans="1:13" ht="1.5" customHeight="1" x14ac:dyDescent="0.25">
      <c r="A41" s="32"/>
      <c r="B41" s="33"/>
      <c r="C41" s="18"/>
      <c r="D41" s="18"/>
      <c r="E41" s="18"/>
      <c r="F41" s="18"/>
      <c r="G41" s="18"/>
      <c r="H41" s="18"/>
      <c r="I41" s="34"/>
      <c r="J41" s="18"/>
      <c r="K41" s="35"/>
      <c r="L41" s="35"/>
    </row>
    <row r="42" spans="1:13" ht="12.75" customHeight="1" x14ac:dyDescent="0.25">
      <c r="A42" s="1"/>
      <c r="B42" s="2"/>
      <c r="C42" s="3" t="s">
        <v>89</v>
      </c>
      <c r="D42" s="25"/>
      <c r="E42" s="25"/>
      <c r="F42" s="25"/>
      <c r="G42" s="25"/>
      <c r="H42" s="37"/>
      <c r="I42" s="4" t="s">
        <v>104</v>
      </c>
      <c r="J42" s="27"/>
      <c r="K42" s="27"/>
      <c r="L42" s="24"/>
    </row>
    <row r="43" spans="1:13" ht="48.75" customHeight="1" x14ac:dyDescent="0.25">
      <c r="A43" s="1"/>
      <c r="B43" s="5" t="s">
        <v>0</v>
      </c>
      <c r="C43" s="25"/>
      <c r="D43" s="25"/>
      <c r="E43" s="25"/>
      <c r="F43" s="25"/>
      <c r="G43" s="25"/>
      <c r="H43" s="37"/>
      <c r="I43" s="27"/>
      <c r="J43" s="27"/>
      <c r="K43" s="27"/>
      <c r="L43" s="24"/>
    </row>
    <row r="44" spans="1:13" ht="12.75" customHeight="1" x14ac:dyDescent="0.25">
      <c r="B44" s="38" t="s">
        <v>53</v>
      </c>
      <c r="C44" s="39"/>
      <c r="D44" s="39"/>
      <c r="E44" s="39"/>
      <c r="J44" s="2"/>
      <c r="K44" s="2" t="s">
        <v>2</v>
      </c>
      <c r="L44" s="2"/>
      <c r="M44" s="9"/>
    </row>
    <row r="45" spans="1:13" ht="45" customHeight="1" x14ac:dyDescent="0.25">
      <c r="A45" s="28" t="s">
        <v>3</v>
      </c>
      <c r="B45" s="29" t="s">
        <v>4</v>
      </c>
      <c r="C45" s="29" t="s">
        <v>91</v>
      </c>
      <c r="D45" s="29" t="s">
        <v>105</v>
      </c>
      <c r="E45" s="29" t="s">
        <v>93</v>
      </c>
      <c r="F45" s="29" t="s">
        <v>94</v>
      </c>
      <c r="G45" s="29" t="s">
        <v>95</v>
      </c>
      <c r="H45" s="29" t="s">
        <v>106</v>
      </c>
      <c r="I45" s="29" t="s">
        <v>97</v>
      </c>
      <c r="J45" s="29" t="s">
        <v>98</v>
      </c>
      <c r="K45" s="29" t="s">
        <v>5</v>
      </c>
      <c r="L45" s="29" t="s">
        <v>107</v>
      </c>
    </row>
    <row r="46" spans="1:13" ht="12.75" customHeight="1" x14ac:dyDescent="0.25">
      <c r="A46" s="19" t="s">
        <v>6</v>
      </c>
      <c r="B46" s="20" t="s">
        <v>54</v>
      </c>
      <c r="C46" s="21">
        <f t="shared" ref="C46:I46" si="5">C47+C48+C49+C50+C51+C55</f>
        <v>1186686</v>
      </c>
      <c r="D46" s="21">
        <f t="shared" si="5"/>
        <v>1145968</v>
      </c>
      <c r="E46" s="21">
        <f t="shared" si="5"/>
        <v>1042774</v>
      </c>
      <c r="F46" s="21">
        <f t="shared" si="5"/>
        <v>40558</v>
      </c>
      <c r="G46" s="21">
        <f t="shared" si="5"/>
        <v>39698</v>
      </c>
      <c r="H46" s="21">
        <f t="shared" si="5"/>
        <v>33433</v>
      </c>
      <c r="I46" s="21">
        <f t="shared" si="5"/>
        <v>0</v>
      </c>
      <c r="J46" s="13">
        <f>C46+F46+I46</f>
        <v>1227244</v>
      </c>
      <c r="K46" s="13">
        <f>D46+G46</f>
        <v>1185666</v>
      </c>
      <c r="L46" s="13">
        <f>E46+H46</f>
        <v>1076207</v>
      </c>
    </row>
    <row r="47" spans="1:13" ht="12.75" customHeight="1" x14ac:dyDescent="0.25">
      <c r="A47" s="10" t="s">
        <v>55</v>
      </c>
      <c r="B47" s="11" t="s">
        <v>56</v>
      </c>
      <c r="C47" s="12">
        <v>84575</v>
      </c>
      <c r="D47" s="12">
        <v>106142</v>
      </c>
      <c r="E47" s="12">
        <v>86756</v>
      </c>
      <c r="F47" s="12">
        <v>0</v>
      </c>
      <c r="G47" s="12">
        <v>0</v>
      </c>
      <c r="H47" s="12">
        <v>0</v>
      </c>
      <c r="I47" s="12">
        <v>0</v>
      </c>
      <c r="J47" s="13">
        <f t="shared" ref="J47:J66" si="6">C47+F47+I47</f>
        <v>84575</v>
      </c>
      <c r="K47" s="13">
        <f t="shared" ref="K47:L69" si="7">D47+G47</f>
        <v>106142</v>
      </c>
      <c r="L47" s="13">
        <f t="shared" si="7"/>
        <v>86756</v>
      </c>
    </row>
    <row r="48" spans="1:13" ht="12.75" customHeight="1" x14ac:dyDescent="0.25">
      <c r="A48" s="10" t="s">
        <v>57</v>
      </c>
      <c r="B48" s="11" t="s">
        <v>58</v>
      </c>
      <c r="C48" s="12">
        <v>22445</v>
      </c>
      <c r="D48" s="12">
        <v>24924</v>
      </c>
      <c r="E48" s="12">
        <v>21104</v>
      </c>
      <c r="F48" s="12">
        <v>0</v>
      </c>
      <c r="G48" s="12">
        <v>0</v>
      </c>
      <c r="H48" s="12">
        <v>0</v>
      </c>
      <c r="I48" s="12">
        <v>0</v>
      </c>
      <c r="J48" s="13">
        <f t="shared" si="6"/>
        <v>22445</v>
      </c>
      <c r="K48" s="13">
        <f t="shared" si="7"/>
        <v>24924</v>
      </c>
      <c r="L48" s="13">
        <f t="shared" si="7"/>
        <v>21104</v>
      </c>
    </row>
    <row r="49" spans="1:13" ht="12.75" customHeight="1" x14ac:dyDescent="0.25">
      <c r="A49" s="10" t="s">
        <v>59</v>
      </c>
      <c r="B49" s="11" t="s">
        <v>60</v>
      </c>
      <c r="C49" s="12">
        <v>409624</v>
      </c>
      <c r="D49" s="12">
        <v>530774</v>
      </c>
      <c r="E49" s="12">
        <v>515453</v>
      </c>
      <c r="F49" s="12">
        <v>10458</v>
      </c>
      <c r="G49" s="12">
        <v>9520</v>
      </c>
      <c r="H49" s="12">
        <v>7399</v>
      </c>
      <c r="I49" s="12">
        <v>0</v>
      </c>
      <c r="J49" s="13">
        <f t="shared" si="6"/>
        <v>420082</v>
      </c>
      <c r="K49" s="13">
        <f t="shared" si="7"/>
        <v>540294</v>
      </c>
      <c r="L49" s="13">
        <f t="shared" si="7"/>
        <v>522852</v>
      </c>
      <c r="M49" s="36"/>
    </row>
    <row r="50" spans="1:13" ht="12.75" customHeight="1" x14ac:dyDescent="0.25">
      <c r="A50" s="10" t="s">
        <v>61</v>
      </c>
      <c r="B50" s="11" t="s">
        <v>62</v>
      </c>
      <c r="C50" s="12">
        <v>0</v>
      </c>
      <c r="D50" s="12">
        <v>0</v>
      </c>
      <c r="E50" s="12"/>
      <c r="F50" s="12">
        <v>21000</v>
      </c>
      <c r="G50" s="12">
        <v>19648</v>
      </c>
      <c r="H50" s="12">
        <v>16118</v>
      </c>
      <c r="I50" s="12">
        <v>0</v>
      </c>
      <c r="J50" s="13">
        <f t="shared" si="6"/>
        <v>21000</v>
      </c>
      <c r="K50" s="13">
        <v>19648</v>
      </c>
      <c r="L50" s="13">
        <f t="shared" si="7"/>
        <v>16118</v>
      </c>
    </row>
    <row r="51" spans="1:13" ht="12.75" customHeight="1" x14ac:dyDescent="0.25">
      <c r="A51" s="10" t="s">
        <v>63</v>
      </c>
      <c r="B51" s="11" t="s">
        <v>64</v>
      </c>
      <c r="C51" s="12">
        <f>C52+C53</f>
        <v>354967</v>
      </c>
      <c r="D51" s="12">
        <f>D52+D53+D54</f>
        <v>420162</v>
      </c>
      <c r="E51" s="12">
        <f>E52+E53+E54</f>
        <v>419461</v>
      </c>
      <c r="F51" s="12">
        <f>F52+F53</f>
        <v>9100</v>
      </c>
      <c r="G51" s="12">
        <v>10530</v>
      </c>
      <c r="H51" s="12">
        <f>H52+H53</f>
        <v>9916</v>
      </c>
      <c r="I51" s="12">
        <f>I52+I53</f>
        <v>0</v>
      </c>
      <c r="J51" s="13">
        <f t="shared" si="6"/>
        <v>364067</v>
      </c>
      <c r="K51" s="13">
        <f t="shared" si="7"/>
        <v>430692</v>
      </c>
      <c r="L51" s="13">
        <f t="shared" si="7"/>
        <v>429377</v>
      </c>
    </row>
    <row r="52" spans="1:13" ht="12.75" customHeight="1" x14ac:dyDescent="0.25">
      <c r="A52" s="10" t="s">
        <v>65</v>
      </c>
      <c r="B52" s="11" t="s">
        <v>66</v>
      </c>
      <c r="C52" s="12">
        <v>209647</v>
      </c>
      <c r="D52" s="12">
        <v>271971</v>
      </c>
      <c r="E52" s="12">
        <v>271278</v>
      </c>
      <c r="F52" s="12">
        <v>9100</v>
      </c>
      <c r="G52" s="12">
        <v>10530</v>
      </c>
      <c r="H52" s="12">
        <v>9916</v>
      </c>
      <c r="I52" s="12">
        <v>0</v>
      </c>
      <c r="J52" s="13">
        <f t="shared" si="6"/>
        <v>218747</v>
      </c>
      <c r="K52" s="13">
        <f t="shared" si="7"/>
        <v>282501</v>
      </c>
      <c r="L52" s="13">
        <f t="shared" si="7"/>
        <v>281194</v>
      </c>
      <c r="M52" s="9"/>
    </row>
    <row r="53" spans="1:13" ht="12.75" customHeight="1" x14ac:dyDescent="0.25">
      <c r="A53" s="10" t="s">
        <v>67</v>
      </c>
      <c r="B53" s="11" t="s">
        <v>68</v>
      </c>
      <c r="C53" s="12">
        <v>145320</v>
      </c>
      <c r="D53" s="12">
        <v>148169</v>
      </c>
      <c r="E53" s="12">
        <v>148169</v>
      </c>
      <c r="F53" s="12">
        <v>0</v>
      </c>
      <c r="G53" s="12">
        <v>0</v>
      </c>
      <c r="H53" s="12">
        <v>0</v>
      </c>
      <c r="I53" s="12">
        <v>0</v>
      </c>
      <c r="J53" s="13">
        <f t="shared" si="6"/>
        <v>145320</v>
      </c>
      <c r="K53" s="13">
        <f t="shared" si="7"/>
        <v>148169</v>
      </c>
      <c r="L53" s="13">
        <f t="shared" si="7"/>
        <v>148169</v>
      </c>
      <c r="M53" s="9"/>
    </row>
    <row r="54" spans="1:13" ht="12.75" customHeight="1" x14ac:dyDescent="0.25">
      <c r="A54" s="10" t="s">
        <v>69</v>
      </c>
      <c r="B54" s="11" t="s">
        <v>70</v>
      </c>
      <c r="C54" s="12">
        <v>0</v>
      </c>
      <c r="D54" s="12">
        <v>22</v>
      </c>
      <c r="E54" s="12">
        <v>14</v>
      </c>
      <c r="F54" s="12">
        <v>0</v>
      </c>
      <c r="G54" s="12">
        <v>0</v>
      </c>
      <c r="H54" s="12">
        <v>0</v>
      </c>
      <c r="I54" s="12">
        <v>0</v>
      </c>
      <c r="J54" s="13">
        <v>0</v>
      </c>
      <c r="K54" s="13">
        <f t="shared" si="7"/>
        <v>22</v>
      </c>
      <c r="L54" s="13">
        <f t="shared" si="7"/>
        <v>14</v>
      </c>
    </row>
    <row r="55" spans="1:13" ht="12.75" customHeight="1" x14ac:dyDescent="0.25">
      <c r="A55" s="10" t="s">
        <v>71</v>
      </c>
      <c r="B55" s="11" t="s">
        <v>72</v>
      </c>
      <c r="C55" s="12">
        <f>234075+81000</f>
        <v>315075</v>
      </c>
      <c r="D55" s="12">
        <v>63966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3">
        <f t="shared" si="6"/>
        <v>315075</v>
      </c>
      <c r="K55" s="13">
        <f t="shared" si="7"/>
        <v>63966</v>
      </c>
      <c r="L55" s="13">
        <f t="shared" si="7"/>
        <v>0</v>
      </c>
    </row>
    <row r="56" spans="1:13" ht="12.75" customHeight="1" x14ac:dyDescent="0.25">
      <c r="A56" s="10" t="s">
        <v>8</v>
      </c>
      <c r="B56" s="11" t="s">
        <v>73</v>
      </c>
      <c r="C56" s="12">
        <v>274460</v>
      </c>
      <c r="D56" s="12">
        <v>365179</v>
      </c>
      <c r="E56" s="12">
        <v>248403</v>
      </c>
      <c r="F56" s="12">
        <f>F57+F58+F59</f>
        <v>0</v>
      </c>
      <c r="G56" s="12">
        <v>0</v>
      </c>
      <c r="H56" s="12">
        <v>0</v>
      </c>
      <c r="I56" s="12">
        <f>I57+I58+I59</f>
        <v>0</v>
      </c>
      <c r="J56" s="13">
        <f t="shared" si="6"/>
        <v>274460</v>
      </c>
      <c r="K56" s="13">
        <f t="shared" si="7"/>
        <v>365179</v>
      </c>
      <c r="L56" s="13">
        <f t="shared" si="7"/>
        <v>248403</v>
      </c>
    </row>
    <row r="57" spans="1:13" ht="12.75" customHeight="1" x14ac:dyDescent="0.25">
      <c r="A57" s="10" t="s">
        <v>9</v>
      </c>
      <c r="B57" s="11" t="s">
        <v>74</v>
      </c>
      <c r="C57" s="12">
        <v>274460</v>
      </c>
      <c r="D57" s="12">
        <v>365179</v>
      </c>
      <c r="E57" s="12">
        <v>248403</v>
      </c>
      <c r="F57" s="12">
        <v>0</v>
      </c>
      <c r="G57" s="12">
        <v>0</v>
      </c>
      <c r="H57" s="12">
        <v>0</v>
      </c>
      <c r="I57" s="12">
        <v>0</v>
      </c>
      <c r="J57" s="13">
        <f t="shared" si="6"/>
        <v>274460</v>
      </c>
      <c r="K57" s="13">
        <f t="shared" si="7"/>
        <v>365179</v>
      </c>
      <c r="L57" s="13">
        <f t="shared" si="7"/>
        <v>248403</v>
      </c>
    </row>
    <row r="58" spans="1:13" ht="12.75" customHeight="1" x14ac:dyDescent="0.25">
      <c r="A58" s="10" t="s">
        <v>75</v>
      </c>
      <c r="B58" s="11" t="s">
        <v>76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3">
        <f t="shared" si="6"/>
        <v>0</v>
      </c>
      <c r="K58" s="13">
        <f t="shared" si="7"/>
        <v>0</v>
      </c>
      <c r="L58" s="13">
        <f t="shared" si="7"/>
        <v>0</v>
      </c>
    </row>
    <row r="59" spans="1:13" ht="12.75" customHeight="1" x14ac:dyDescent="0.25">
      <c r="A59" s="10" t="s">
        <v>77</v>
      </c>
      <c r="B59" s="11" t="s">
        <v>78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3">
        <f t="shared" si="6"/>
        <v>0</v>
      </c>
      <c r="K59" s="13">
        <f t="shared" si="7"/>
        <v>0</v>
      </c>
      <c r="L59" s="13">
        <f t="shared" si="7"/>
        <v>0</v>
      </c>
    </row>
    <row r="60" spans="1:13" ht="12.75" customHeight="1" x14ac:dyDescent="0.25">
      <c r="A60" s="10" t="s">
        <v>17</v>
      </c>
      <c r="B60" s="15" t="s">
        <v>79</v>
      </c>
      <c r="C60" s="12">
        <f t="shared" ref="C60:I60" si="8">C46+C56</f>
        <v>1461146</v>
      </c>
      <c r="D60" s="12">
        <f t="shared" si="8"/>
        <v>1511147</v>
      </c>
      <c r="E60" s="12">
        <f t="shared" si="8"/>
        <v>1291177</v>
      </c>
      <c r="F60" s="12">
        <f t="shared" si="8"/>
        <v>40558</v>
      </c>
      <c r="G60" s="12">
        <f t="shared" si="8"/>
        <v>39698</v>
      </c>
      <c r="H60" s="12">
        <f t="shared" si="8"/>
        <v>33433</v>
      </c>
      <c r="I60" s="12">
        <f t="shared" si="8"/>
        <v>0</v>
      </c>
      <c r="J60" s="13">
        <f t="shared" si="6"/>
        <v>1501704</v>
      </c>
      <c r="K60" s="13">
        <f t="shared" si="7"/>
        <v>1550845</v>
      </c>
      <c r="L60" s="13">
        <f t="shared" si="7"/>
        <v>1324610</v>
      </c>
      <c r="M60" s="9"/>
    </row>
    <row r="61" spans="1:13" ht="12.75" customHeight="1" x14ac:dyDescent="0.25">
      <c r="A61" s="10" t="s">
        <v>19</v>
      </c>
      <c r="B61" s="11" t="s">
        <v>80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3">
        <f t="shared" si="6"/>
        <v>0</v>
      </c>
      <c r="K61" s="13">
        <f t="shared" si="7"/>
        <v>0</v>
      </c>
      <c r="L61" s="13">
        <f t="shared" si="7"/>
        <v>0</v>
      </c>
    </row>
    <row r="62" spans="1:13" ht="12.75" customHeight="1" x14ac:dyDescent="0.25">
      <c r="A62" s="10" t="s">
        <v>26</v>
      </c>
      <c r="B62" s="11" t="s">
        <v>81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3">
        <f t="shared" si="6"/>
        <v>0</v>
      </c>
      <c r="K62" s="13">
        <f t="shared" si="7"/>
        <v>0</v>
      </c>
      <c r="L62" s="13">
        <f t="shared" si="7"/>
        <v>0</v>
      </c>
    </row>
    <row r="63" spans="1:13" ht="12.75" customHeight="1" x14ac:dyDescent="0.25">
      <c r="A63" s="10" t="s">
        <v>28</v>
      </c>
      <c r="B63" s="11" t="s">
        <v>82</v>
      </c>
      <c r="C63" s="12">
        <f t="shared" ref="C63:H63" si="9">C64+C66+C65</f>
        <v>1794327</v>
      </c>
      <c r="D63" s="12">
        <f t="shared" si="9"/>
        <v>1824353</v>
      </c>
      <c r="E63" s="12">
        <f t="shared" si="9"/>
        <v>805530</v>
      </c>
      <c r="F63" s="12">
        <f t="shared" si="9"/>
        <v>0</v>
      </c>
      <c r="G63" s="12">
        <f t="shared" si="9"/>
        <v>0</v>
      </c>
      <c r="H63" s="12">
        <f t="shared" si="9"/>
        <v>0</v>
      </c>
      <c r="I63" s="12">
        <v>0</v>
      </c>
      <c r="J63" s="13">
        <f t="shared" si="6"/>
        <v>1794327</v>
      </c>
      <c r="K63" s="13">
        <f t="shared" si="7"/>
        <v>1824353</v>
      </c>
      <c r="L63" s="13">
        <f t="shared" si="7"/>
        <v>805530</v>
      </c>
    </row>
    <row r="64" spans="1:13" ht="12.75" customHeight="1" x14ac:dyDescent="0.25">
      <c r="A64" s="10"/>
      <c r="B64" s="11" t="s">
        <v>83</v>
      </c>
      <c r="C64" s="12"/>
      <c r="D64" s="12">
        <v>21843</v>
      </c>
      <c r="E64" s="12">
        <v>21843</v>
      </c>
      <c r="F64" s="12">
        <v>0</v>
      </c>
      <c r="G64" s="12">
        <v>0</v>
      </c>
      <c r="H64" s="12">
        <v>0</v>
      </c>
      <c r="I64" s="12">
        <v>0</v>
      </c>
      <c r="J64" s="13"/>
      <c r="K64" s="13">
        <f t="shared" si="7"/>
        <v>21843</v>
      </c>
      <c r="L64" s="13">
        <f t="shared" si="7"/>
        <v>21843</v>
      </c>
    </row>
    <row r="65" spans="1:12" x14ac:dyDescent="0.25">
      <c r="A65" s="10"/>
      <c r="B65" s="11" t="s">
        <v>84</v>
      </c>
      <c r="C65" s="12">
        <v>794327</v>
      </c>
      <c r="D65" s="12">
        <v>802510</v>
      </c>
      <c r="E65" s="12">
        <v>783687</v>
      </c>
      <c r="F65" s="12">
        <v>0</v>
      </c>
      <c r="G65" s="12">
        <v>0</v>
      </c>
      <c r="H65" s="12">
        <v>0</v>
      </c>
      <c r="I65" s="12">
        <v>0</v>
      </c>
      <c r="J65" s="13">
        <f t="shared" si="6"/>
        <v>794327</v>
      </c>
      <c r="K65" s="13">
        <f t="shared" si="7"/>
        <v>802510</v>
      </c>
      <c r="L65" s="13">
        <f t="shared" si="7"/>
        <v>783687</v>
      </c>
    </row>
    <row r="66" spans="1:12" x14ac:dyDescent="0.25">
      <c r="A66" s="16"/>
      <c r="B66" s="11" t="s">
        <v>85</v>
      </c>
      <c r="C66" s="12">
        <v>1000000</v>
      </c>
      <c r="D66" s="12">
        <v>1000000</v>
      </c>
      <c r="E66" s="12">
        <v>0</v>
      </c>
      <c r="F66" s="17">
        <v>0</v>
      </c>
      <c r="G66" s="17">
        <v>0</v>
      </c>
      <c r="H66" s="17">
        <v>0</v>
      </c>
      <c r="I66" s="17">
        <v>0</v>
      </c>
      <c r="J66" s="13">
        <f t="shared" si="6"/>
        <v>1000000</v>
      </c>
      <c r="K66" s="13">
        <f t="shared" si="7"/>
        <v>1000000</v>
      </c>
      <c r="L66" s="13">
        <f t="shared" si="7"/>
        <v>0</v>
      </c>
    </row>
    <row r="67" spans="1:12" x14ac:dyDescent="0.25">
      <c r="A67" s="10" t="s">
        <v>30</v>
      </c>
      <c r="B67" s="11" t="s">
        <v>86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3">
        <f>C67+F67+I67</f>
        <v>0</v>
      </c>
      <c r="K67" s="13">
        <f t="shared" si="7"/>
        <v>0</v>
      </c>
      <c r="L67" s="13">
        <f t="shared" si="7"/>
        <v>0</v>
      </c>
    </row>
    <row r="68" spans="1:12" ht="30" customHeight="1" x14ac:dyDescent="0.25">
      <c r="A68" s="10" t="s">
        <v>32</v>
      </c>
      <c r="B68" s="15" t="s">
        <v>87</v>
      </c>
      <c r="C68" s="12">
        <f t="shared" ref="C68:H68" si="10">C63</f>
        <v>1794327</v>
      </c>
      <c r="D68" s="12">
        <f t="shared" si="10"/>
        <v>1824353</v>
      </c>
      <c r="E68" s="12">
        <f t="shared" si="10"/>
        <v>805530</v>
      </c>
      <c r="F68" s="12">
        <f t="shared" si="10"/>
        <v>0</v>
      </c>
      <c r="G68" s="12">
        <f t="shared" si="10"/>
        <v>0</v>
      </c>
      <c r="H68" s="12">
        <f t="shared" si="10"/>
        <v>0</v>
      </c>
      <c r="I68" s="12">
        <f>I61+I62+I63+I67</f>
        <v>0</v>
      </c>
      <c r="J68" s="13">
        <f>C68+F68+I68</f>
        <v>1794327</v>
      </c>
      <c r="K68" s="13">
        <f t="shared" si="7"/>
        <v>1824353</v>
      </c>
      <c r="L68" s="13">
        <f t="shared" si="7"/>
        <v>805530</v>
      </c>
    </row>
    <row r="69" spans="1:12" x14ac:dyDescent="0.25">
      <c r="A69" s="10" t="s">
        <v>34</v>
      </c>
      <c r="B69" s="15" t="s">
        <v>88</v>
      </c>
      <c r="C69" s="12">
        <f t="shared" ref="C69:I69" si="11">C60+C68</f>
        <v>3255473</v>
      </c>
      <c r="D69" s="12">
        <f t="shared" si="11"/>
        <v>3335500</v>
      </c>
      <c r="E69" s="12">
        <f t="shared" si="11"/>
        <v>2096707</v>
      </c>
      <c r="F69" s="12">
        <f t="shared" si="11"/>
        <v>40558</v>
      </c>
      <c r="G69" s="12">
        <f t="shared" si="11"/>
        <v>39698</v>
      </c>
      <c r="H69" s="12">
        <f t="shared" si="11"/>
        <v>33433</v>
      </c>
      <c r="I69" s="12">
        <f t="shared" si="11"/>
        <v>0</v>
      </c>
      <c r="J69" s="13">
        <f>C69+F69+I69</f>
        <v>3296031</v>
      </c>
      <c r="K69" s="13">
        <f t="shared" si="7"/>
        <v>3375198</v>
      </c>
      <c r="L69" s="13">
        <f t="shared" si="7"/>
        <v>2130140</v>
      </c>
    </row>
    <row r="70" spans="1:12" x14ac:dyDescent="0.25">
      <c r="A70" s="10"/>
      <c r="B70" s="22"/>
      <c r="C70" s="12"/>
      <c r="D70" s="12"/>
      <c r="E70" s="12"/>
      <c r="F70" s="12"/>
      <c r="G70" s="12"/>
      <c r="H70" s="12"/>
      <c r="I70" s="12"/>
      <c r="J70" s="40"/>
      <c r="K70" s="30"/>
      <c r="L70" s="30"/>
    </row>
    <row r="71" spans="1:12" x14ac:dyDescent="0.25">
      <c r="A71" s="10"/>
      <c r="B71" s="41"/>
      <c r="C71" s="13"/>
      <c r="D71" s="13"/>
      <c r="E71" s="13"/>
      <c r="F71" s="13"/>
      <c r="G71" s="13"/>
      <c r="H71" s="13"/>
      <c r="I71" s="13"/>
      <c r="J71" s="40"/>
      <c r="K71" s="30"/>
      <c r="L71" s="30"/>
    </row>
    <row r="72" spans="1:12" x14ac:dyDescent="0.25">
      <c r="A72" s="10"/>
      <c r="B72" s="11"/>
      <c r="C72" s="12"/>
      <c r="D72" s="12"/>
      <c r="E72" s="12"/>
      <c r="F72" s="12"/>
      <c r="G72" s="12"/>
      <c r="H72" s="12"/>
      <c r="I72" s="42"/>
      <c r="J72" s="12"/>
      <c r="K72" s="30"/>
      <c r="L72" s="30"/>
    </row>
  </sheetData>
  <mergeCells count="4">
    <mergeCell ref="C2:G3"/>
    <mergeCell ref="I2:K3"/>
    <mergeCell ref="C42:G43"/>
    <mergeCell ref="I42:K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2017-05-26T06:09:29Z</dcterms:modified>
</cp:coreProperties>
</file>