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1" activeTab="14"/>
  </bookViews>
  <sheets>
    <sheet name="1. számú melléklet" sheetId="1" r:id="rId1"/>
    <sheet name="1.a számú melléklet " sheetId="2" r:id="rId2"/>
    <sheet name="2. számú melléklet " sheetId="3" r:id="rId3"/>
    <sheet name="3.számú melléklet" sheetId="4" r:id="rId4"/>
    <sheet name="3.a. számú melléklet" sheetId="5" r:id="rId5"/>
    <sheet name="4. számú melléklet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'!$1:$2</definedName>
    <definedName name="_xlnm.Print_Area" localSheetId="13">'10.számú melléklet '!$A$1:$Q$10</definedName>
    <definedName name="_xlnm.Print_Area" localSheetId="2">'2. számú melléklet '!$A$1:$N$40</definedName>
    <definedName name="_xlnm.Print_Area" localSheetId="4">'3.a. számú melléklet'!$A$1:$AQ$53</definedName>
    <definedName name="_xlnm.Print_Area" localSheetId="5">'4. számú melléklet  '!$A$1:$BF$57</definedName>
  </definedNames>
  <calcPr fullCalcOnLoad="1"/>
</workbook>
</file>

<file path=xl/sharedStrings.xml><?xml version="1.0" encoding="utf-8"?>
<sst xmlns="http://schemas.openxmlformats.org/spreadsheetml/2006/main" count="951" uniqueCount="604">
  <si>
    <t>Sorszám</t>
  </si>
  <si>
    <t>1.</t>
  </si>
  <si>
    <t xml:space="preserve">1. </t>
  </si>
  <si>
    <t>2.</t>
  </si>
  <si>
    <t>3.</t>
  </si>
  <si>
    <t>4.</t>
  </si>
  <si>
    <t xml:space="preserve">5. </t>
  </si>
  <si>
    <t>5.</t>
  </si>
  <si>
    <t xml:space="preserve">2. </t>
  </si>
  <si>
    <t>Összesen</t>
  </si>
  <si>
    <t>Feladat megnevezése</t>
  </si>
  <si>
    <t>Megnevezés</t>
  </si>
  <si>
    <t>ssz.</t>
  </si>
  <si>
    <t>7.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</si>
  <si>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</si>
  <si>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</si>
  <si>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</si>
  <si>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</si>
  <si>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</si>
  <si>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</si>
  <si>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</si>
  <si>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</si>
  <si>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</si>
  <si>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</si>
  <si>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</si>
  <si>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</si>
  <si>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</si>
  <si>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</si>
  <si>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</si>
  <si>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</si>
  <si>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</si>
  <si>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</si>
  <si>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</si>
  <si>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</si>
  <si>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</si>
  <si>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</si>
  <si>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</si>
  <si>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</si>
  <si>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</si>
  <si>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</si>
  <si>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</si>
  <si>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</si>
  <si>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</si>
  <si>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</si>
  <si>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</si>
  <si>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</si>
  <si>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</si>
  <si>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</si>
  <si>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</si>
  <si>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</si>
  <si>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</si>
  <si>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</si>
  <si>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</si>
  <si>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</si>
  <si>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</si>
  <si>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</si>
  <si>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</si>
  <si>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</si>
  <si>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</si>
  <si>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</si>
  <si>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</si>
  <si>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</si>
  <si>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</si>
  <si>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</si>
  <si>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</si>
  <si>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</si>
  <si>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>Összesen:</t>
  </si>
  <si>
    <t>Önkormányzat</t>
  </si>
  <si>
    <t>Önkormányzat bevételei összesen:</t>
  </si>
  <si>
    <t>Bevételek mindösszesen: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</si>
  <si>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</si>
  <si>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</si>
  <si>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</si>
  <si>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</si>
  <si>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</si>
  <si>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</si>
  <si>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</si>
  <si>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</si>
  <si>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</si>
  <si>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</si>
  <si>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</si>
  <si>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</si>
  <si>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</si>
  <si>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</si>
  <si>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</si>
  <si>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</si>
  <si>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</si>
  <si>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</si>
  <si>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</si>
  <si>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</si>
  <si>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</si>
  <si>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</si>
  <si>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</si>
  <si>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</si>
  <si>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</si>
  <si>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</si>
  <si>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</si>
  <si>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</si>
  <si>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</si>
  <si>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</si>
  <si>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</si>
  <si>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</si>
  <si>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</si>
  <si>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</si>
  <si>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</si>
  <si>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</si>
  <si>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</si>
  <si>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2014.évi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</si>
  <si>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</si>
  <si>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</si>
  <si>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</si>
  <si>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1Óvodapedagógusok bére </t>
  </si>
  <si>
    <t>1. Óvodapedagógusok nevelő munkáját közvetlenül segítők bértámogatása</t>
  </si>
  <si>
    <t xml:space="preserve">       Bölcsődei ellátás-hátrányos hely  gyermekeknek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</si>
  <si>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</si>
  <si>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</si>
  <si>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</si>
  <si>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</si>
  <si>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</si>
  <si>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</si>
  <si>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</si>
  <si>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</si>
  <si>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</si>
  <si>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</si>
  <si>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</si>
  <si>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</si>
  <si>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</si>
  <si>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</si>
  <si>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2016. évi számított előirányz.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</si>
  <si>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</si>
  <si>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</si>
  <si>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</si>
  <si>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</si>
  <si>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</si>
  <si>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</si>
  <si>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</si>
  <si>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</si>
  <si>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</si>
  <si>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</si>
  <si>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</si>
  <si>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</si>
  <si>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</si>
  <si>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</si>
  <si>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</si>
  <si>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</si>
  <si>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</si>
  <si>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</si>
  <si>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</si>
  <si>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</si>
  <si>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</si>
  <si>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</si>
  <si>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</si>
  <si>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</si>
  <si>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</si>
  <si>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</si>
  <si>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</si>
  <si>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</si>
  <si>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</si>
  <si>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</si>
  <si>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</si>
  <si>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</si>
  <si>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</si>
  <si>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</si>
  <si>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</si>
  <si>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</si>
  <si>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</si>
  <si>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</si>
  <si>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</si>
  <si>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</si>
  <si>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</si>
  <si>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</si>
  <si>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</si>
  <si>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</si>
  <si>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</si>
  <si>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</si>
  <si>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</si>
  <si>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</si>
  <si>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</si>
  <si>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</si>
  <si>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</si>
  <si>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</si>
  <si>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</si>
  <si>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</si>
  <si>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</si>
  <si>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</si>
  <si>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</si>
  <si>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</si>
  <si>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</si>
  <si>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</si>
  <si>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</si>
  <si>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</si>
  <si>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</si>
  <si>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</si>
  <si>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</si>
  <si>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</si>
  <si>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</si>
  <si>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</si>
  <si>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</si>
  <si>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</si>
  <si>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</si>
  <si>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</si>
  <si>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</si>
  <si>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</si>
  <si>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</si>
  <si>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</si>
  <si>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</si>
  <si>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</si>
  <si>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</si>
  <si>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</si>
  <si>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</si>
  <si>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</si>
  <si>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</si>
  <si>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</si>
  <si>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</si>
  <si>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</si>
  <si>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</si>
  <si>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</si>
  <si>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</si>
  <si>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</si>
  <si>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</si>
  <si>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</si>
  <si>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</si>
  <si>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</si>
  <si>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</si>
  <si>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</si>
  <si>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</si>
  <si>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</si>
  <si>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</si>
  <si>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</si>
  <si>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</si>
  <si>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</si>
  <si>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</si>
  <si>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</si>
  <si>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</si>
  <si>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</si>
  <si>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</si>
  <si>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</si>
  <si>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</si>
  <si>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</si>
  <si>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</si>
  <si>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>b) település-üzemeltetéshez kapcsolódó feladataellátás t.beszámítás után</t>
  </si>
  <si>
    <t xml:space="preserve">  Óvodapedagógusok pótlólagos  bértámogatás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</si>
  <si>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</si>
  <si>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</si>
  <si>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</si>
  <si>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</si>
  <si>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</si>
  <si>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</si>
  <si>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</si>
  <si>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</si>
  <si>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</si>
  <si>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</si>
  <si>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</si>
  <si>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</si>
  <si>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</si>
  <si>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</si>
  <si>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</si>
  <si>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</si>
  <si>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</si>
  <si>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</si>
  <si>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</si>
  <si>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</si>
  <si>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</si>
  <si>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</si>
  <si>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</si>
  <si>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</si>
  <si>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2015.évi terv</t>
  </si>
  <si>
    <t>2015. évi terv</t>
  </si>
  <si>
    <t>2014.évi terv</t>
  </si>
  <si>
    <t>2015.évi előirányzat</t>
  </si>
  <si>
    <t>2014.évi eredeti ei.</t>
  </si>
  <si>
    <t>2016. évi terv</t>
  </si>
  <si>
    <t>2017.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</si>
  <si>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</si>
  <si>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</si>
  <si>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</si>
  <si>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</si>
  <si>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</si>
  <si>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2014.évi eredeti előirányzat</t>
  </si>
  <si>
    <t>2015. évi eredeti előirányzat</t>
  </si>
  <si>
    <t>2017. évi számított előirányz.</t>
  </si>
  <si>
    <t>2015.évi</t>
  </si>
  <si>
    <t>2015. évben tervezett</t>
  </si>
  <si>
    <t>2015. évben  tervezett</t>
  </si>
  <si>
    <t>2014.évi  eredeti előirányzat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</si>
  <si>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</si>
  <si>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</si>
  <si>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</si>
  <si>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</si>
  <si>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</si>
  <si>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</si>
  <si>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</si>
  <si>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</si>
  <si>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</si>
  <si>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</si>
  <si>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</si>
  <si>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</si>
  <si>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</si>
  <si>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</si>
  <si>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</si>
  <si>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</si>
  <si>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</si>
  <si>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</si>
  <si>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</si>
  <si>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</si>
  <si>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</si>
  <si>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</si>
  <si>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</si>
  <si>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2014.évi záró létszám. ei.</t>
  </si>
  <si>
    <t>2015. évi  létszám-  keret</t>
  </si>
  <si>
    <t xml:space="preserve">       Kistelepülések támogatása</t>
  </si>
  <si>
    <t>Egyéb működési célú kiadások  ( tartalék is)</t>
  </si>
  <si>
    <t>Óvoda</t>
  </si>
  <si>
    <t xml:space="preserve">  1.1.1.Helyi önkorm. működési általános támogatása </t>
  </si>
  <si>
    <t xml:space="preserve">  1.2.2 IKSZT támog.</t>
  </si>
  <si>
    <t xml:space="preserve">  1.2.3. Közös Hivataltól  igazg.tevékenys.</t>
  </si>
  <si>
    <t>Felhalmozás célú támogatás államházt. belülről</t>
  </si>
  <si>
    <t>2.1 Vis maior támog. (Partfal)</t>
  </si>
  <si>
    <t>2.2. Gépjárművásárlás támog.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</si>
  <si>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</si>
  <si>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</si>
  <si>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</si>
  <si>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</si>
  <si>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1.5. Blokk Gyermekek szállítása</t>
  </si>
  <si>
    <t>1.6. Nk. Vöröskereszt - házi segítségny., jelzőrendsz.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</si>
  <si>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</si>
  <si>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</si>
  <si>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</si>
  <si>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</si>
  <si>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</si>
  <si>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</si>
  <si>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</si>
  <si>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</si>
  <si>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</si>
  <si>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Működési célú támogatások államházt. belülről</t>
  </si>
  <si>
    <t>B.  Óvoda, konyha</t>
  </si>
  <si>
    <t>Kölcsön visszatérülés</t>
  </si>
  <si>
    <t xml:space="preserve">Képviselőtestület </t>
  </si>
  <si>
    <t xml:space="preserve">Egyéb felhalmozási célú kiadások </t>
  </si>
  <si>
    <t xml:space="preserve">K1-K8 </t>
  </si>
  <si>
    <t xml:space="preserve">Költségvetési kiadások összesen </t>
  </si>
  <si>
    <t>Dada</t>
  </si>
  <si>
    <t>2015.évi I.  módosítás</t>
  </si>
  <si>
    <t>2015.évi I. módosítás</t>
  </si>
  <si>
    <t>2015.évi I.mód.</t>
  </si>
  <si>
    <t>Sor-  sz.</t>
  </si>
  <si>
    <t>2015. évi  I. módosítás</t>
  </si>
  <si>
    <t>2015. évi</t>
  </si>
  <si>
    <t>I. mód.</t>
  </si>
  <si>
    <t>2015.évi előirány-    zat</t>
  </si>
  <si>
    <t>Műk.c. visszatér. támog.,kölcsönök visszatérülése államh.kivülről</t>
  </si>
  <si>
    <t>Felhalm. c. visszatér. támog.,kölcsönök visszatérül.államházt.kivülről</t>
  </si>
  <si>
    <t>Települési önkorm. szociális,gyermekjóléti és gyermekétkezt. fel.tám.</t>
  </si>
  <si>
    <t>2015.évi áll.tám. megelőlegezés visszafiz.</t>
  </si>
  <si>
    <t>Beruházás  miatt</t>
  </si>
  <si>
    <t>Előző évi zárszám-ban megáll.</t>
  </si>
  <si>
    <t>Tartalék Önkormányzat</t>
  </si>
  <si>
    <t>Tartalék össz. I. módosítás után</t>
  </si>
  <si>
    <t>Tartalék Óvoda</t>
  </si>
  <si>
    <t>Állami támog.megelőleg. visszafizetése</t>
  </si>
  <si>
    <t>Óvoda,  konyha összesen:</t>
  </si>
  <si>
    <t>Gáz-zsámoly besz.</t>
  </si>
  <si>
    <t>Számítógép besz.</t>
  </si>
  <si>
    <t>2015.évi II.  módosítás</t>
  </si>
  <si>
    <t>III. Települési önkormányzatok szociális és gyermekjóléti feladatainak tám.</t>
  </si>
  <si>
    <t xml:space="preserve">       Gyermekétkeztetés támogatása - finansz. Szemp. Elismert dolg ozói bértámog.</t>
  </si>
  <si>
    <t>II. Települési önkormányzatok egyes köznevelési feladatainak támog. össz.</t>
  </si>
  <si>
    <t>2015.évi II. módosítás</t>
  </si>
  <si>
    <t>2015.évi II.mód.</t>
  </si>
  <si>
    <t>II. mód.</t>
  </si>
  <si>
    <t>2015. évi  II. módosítás</t>
  </si>
  <si>
    <t>Kölcsönök (működési célú és felhalmozási célú)( 4.a.számú mell.)</t>
  </si>
  <si>
    <t>Elszámolásból származó bevételek</t>
  </si>
  <si>
    <t>Mindösszesen tartalék  II. módosítás után</t>
  </si>
  <si>
    <t>Önkorm. Tartalék össz. II. módosítás után</t>
  </si>
  <si>
    <t>Készletértékesítés (lábon álló fa)</t>
  </si>
  <si>
    <t>E.felh.átvett (Közműfejl.hjárulás)</t>
  </si>
  <si>
    <t>E.szolg.-okra (Beruházások terv.munkáira)</t>
  </si>
  <si>
    <t>Beruházásra (Kápolna u.)</t>
  </si>
  <si>
    <t>Előző évi elsz-ból önk-nak még járó tám.</t>
  </si>
  <si>
    <t xml:space="preserve">Ellátottak természetbeni juttatásai összesen (K4) </t>
  </si>
  <si>
    <t xml:space="preserve">  1.2.5. Természetbeni Erzsébet utalvány</t>
  </si>
  <si>
    <t>Családi támogatások (Erzsébet utalvány)</t>
  </si>
  <si>
    <t xml:space="preserve">Kiadások főösszege </t>
  </si>
  <si>
    <t xml:space="preserve">Bevételek főösszege </t>
  </si>
  <si>
    <t>Felhalmozási célú kiadások összesen</t>
  </si>
  <si>
    <r>
      <rPr>
        <b/>
        <sz val="10"/>
        <rFont val="Arial CE"/>
        <family val="0"/>
      </rPr>
      <t>Felhalmozási célú bevételk összesen</t>
    </r>
    <r>
      <rPr>
        <sz val="10"/>
        <rFont val="Arial CE"/>
        <family val="0"/>
      </rPr>
      <t xml:space="preserve"> </t>
    </r>
  </si>
  <si>
    <t>Finanszírozási kiadások összesen</t>
  </si>
  <si>
    <t>Finanszirozási bevételek összesen</t>
  </si>
  <si>
    <t>Óvoda összesen.</t>
  </si>
  <si>
    <t xml:space="preserve"> Előző évi felhalm. célú maradvány</t>
  </si>
  <si>
    <t>Önkormányzat összesen</t>
  </si>
  <si>
    <t xml:space="preserve">Önkormány összesen: </t>
  </si>
  <si>
    <t xml:space="preserve">1.11. Felhalm célú kölcsön visszafizetés </t>
  </si>
  <si>
    <t>1.9. Előző évi felhalm. célú maradvány</t>
  </si>
  <si>
    <t xml:space="preserve">Önkormányzat </t>
  </si>
  <si>
    <t>Költségvetés felhalmozási célú kiadásai összesen</t>
  </si>
  <si>
    <t xml:space="preserve">Költségvetés felhalmozás  bevételek összesen </t>
  </si>
  <si>
    <t>Óvoda összesen</t>
  </si>
  <si>
    <t>2.1. Beruházási kiadás</t>
  </si>
  <si>
    <t>1.8. Egyéb felhalm.célú átvett pénzeszköz</t>
  </si>
  <si>
    <t>1.10 Felhalm.célú pénzeszköz átadás</t>
  </si>
  <si>
    <t>1.7. Felhalm. célú kölcs. visszatér., felvétel</t>
  </si>
  <si>
    <t>1.9 Felújítások</t>
  </si>
  <si>
    <t xml:space="preserve">1.6. Felhalmozási bevételek </t>
  </si>
  <si>
    <t xml:space="preserve">1.8 Beruházások </t>
  </si>
  <si>
    <t>1.5. Felhalmozási c. támogatás áht.belül</t>
  </si>
  <si>
    <r>
      <t>FELHALMOZÁSI CÉLÚ KIADÁSOK</t>
    </r>
    <r>
      <rPr>
        <i/>
        <sz val="10"/>
        <rFont val="Arial CE"/>
        <family val="0"/>
      </rPr>
      <t xml:space="preserve"> </t>
    </r>
  </si>
  <si>
    <t>FELHALMOZÁSI CÉLÚ BEVÉTELEK</t>
  </si>
  <si>
    <t>Működési célú kiadások összesen</t>
  </si>
  <si>
    <t>Működési célú iadások összesen</t>
  </si>
  <si>
    <t>Működési célú bevételek összesen</t>
  </si>
  <si>
    <t>Állami támog.előleg visszafiz.</t>
  </si>
  <si>
    <t>Költségvetés működési kiadások összesen</t>
  </si>
  <si>
    <t xml:space="preserve">Költségvetési működési  bevételek összesen </t>
  </si>
  <si>
    <t>2.1 Intézményi működési kiadás</t>
  </si>
  <si>
    <t xml:space="preserve">2.1. Működési bevételek </t>
  </si>
  <si>
    <t>1.7 Tartalékok</t>
  </si>
  <si>
    <t>1.6 Elvonások, befizetések</t>
  </si>
  <si>
    <t>1.4 Egyéb műk.célú kiadások aht.kívül.</t>
  </si>
  <si>
    <t>1.4. Egyéb működési célú támogatások</t>
  </si>
  <si>
    <t>1.3 Egyéb műk.célú kiadások aht.belül.</t>
  </si>
  <si>
    <t xml:space="preserve">1.3. Működési bevételek </t>
  </si>
  <si>
    <t xml:space="preserve">1.2 Ellátottak pénzbeli juttatásai </t>
  </si>
  <si>
    <t>1.2. Közhatalmi bevételek</t>
  </si>
  <si>
    <t>1.1 Működési kiadás</t>
  </si>
  <si>
    <t>1.1. Működési célú támogatás aht-n belül</t>
  </si>
  <si>
    <t>MŰKÖDÉSI CÉLÚ  KIADÁSOK</t>
  </si>
  <si>
    <t xml:space="preserve">MŰKÖDÉSI CÉLÚ BEVÉTELEK </t>
  </si>
  <si>
    <t>I.mód.</t>
  </si>
  <si>
    <t>eredeti ei.</t>
  </si>
  <si>
    <t>várható ei</t>
  </si>
  <si>
    <t>II.mód.</t>
  </si>
  <si>
    <t xml:space="preserve">2015.évi </t>
  </si>
  <si>
    <t xml:space="preserve">2014.évi </t>
  </si>
  <si>
    <t xml:space="preserve">Megnevezés </t>
  </si>
  <si>
    <t>MINDÖSSZESEN</t>
  </si>
  <si>
    <t xml:space="preserve"> ÓVODA ÖSSZESEN</t>
  </si>
  <si>
    <t>Önkorm.funkcióra nem sorolható bevételei</t>
  </si>
  <si>
    <t>900020</t>
  </si>
  <si>
    <t>Munkahelyi étkeztetés</t>
  </si>
  <si>
    <t>096025</t>
  </si>
  <si>
    <t>Gyermekétkeztetés köznevelési intézményekben</t>
  </si>
  <si>
    <t>Gyermekek napközbeni ell. (bölcsődei ell.)</t>
  </si>
  <si>
    <t>096015</t>
  </si>
  <si>
    <t>Óvodai nevelés,ellátás működtetés feladatai</t>
  </si>
  <si>
    <t>091140</t>
  </si>
  <si>
    <t>B.  ÓVODA</t>
  </si>
  <si>
    <t>ÖNKORMÁNYZAT ÖSSZESEN</t>
  </si>
  <si>
    <t>10. Összesen</t>
  </si>
  <si>
    <t>Lakásfenntartással, lakhatással összefügg. ellát.</t>
  </si>
  <si>
    <t xml:space="preserve">Szociális étkeztetés </t>
  </si>
  <si>
    <t>Munkanélküli aktiv korúak ellátása</t>
  </si>
  <si>
    <t>Egyéb  szoc ellátások</t>
  </si>
  <si>
    <t>SZOCIÁLIS VÉDELEM</t>
  </si>
  <si>
    <t>10.</t>
  </si>
  <si>
    <t>09. összesen</t>
  </si>
  <si>
    <t>Óvodai iskola  intézményi étkeztetés</t>
  </si>
  <si>
    <t xml:space="preserve">Óvodai </t>
  </si>
  <si>
    <t>Műk. Kiegészítő támogatás/2015.évi bérkomp./</t>
  </si>
  <si>
    <t>091151</t>
  </si>
  <si>
    <t>Óvodai nevelés, ellátás  működtetési felad.</t>
  </si>
  <si>
    <t>OKTATÁS</t>
  </si>
  <si>
    <t>09.</t>
  </si>
  <si>
    <t>08. Összesen</t>
  </si>
  <si>
    <t>Közművelődés (közműelődési int. működt.)</t>
  </si>
  <si>
    <t>082091</t>
  </si>
  <si>
    <t>SZABADIDŐ, KULTÚRA ÉS VALLÁS</t>
  </si>
  <si>
    <t>08.</t>
  </si>
  <si>
    <t>07. Összesen</t>
  </si>
  <si>
    <t>Házirovosi ügyeleti ellátás</t>
  </si>
  <si>
    <t>072112</t>
  </si>
  <si>
    <t>EGÉSZSÉGÜGY</t>
  </si>
  <si>
    <t>07.</t>
  </si>
  <si>
    <t>06. Összesen</t>
  </si>
  <si>
    <t>Város-,községgazdálkodási egyéb feladatok</t>
  </si>
  <si>
    <t>066020</t>
  </si>
  <si>
    <t>Zöldterület -kezelés</t>
  </si>
  <si>
    <t>066010</t>
  </si>
  <si>
    <t>Közvilágítás</t>
  </si>
  <si>
    <t>064010</t>
  </si>
  <si>
    <t>LAKÁS- ÉS KÖZMŰELLÁTÁS</t>
  </si>
  <si>
    <t>06.</t>
  </si>
  <si>
    <t>05. Összesen</t>
  </si>
  <si>
    <t>Nem veszélyes hulladék begyűjtése,száll.</t>
  </si>
  <si>
    <t>051030</t>
  </si>
  <si>
    <t>KÖRNYEZETVÉDELEM</t>
  </si>
  <si>
    <t>05.</t>
  </si>
  <si>
    <t>04. Összesen</t>
  </si>
  <si>
    <t>Közutak, hidak,alagutak üzemelt., fennt.</t>
  </si>
  <si>
    <t>045160</t>
  </si>
  <si>
    <t>Közfoglalkoztatási mintaprogram</t>
  </si>
  <si>
    <t>041237</t>
  </si>
  <si>
    <t>Hosszabb időtartamú közfoglalkoztatás</t>
  </si>
  <si>
    <t>041233</t>
  </si>
  <si>
    <t>GAZDASÁGI ÜGYEK</t>
  </si>
  <si>
    <t>04.</t>
  </si>
  <si>
    <t>01. Összesen</t>
  </si>
  <si>
    <t>Támogatási célú finanszírozási müveletek</t>
  </si>
  <si>
    <t>018030</t>
  </si>
  <si>
    <t>Kiegészítés beszámítás után</t>
  </si>
  <si>
    <t>09111</t>
  </si>
  <si>
    <t>Egyéb önk.feladatok tám.</t>
  </si>
  <si>
    <t>Lakott külterület</t>
  </si>
  <si>
    <t>Önkorm.elszám.a központi költségvetéssel</t>
  </si>
  <si>
    <t>018010</t>
  </si>
  <si>
    <t>Önkormányzati vagyonnal v. gazdálkodás</t>
  </si>
  <si>
    <t>013350</t>
  </si>
  <si>
    <t>Köztemető fenntartás és működtetés</t>
  </si>
  <si>
    <t>013320</t>
  </si>
  <si>
    <t>Önkorm.és önk.hiv.jogalkotó és ált.igazg.tev.</t>
  </si>
  <si>
    <t>011130</t>
  </si>
  <si>
    <t>ÁLTALÁNOS KÖZSZOLGÁLTATÁSOK</t>
  </si>
  <si>
    <t>01.</t>
  </si>
  <si>
    <t>A. ÖNKORMÁNYZAT</t>
  </si>
  <si>
    <t>II. Mód</t>
  </si>
  <si>
    <t>I. Mód</t>
  </si>
  <si>
    <t>E.ei.</t>
  </si>
  <si>
    <t>Egyéb felhalm.c. átvett pénzeszköz        B75</t>
  </si>
  <si>
    <t>Felhalm.célú kölcsön visszatérülés      B74</t>
  </si>
  <si>
    <t>Egyéb műk.c. átvett pénzeszköz    B65</t>
  </si>
  <si>
    <t>Műk.célú kölcsön visszatérülés    B64</t>
  </si>
  <si>
    <t>Egyéb műk. célú támogatás        B16</t>
  </si>
  <si>
    <t>Önkormányz. működési tám.          B11</t>
  </si>
  <si>
    <t>Intézmény finansz.    B816</t>
  </si>
  <si>
    <t>Maradvány igénybevét.    B813</t>
  </si>
  <si>
    <t>Felhalmozási célú átvett pénzeszköz                     B7</t>
  </si>
  <si>
    <t xml:space="preserve"> Működési célú  átvett pénzeszköz               B6</t>
  </si>
  <si>
    <t>Felhalmozási bevételek      B5</t>
  </si>
  <si>
    <t>Működési bevételek     B4</t>
  </si>
  <si>
    <t>Közhatalmi bevételek     B3</t>
  </si>
  <si>
    <t>Felhalmozási célú támogatatások áht-n belülről         B2</t>
  </si>
  <si>
    <t>Működési célú támogatások     áht.-n belülről                                B1</t>
  </si>
  <si>
    <t>Szak- feladat száma</t>
  </si>
  <si>
    <t>Kormányzati funkció száma</t>
  </si>
  <si>
    <t>Sor- szám</t>
  </si>
  <si>
    <t xml:space="preserve">MINDÖSSZESEN </t>
  </si>
  <si>
    <t>ÓVODA ÖSSZESEN</t>
  </si>
  <si>
    <t>Munkahelyi étkeztetés köznev.intézményben</t>
  </si>
  <si>
    <t>Önkorm.funkcióra nem sorolható kiadásai</t>
  </si>
  <si>
    <t>Óvodai nevelés,ellátás szakmai feladatai</t>
  </si>
  <si>
    <t>091110</t>
  </si>
  <si>
    <t>ÓVODA</t>
  </si>
  <si>
    <t xml:space="preserve">ÖNKORMÁNYZAT ÖSSZESEN </t>
  </si>
  <si>
    <t>Fejezeti és általános tartalékok elszámolása</t>
  </si>
  <si>
    <t>900070</t>
  </si>
  <si>
    <t>Egyéb szoc.pénzbeli és temészetbni ellátások,támog.</t>
  </si>
  <si>
    <t>Házi segítségnyújtás</t>
  </si>
  <si>
    <t>107052</t>
  </si>
  <si>
    <t>Szociális étkezés</t>
  </si>
  <si>
    <t>Lakásfenntartással, lakhatással kapcs összefogl.ellát.</t>
  </si>
  <si>
    <t>106020</t>
  </si>
  <si>
    <t>Foglalkoztatással kapcs. ell.</t>
  </si>
  <si>
    <t>105010</t>
  </si>
  <si>
    <t>Gyermekvédelmi pénzb.és termb.ellátások</t>
  </si>
  <si>
    <t>104051</t>
  </si>
  <si>
    <t>Gyermekjóléti szolgáltatások</t>
  </si>
  <si>
    <t>104042</t>
  </si>
  <si>
    <t>Betegséggel kapcsolatos pénzb.ellátások, tám.</t>
  </si>
  <si>
    <t>101150</t>
  </si>
  <si>
    <t>SZOCIÁLIS BIZTONSÁG</t>
  </si>
  <si>
    <t>Fogorvosi alapellátás</t>
  </si>
  <si>
    <t>072311</t>
  </si>
  <si>
    <t>Vizellátással kapcs.közmű építése,fennt.</t>
  </si>
  <si>
    <t>063080</t>
  </si>
  <si>
    <t>Szennyvízcsatorna építése,fenntartása</t>
  </si>
  <si>
    <t>052080</t>
  </si>
  <si>
    <t>Ár-és belvízvédelemmel összefüggő tev.</t>
  </si>
  <si>
    <t>047410</t>
  </si>
  <si>
    <t xml:space="preserve"> </t>
  </si>
  <si>
    <t>Közutak, hidak,alagutak üzemelt., fennt.üzemeltetése</t>
  </si>
  <si>
    <t>Önkormnyzati vagyonnal való gazdálkodás</t>
  </si>
  <si>
    <t>Köztemető fenntartás-és üzemeltetés</t>
  </si>
  <si>
    <t>Államháztartás igazgatása, ellenőrzése</t>
  </si>
  <si>
    <t>011210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</si>
  <si>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</si>
  <si>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Eredeti</t>
  </si>
  <si>
    <t>FC.tám.ÁHK           K89</t>
  </si>
  <si>
    <t>Lakástámog. K87</t>
  </si>
  <si>
    <t>FC.kölcs.ÁHK       K86</t>
  </si>
  <si>
    <t>FC.tám.ÁHB           K84</t>
  </si>
  <si>
    <t>Tartalékok           K513</t>
  </si>
  <si>
    <t>MC.tám.ÁHK           K512</t>
  </si>
  <si>
    <t>MC.kölcs.ÁHK       K508</t>
  </si>
  <si>
    <t>MC.tám.ÁHB           K506</t>
  </si>
  <si>
    <t>Elvonások  K502</t>
  </si>
  <si>
    <t>Kötel</t>
  </si>
  <si>
    <t xml:space="preserve">Kiadások összesen  </t>
  </si>
  <si>
    <t>Irányító szervi támogatás      K915</t>
  </si>
  <si>
    <t>Finanszírozási műveletek</t>
  </si>
  <si>
    <t>Egyéb felhalmozási  célú kiadások                                         K8</t>
  </si>
  <si>
    <t>Felújítások                    K7</t>
  </si>
  <si>
    <t>Beruházások             K6</t>
  </si>
  <si>
    <t>Egyéb működési célú kiadások                 K5</t>
  </si>
  <si>
    <t>Ellátottak pénzbeli juttatásai   K4</t>
  </si>
  <si>
    <t>Dologi kiadás       K3</t>
  </si>
  <si>
    <t>Munka-adókat terhelő járulékok              K2</t>
  </si>
  <si>
    <t>Személyi juttatás                  K1</t>
  </si>
  <si>
    <t>Lét-szám fő</t>
  </si>
  <si>
    <t>Önk.  váll.</t>
  </si>
  <si>
    <t>Kormány-   zati funkció száma</t>
  </si>
  <si>
    <t>Kápolna u.szélesítés terv díj  2015.évi</t>
  </si>
  <si>
    <t>Kápolna u.partfal -  /vis maior 2014.évi/</t>
  </si>
  <si>
    <t>E.tárgyi eszközbeszerzés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</si>
</sst>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95">
    <font>
      <sz val="10"/>
      <name val="Arial CE"/>
      <family val="0"/>
    </font>
    <font>
      <b/>
      <sz val="12"/>
      <name val="Arial CE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0"/>
      <color indexed="48"/>
      <name val="Arial CE"/>
      <family val="0"/>
    </font>
    <font>
      <i/>
      <sz val="10"/>
      <name val="Arial CE"/>
      <family val="2"/>
    </font>
    <font>
      <sz val="11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 CE"/>
      <family val="2"/>
    </font>
    <font>
      <b/>
      <sz val="12"/>
      <color indexed="8"/>
      <name val="Arial CE"/>
      <family val="0"/>
    </font>
    <font>
      <sz val="12"/>
      <name val="Arial CE"/>
      <family val="0"/>
    </font>
    <font>
      <b/>
      <i/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i/>
      <sz val="14"/>
      <name val="Arial CE"/>
      <family val="0"/>
    </font>
    <font>
      <b/>
      <u val="single"/>
      <sz val="12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 CE"/>
      <family val="0"/>
    </font>
    <font>
      <i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0"/>
      <name val="Arial CE"/>
      <family val="2"/>
    </font>
    <font>
      <sz val="12"/>
      <color indexed="10"/>
      <name val="Arial CE"/>
      <family val="0"/>
    </font>
    <font>
      <b/>
      <sz val="14"/>
      <color indexed="1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 CE"/>
      <family val="0"/>
    </font>
    <font>
      <i/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sz val="10"/>
      <color rgb="FFFF0000"/>
      <name val="Arial CE"/>
      <family val="2"/>
    </font>
    <font>
      <sz val="12"/>
      <color rgb="FFFF0000"/>
      <name val="Arial CE"/>
      <family val="0"/>
    </font>
    <font>
      <b/>
      <sz val="14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14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2" fillId="25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7" borderId="7" applyNumberFormat="0" applyFont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0" fontId="2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0" fontId="86" fillId="29" borderId="1" applyNumberFormat="0" applyAlignment="0" applyProtection="0"/>
    <xf numFmtId="9" fontId="0" fillId="0" borderId="0" applyFont="0" applyFill="0" applyBorder="0" applyAlignment="0" applyProtection="0"/>
  </cellStyleXfs>
  <cellXfs count="711">
    <xf numFmtId="0" fontId="0" fillId="0" borderId="0" xfId="0" applyAlignment="1">
      <alignment/>
    </xf>
    <xf numFmtId="0" fontId="2" fillId="0" borderId="0" xfId="68">
      <alignment/>
      <protection/>
    </xf>
    <xf numFmtId="0" fontId="4" fillId="0" borderId="10" xfId="68" applyFont="1" applyBorder="1">
      <alignment/>
      <protection/>
    </xf>
    <xf numFmtId="0" fontId="2" fillId="0" borderId="10" xfId="68" applyBorder="1">
      <alignment/>
      <protection/>
    </xf>
    <xf numFmtId="0" fontId="4" fillId="0" borderId="11" xfId="68" applyFont="1" applyBorder="1">
      <alignment/>
      <protection/>
    </xf>
    <xf numFmtId="0" fontId="2" fillId="0" borderId="11" xfId="68" applyBorder="1">
      <alignment/>
      <protection/>
    </xf>
    <xf numFmtId="0" fontId="2" fillId="0" borderId="10" xfId="68" applyFont="1" applyBorder="1">
      <alignment/>
      <protection/>
    </xf>
    <xf numFmtId="0" fontId="4" fillId="0" borderId="11" xfId="68" applyFont="1" applyFill="1" applyBorder="1" applyAlignment="1">
      <alignment horizontal="right"/>
      <protection/>
    </xf>
    <xf numFmtId="0" fontId="2" fillId="0" borderId="0" xfId="68" applyFill="1">
      <alignment/>
      <protection/>
    </xf>
    <xf numFmtId="0" fontId="2" fillId="0" borderId="0" xfId="59" applyFont="1">
      <alignment/>
      <protection/>
    </xf>
    <xf numFmtId="0" fontId="5" fillId="0" borderId="0" xfId="63" applyFont="1">
      <alignment/>
      <protection/>
    </xf>
    <xf numFmtId="0" fontId="5" fillId="0" borderId="0" xfId="63">
      <alignment/>
      <protection/>
    </xf>
    <xf numFmtId="0" fontId="5" fillId="0" borderId="0" xfId="63" applyAlignment="1">
      <alignment horizontal="right"/>
      <protection/>
    </xf>
    <xf numFmtId="0" fontId="4" fillId="0" borderId="10" xfId="63" applyFont="1" applyBorder="1">
      <alignment/>
      <protection/>
    </xf>
    <xf numFmtId="0" fontId="9" fillId="0" borderId="0" xfId="65" applyFont="1">
      <alignment/>
      <protection/>
    </xf>
    <xf numFmtId="0" fontId="5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5" fillId="0" borderId="0" xfId="64">
      <alignment/>
      <protection/>
    </xf>
    <xf numFmtId="0" fontId="13" fillId="0" borderId="10" xfId="64" applyFont="1" applyBorder="1">
      <alignment/>
      <protection/>
    </xf>
    <xf numFmtId="0" fontId="14" fillId="0" borderId="10" xfId="64" applyFont="1" applyBorder="1">
      <alignment/>
      <protection/>
    </xf>
    <xf numFmtId="0" fontId="5" fillId="0" borderId="0" xfId="62">
      <alignment/>
      <protection/>
    </xf>
    <xf numFmtId="0" fontId="7" fillId="0" borderId="10" xfId="62" applyFont="1" applyBorder="1" applyAlignment="1">
      <alignment horizontal="center"/>
      <protection/>
    </xf>
    <xf numFmtId="3" fontId="8" fillId="0" borderId="10" xfId="62" applyNumberFormat="1" applyFont="1" applyBorder="1" applyAlignment="1">
      <alignment horizontal="right"/>
      <protection/>
    </xf>
    <xf numFmtId="3" fontId="7" fillId="0" borderId="10" xfId="62" applyNumberFormat="1" applyFont="1" applyBorder="1" applyAlignment="1">
      <alignment horizontal="right"/>
      <protection/>
    </xf>
    <xf numFmtId="49" fontId="7" fillId="0" borderId="10" xfId="62" applyNumberFormat="1" applyFont="1" applyBorder="1" applyAlignment="1">
      <alignment horizontal="center"/>
      <protection/>
    </xf>
    <xf numFmtId="0" fontId="7" fillId="0" borderId="0" xfId="62" applyFont="1">
      <alignment/>
      <protection/>
    </xf>
    <xf numFmtId="49" fontId="8" fillId="0" borderId="10" xfId="62" applyNumberFormat="1" applyFont="1" applyBorder="1" applyAlignment="1">
      <alignment horizontal="center"/>
      <protection/>
    </xf>
    <xf numFmtId="49" fontId="8" fillId="0" borderId="10" xfId="62" applyNumberFormat="1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4" fillId="0" borderId="0" xfId="68" applyFont="1" applyBorder="1">
      <alignment/>
      <protection/>
    </xf>
    <xf numFmtId="0" fontId="5" fillId="0" borderId="0" xfId="57">
      <alignment/>
      <protection/>
    </xf>
    <xf numFmtId="0" fontId="6" fillId="32" borderId="10" xfId="57" applyFont="1" applyFill="1" applyBorder="1" applyAlignment="1">
      <alignment horizontal="center"/>
      <protection/>
    </xf>
    <xf numFmtId="0" fontId="5" fillId="0" borderId="10" xfId="57" applyFont="1" applyBorder="1">
      <alignment/>
      <protection/>
    </xf>
    <xf numFmtId="0" fontId="5" fillId="0" borderId="0" xfId="66">
      <alignment/>
      <protection/>
    </xf>
    <xf numFmtId="0" fontId="5" fillId="0" borderId="0" xfId="58">
      <alignment/>
      <protection/>
    </xf>
    <xf numFmtId="0" fontId="6" fillId="32" borderId="10" xfId="58" applyFont="1" applyFill="1" applyBorder="1" applyAlignment="1">
      <alignment horizontal="center" vertical="center" wrapText="1"/>
      <protection/>
    </xf>
    <xf numFmtId="0" fontId="7" fillId="0" borderId="10" xfId="58" applyFont="1" applyBorder="1">
      <alignment/>
      <protection/>
    </xf>
    <xf numFmtId="0" fontId="5" fillId="0" borderId="10" xfId="58" applyFont="1" applyBorder="1">
      <alignment/>
      <protection/>
    </xf>
    <xf numFmtId="0" fontId="5" fillId="0" borderId="10" xfId="58" applyFont="1" applyBorder="1" applyAlignment="1">
      <alignment horizontal="center"/>
      <protection/>
    </xf>
    <xf numFmtId="3" fontId="17" fillId="0" borderId="10" xfId="62" applyNumberFormat="1" applyFont="1" applyBorder="1" applyAlignment="1">
      <alignment horizontal="right"/>
      <protection/>
    </xf>
    <xf numFmtId="0" fontId="5" fillId="0" borderId="0" xfId="66" applyBorder="1" applyAlignment="1">
      <alignment horizontal="right"/>
      <protection/>
    </xf>
    <xf numFmtId="0" fontId="5" fillId="0" borderId="10" xfId="57" applyFont="1" applyBorder="1" applyAlignment="1">
      <alignment horizontal="center"/>
      <protection/>
    </xf>
    <xf numFmtId="0" fontId="2" fillId="0" borderId="10" xfId="66" applyFont="1" applyBorder="1" applyAlignment="1">
      <alignment horizontal="center"/>
      <protection/>
    </xf>
    <xf numFmtId="0" fontId="6" fillId="32" borderId="10" xfId="66" applyFont="1" applyFill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3" fillId="0" borderId="10" xfId="57" applyFont="1" applyBorder="1" applyAlignment="1">
      <alignment horizontal="center" vertical="distributed"/>
      <protection/>
    </xf>
    <xf numFmtId="0" fontId="5" fillId="0" borderId="10" xfId="57" applyFont="1" applyBorder="1" applyAlignment="1">
      <alignment horizontal="center" vertical="distributed"/>
      <protection/>
    </xf>
    <xf numFmtId="0" fontId="5" fillId="0" borderId="10" xfId="57" applyBorder="1" applyAlignment="1">
      <alignment vertical="distributed"/>
      <protection/>
    </xf>
    <xf numFmtId="0" fontId="14" fillId="0" borderId="11" xfId="64" applyFont="1" applyBorder="1">
      <alignment/>
      <protection/>
    </xf>
    <xf numFmtId="9" fontId="5" fillId="0" borderId="10" xfId="57" applyNumberFormat="1" applyBorder="1" applyAlignment="1">
      <alignment horizontal="center" vertical="distributed"/>
      <protection/>
    </xf>
    <xf numFmtId="0" fontId="5" fillId="0" borderId="0" xfId="57" applyAlignment="1">
      <alignment horizontal="right"/>
      <protection/>
    </xf>
    <xf numFmtId="0" fontId="16" fillId="0" borderId="10" xfId="63" applyFont="1" applyBorder="1" applyAlignment="1">
      <alignment horizontal="center" vertical="distributed"/>
      <protection/>
    </xf>
    <xf numFmtId="3" fontId="2" fillId="0" borderId="10" xfId="63" applyNumberFormat="1" applyFont="1" applyBorder="1" applyAlignment="1">
      <alignment vertical="distributed"/>
      <protection/>
    </xf>
    <xf numFmtId="3" fontId="4" fillId="0" borderId="10" xfId="63" applyNumberFormat="1" applyFont="1" applyBorder="1" applyAlignment="1">
      <alignment vertical="distributed"/>
      <protection/>
    </xf>
    <xf numFmtId="0" fontId="6" fillId="0" borderId="10" xfId="57" applyFont="1" applyBorder="1">
      <alignment/>
      <protection/>
    </xf>
    <xf numFmtId="0" fontId="21" fillId="0" borderId="10" xfId="57" applyFont="1" applyBorder="1" applyAlignment="1">
      <alignment horizontal="center" vertical="distributed"/>
      <protection/>
    </xf>
    <xf numFmtId="0" fontId="6" fillId="0" borderId="10" xfId="57" applyFont="1" applyBorder="1" applyAlignment="1">
      <alignment horizontal="center" vertical="distributed"/>
      <protection/>
    </xf>
    <xf numFmtId="0" fontId="6" fillId="0" borderId="10" xfId="57" applyFont="1" applyBorder="1" applyAlignment="1">
      <alignment vertical="distributed"/>
      <protection/>
    </xf>
    <xf numFmtId="9" fontId="6" fillId="0" borderId="10" xfId="57" applyNumberFormat="1" applyFont="1" applyBorder="1" applyAlignment="1">
      <alignment horizontal="center" vertical="distributed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3" fontId="13" fillId="0" borderId="10" xfId="64" applyNumberFormat="1" applyFont="1" applyBorder="1">
      <alignment/>
      <protection/>
    </xf>
    <xf numFmtId="3" fontId="2" fillId="0" borderId="10" xfId="68" applyNumberFormat="1" applyBorder="1">
      <alignment/>
      <protection/>
    </xf>
    <xf numFmtId="3" fontId="4" fillId="0" borderId="10" xfId="68" applyNumberFormat="1" applyFont="1" applyBorder="1">
      <alignment/>
      <protection/>
    </xf>
    <xf numFmtId="0" fontId="7" fillId="0" borderId="10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8" fillId="0" borderId="10" xfId="62" applyFont="1" applyBorder="1" applyAlignment="1">
      <alignment horizontal="left"/>
      <protection/>
    </xf>
    <xf numFmtId="0" fontId="8" fillId="0" borderId="12" xfId="62" applyFont="1" applyBorder="1" applyAlignment="1">
      <alignment horizontal="left"/>
      <protection/>
    </xf>
    <xf numFmtId="0" fontId="0" fillId="0" borderId="10" xfId="0" applyBorder="1" applyAlignment="1">
      <alignment/>
    </xf>
    <xf numFmtId="0" fontId="17" fillId="0" borderId="10" xfId="62" applyFont="1" applyBorder="1" applyAlignment="1">
      <alignment horizontal="left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left" vertical="center"/>
      <protection/>
    </xf>
    <xf numFmtId="0" fontId="8" fillId="0" borderId="12" xfId="59" applyFont="1" applyBorder="1" applyAlignment="1">
      <alignment horizontal="left"/>
      <protection/>
    </xf>
    <xf numFmtId="0" fontId="0" fillId="32" borderId="10" xfId="0" applyFill="1" applyBorder="1" applyAlignment="1">
      <alignment/>
    </xf>
    <xf numFmtId="3" fontId="2" fillId="0" borderId="10" xfId="66" applyNumberFormat="1" applyFont="1" applyBorder="1">
      <alignment/>
      <protection/>
    </xf>
    <xf numFmtId="0" fontId="7" fillId="0" borderId="10" xfId="59" applyFont="1" applyBorder="1" applyAlignment="1">
      <alignment horizontal="left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/>
      <protection/>
    </xf>
    <xf numFmtId="16" fontId="2" fillId="0" borderId="10" xfId="68" applyNumberFormat="1" applyFont="1" applyBorder="1">
      <alignment/>
      <protection/>
    </xf>
    <xf numFmtId="0" fontId="2" fillId="0" borderId="10" xfId="68" applyFont="1" applyBorder="1">
      <alignment/>
      <protection/>
    </xf>
    <xf numFmtId="16" fontId="2" fillId="0" borderId="10" xfId="68" applyNumberFormat="1" applyBorder="1">
      <alignment/>
      <protection/>
    </xf>
    <xf numFmtId="0" fontId="2" fillId="0" borderId="10" xfId="61" applyFont="1" applyBorder="1">
      <alignment/>
      <protection/>
    </xf>
    <xf numFmtId="3" fontId="2" fillId="0" borderId="10" xfId="61" applyNumberFormat="1" applyBorder="1">
      <alignment/>
      <protection/>
    </xf>
    <xf numFmtId="3" fontId="2" fillId="0" borderId="10" xfId="61" applyNumberFormat="1" applyFont="1" applyBorder="1">
      <alignment/>
      <protection/>
    </xf>
    <xf numFmtId="0" fontId="16" fillId="0" borderId="10" xfId="61" applyFont="1" applyBorder="1">
      <alignment/>
      <protection/>
    </xf>
    <xf numFmtId="3" fontId="16" fillId="0" borderId="10" xfId="61" applyNumberFormat="1" applyFont="1" applyBorder="1">
      <alignment/>
      <protection/>
    </xf>
    <xf numFmtId="0" fontId="5" fillId="0" borderId="10" xfId="57" applyFont="1" applyBorder="1" applyAlignment="1">
      <alignment horizontal="distributed" vertical="distributed"/>
      <protection/>
    </xf>
    <xf numFmtId="0" fontId="4" fillId="32" borderId="13" xfId="63" applyFont="1" applyFill="1" applyBorder="1" applyAlignment="1">
      <alignment horizontal="center" vertical="center" wrapText="1"/>
      <protection/>
    </xf>
    <xf numFmtId="0" fontId="4" fillId="32" borderId="11" xfId="63" applyFont="1" applyFill="1" applyBorder="1" applyAlignment="1">
      <alignment horizontal="center" vertical="center" wrapText="1"/>
      <protection/>
    </xf>
    <xf numFmtId="3" fontId="6" fillId="0" borderId="10" xfId="57" applyNumberFormat="1" applyFont="1" applyBorder="1" applyAlignment="1">
      <alignment vertical="distributed"/>
      <protection/>
    </xf>
    <xf numFmtId="3" fontId="5" fillId="0" borderId="10" xfId="57" applyNumberFormat="1" applyFont="1" applyBorder="1" applyAlignment="1">
      <alignment horizontal="right" vertical="distributed"/>
      <protection/>
    </xf>
    <xf numFmtId="3" fontId="11" fillId="0" borderId="10" xfId="64" applyNumberFormat="1" applyFont="1" applyBorder="1">
      <alignment/>
      <protection/>
    </xf>
    <xf numFmtId="3" fontId="16" fillId="0" borderId="10" xfId="68" applyNumberFormat="1" applyFont="1" applyBorder="1">
      <alignment/>
      <protection/>
    </xf>
    <xf numFmtId="0" fontId="14" fillId="0" borderId="10" xfId="64" applyFont="1" applyBorder="1" applyAlignment="1">
      <alignment horizontal="left"/>
      <protection/>
    </xf>
    <xf numFmtId="0" fontId="14" fillId="0" borderId="10" xfId="64" applyFont="1" applyBorder="1" applyAlignment="1">
      <alignment horizontal="center"/>
      <protection/>
    </xf>
    <xf numFmtId="3" fontId="4" fillId="0" borderId="10" xfId="66" applyNumberFormat="1" applyFont="1" applyBorder="1">
      <alignment/>
      <protection/>
    </xf>
    <xf numFmtId="0" fontId="9" fillId="32" borderId="10" xfId="64" applyFont="1" applyFill="1" applyBorder="1">
      <alignment/>
      <protection/>
    </xf>
    <xf numFmtId="0" fontId="5" fillId="0" borderId="10" xfId="61" applyFont="1" applyBorder="1" applyAlignment="1">
      <alignment vertical="distributed"/>
      <protection/>
    </xf>
    <xf numFmtId="0" fontId="6" fillId="0" borderId="10" xfId="61" applyFont="1" applyBorder="1" applyAlignment="1">
      <alignment vertical="distributed"/>
      <protection/>
    </xf>
    <xf numFmtId="0" fontId="10" fillId="32" borderId="10" xfId="64" applyFont="1" applyFill="1" applyBorder="1" applyAlignment="1">
      <alignment horizontal="left" vertical="distributed"/>
      <protection/>
    </xf>
    <xf numFmtId="0" fontId="9" fillId="0" borderId="10" xfId="64" applyFont="1" applyBorder="1" applyAlignment="1">
      <alignment horizontal="left" vertical="distributed"/>
      <protection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15" fillId="0" borderId="10" xfId="62" applyFont="1" applyBorder="1" applyAlignment="1">
      <alignment horizontal="left"/>
      <protection/>
    </xf>
    <xf numFmtId="0" fontId="13" fillId="0" borderId="10" xfId="64" applyFont="1" applyBorder="1">
      <alignment/>
      <protection/>
    </xf>
    <xf numFmtId="0" fontId="8" fillId="0" borderId="10" xfId="61" applyFont="1" applyBorder="1">
      <alignment/>
      <protection/>
    </xf>
    <xf numFmtId="0" fontId="12" fillId="0" borderId="10" xfId="64" applyFont="1" applyBorder="1" applyAlignment="1">
      <alignment horizontal="left"/>
      <protection/>
    </xf>
    <xf numFmtId="0" fontId="8" fillId="0" borderId="10" xfId="59" applyFont="1" applyBorder="1" applyAlignment="1">
      <alignment horizontal="left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/>
      <protection/>
    </xf>
    <xf numFmtId="3" fontId="4" fillId="0" borderId="10" xfId="61" applyNumberFormat="1" applyFont="1" applyBorder="1">
      <alignment/>
      <protection/>
    </xf>
    <xf numFmtId="3" fontId="12" fillId="32" borderId="10" xfId="64" applyNumberFormat="1" applyFont="1" applyFill="1" applyBorder="1" applyAlignment="1">
      <alignment vertical="distributed"/>
      <protection/>
    </xf>
    <xf numFmtId="0" fontId="25" fillId="0" borderId="10" xfId="63" applyFont="1" applyBorder="1" applyAlignment="1">
      <alignment vertical="distributed"/>
      <protection/>
    </xf>
    <xf numFmtId="16" fontId="4" fillId="0" borderId="11" xfId="68" applyNumberFormat="1" applyFont="1" applyBorder="1">
      <alignment/>
      <protection/>
    </xf>
    <xf numFmtId="0" fontId="2" fillId="0" borderId="0" xfId="68" applyBorder="1">
      <alignment/>
      <protection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3" fontId="8" fillId="0" borderId="10" xfId="60" applyNumberFormat="1" applyFont="1" applyFill="1" applyBorder="1">
      <alignment/>
      <protection/>
    </xf>
    <xf numFmtId="3" fontId="7" fillId="0" borderId="14" xfId="56" applyNumberFormat="1" applyFont="1" applyFill="1" applyBorder="1" applyAlignment="1">
      <alignment horizontal="center" vertical="center"/>
      <protection/>
    </xf>
    <xf numFmtId="4" fontId="7" fillId="0" borderId="14" xfId="56" applyNumberFormat="1" applyFont="1" applyFill="1" applyBorder="1" applyAlignment="1">
      <alignment vertical="center"/>
      <protection/>
    </xf>
    <xf numFmtId="3" fontId="7" fillId="0" borderId="15" xfId="56" applyNumberFormat="1" applyFont="1" applyFill="1" applyBorder="1" applyAlignment="1">
      <alignment vertical="center"/>
      <protection/>
    </xf>
    <xf numFmtId="3" fontId="7" fillId="0" borderId="14" xfId="56" applyNumberFormat="1" applyFont="1" applyFill="1" applyBorder="1" applyAlignment="1">
      <alignment vertical="center"/>
      <protection/>
    </xf>
    <xf numFmtId="3" fontId="8" fillId="0" borderId="14" xfId="56" applyNumberFormat="1" applyFont="1" applyFill="1" applyBorder="1" applyAlignment="1">
      <alignment vertical="center"/>
      <protection/>
    </xf>
    <xf numFmtId="3" fontId="8" fillId="0" borderId="15" xfId="56" applyNumberFormat="1" applyFont="1" applyFill="1" applyBorder="1" applyAlignment="1">
      <alignment vertical="center"/>
      <protection/>
    </xf>
    <xf numFmtId="3" fontId="7" fillId="0" borderId="10" xfId="60" applyNumberFormat="1" applyFont="1" applyFill="1" applyBorder="1">
      <alignment/>
      <protection/>
    </xf>
    <xf numFmtId="166" fontId="7" fillId="0" borderId="16" xfId="56" applyNumberFormat="1" applyFont="1" applyBorder="1" applyAlignment="1">
      <alignment vertical="center"/>
      <protection/>
    </xf>
    <xf numFmtId="3" fontId="7" fillId="0" borderId="16" xfId="56" applyNumberFormat="1" applyFont="1" applyFill="1" applyBorder="1" applyAlignment="1">
      <alignment vertical="center"/>
      <protection/>
    </xf>
    <xf numFmtId="3" fontId="7" fillId="0" borderId="17" xfId="60" applyNumberFormat="1" applyFont="1" applyFill="1" applyBorder="1">
      <alignment/>
      <protection/>
    </xf>
    <xf numFmtId="0" fontId="7" fillId="0" borderId="17" xfId="67" applyFont="1" applyBorder="1">
      <alignment/>
      <protection/>
    </xf>
    <xf numFmtId="4" fontId="7" fillId="0" borderId="17" xfId="60" applyNumberFormat="1" applyFont="1" applyFill="1" applyBorder="1">
      <alignment/>
      <protection/>
    </xf>
    <xf numFmtId="0" fontId="8" fillId="0" borderId="10" xfId="67" applyFont="1" applyBorder="1">
      <alignment/>
      <protection/>
    </xf>
    <xf numFmtId="3" fontId="8" fillId="0" borderId="10" xfId="56" applyNumberFormat="1" applyFont="1" applyFill="1" applyBorder="1" applyAlignment="1">
      <alignment vertical="center"/>
      <protection/>
    </xf>
    <xf numFmtId="3" fontId="7" fillId="0" borderId="10" xfId="56" applyNumberFormat="1" applyFont="1" applyFill="1" applyBorder="1" applyAlignment="1">
      <alignment vertical="center"/>
      <protection/>
    </xf>
    <xf numFmtId="0" fontId="10" fillId="0" borderId="10" xfId="64" applyFont="1" applyBorder="1" applyAlignment="1">
      <alignment horizontal="left" vertical="distributed"/>
      <protection/>
    </xf>
    <xf numFmtId="3" fontId="12" fillId="0" borderId="10" xfId="64" applyNumberFormat="1" applyFont="1" applyBorder="1">
      <alignment/>
      <protection/>
    </xf>
    <xf numFmtId="0" fontId="5" fillId="0" borderId="0" xfId="64" applyFont="1">
      <alignment/>
      <protection/>
    </xf>
    <xf numFmtId="0" fontId="8" fillId="0" borderId="10" xfId="62" applyFont="1" applyBorder="1">
      <alignment/>
      <protection/>
    </xf>
    <xf numFmtId="0" fontId="8" fillId="0" borderId="10" xfId="62" applyFont="1" applyBorder="1" applyAlignment="1">
      <alignment horizontal="center"/>
      <protection/>
    </xf>
    <xf numFmtId="3" fontId="2" fillId="33" borderId="10" xfId="68" applyNumberFormat="1" applyFill="1" applyBorder="1">
      <alignment/>
      <protection/>
    </xf>
    <xf numFmtId="3" fontId="2" fillId="33" borderId="10" xfId="61" applyNumberFormat="1" applyFont="1" applyFill="1" applyBorder="1">
      <alignment/>
      <protection/>
    </xf>
    <xf numFmtId="0" fontId="4" fillId="33" borderId="17" xfId="68" applyFont="1" applyFill="1" applyBorder="1">
      <alignment/>
      <protection/>
    </xf>
    <xf numFmtId="0" fontId="4" fillId="33" borderId="17" xfId="68" applyFont="1" applyFill="1" applyBorder="1" applyAlignment="1">
      <alignment horizontal="center"/>
      <protection/>
    </xf>
    <xf numFmtId="0" fontId="4" fillId="33" borderId="11" xfId="68" applyFont="1" applyFill="1" applyBorder="1">
      <alignment/>
      <protection/>
    </xf>
    <xf numFmtId="0" fontId="4" fillId="33" borderId="11" xfId="68" applyFont="1" applyFill="1" applyBorder="1" applyAlignment="1">
      <alignment horizontal="center"/>
      <protection/>
    </xf>
    <xf numFmtId="3" fontId="4" fillId="0" borderId="0" xfId="68" applyNumberFormat="1" applyFont="1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7" fillId="0" borderId="12" xfId="62" applyFont="1" applyBorder="1">
      <alignment/>
      <protection/>
    </xf>
    <xf numFmtId="49" fontId="7" fillId="32" borderId="10" xfId="62" applyNumberFormat="1" applyFont="1" applyFill="1" applyBorder="1" applyAlignment="1">
      <alignment horizontal="center"/>
      <protection/>
    </xf>
    <xf numFmtId="0" fontId="8" fillId="32" borderId="10" xfId="62" applyFont="1" applyFill="1" applyBorder="1" applyAlignment="1">
      <alignment horizontal="left"/>
      <protection/>
    </xf>
    <xf numFmtId="3" fontId="8" fillId="32" borderId="10" xfId="62" applyNumberFormat="1" applyFont="1" applyFill="1" applyBorder="1" applyAlignment="1">
      <alignment horizontal="right"/>
      <protection/>
    </xf>
    <xf numFmtId="0" fontId="7" fillId="32" borderId="10" xfId="62" applyFont="1" applyFill="1" applyBorder="1" applyAlignment="1">
      <alignment horizontal="center"/>
      <protection/>
    </xf>
    <xf numFmtId="0" fontId="8" fillId="32" borderId="10" xfId="62" applyFont="1" applyFill="1" applyBorder="1">
      <alignment/>
      <protection/>
    </xf>
    <xf numFmtId="0" fontId="8" fillId="32" borderId="12" xfId="62" applyFont="1" applyFill="1" applyBorder="1" applyAlignment="1">
      <alignment horizontal="left"/>
      <protection/>
    </xf>
    <xf numFmtId="49" fontId="8" fillId="32" borderId="10" xfId="62" applyNumberFormat="1" applyFont="1" applyFill="1" applyBorder="1" applyAlignment="1">
      <alignment horizontal="center"/>
      <protection/>
    </xf>
    <xf numFmtId="49" fontId="7" fillId="32" borderId="11" xfId="62" applyNumberFormat="1" applyFont="1" applyFill="1" applyBorder="1" applyAlignment="1">
      <alignment horizontal="center" vertical="center"/>
      <protection/>
    </xf>
    <xf numFmtId="49" fontId="8" fillId="32" borderId="11" xfId="62" applyNumberFormat="1" applyFont="1" applyFill="1" applyBorder="1" applyAlignment="1">
      <alignment horizontal="distributed" vertical="distributed"/>
      <protection/>
    </xf>
    <xf numFmtId="0" fontId="4" fillId="32" borderId="12" xfId="62" applyFont="1" applyFill="1" applyBorder="1" applyAlignment="1">
      <alignment horizontal="left"/>
      <protection/>
    </xf>
    <xf numFmtId="0" fontId="8" fillId="33" borderId="10" xfId="59" applyFont="1" applyFill="1" applyBorder="1" applyAlignment="1">
      <alignment horizontal="left" vertical="center"/>
      <protection/>
    </xf>
    <xf numFmtId="0" fontId="15" fillId="0" borderId="10" xfId="59" applyFont="1" applyBorder="1" applyAlignment="1">
      <alignment horizontal="left"/>
      <protection/>
    </xf>
    <xf numFmtId="0" fontId="15" fillId="0" borderId="12" xfId="59" applyFont="1" applyBorder="1" applyAlignment="1">
      <alignment horizontal="left"/>
      <protection/>
    </xf>
    <xf numFmtId="0" fontId="7" fillId="32" borderId="10" xfId="59" applyFont="1" applyFill="1" applyBorder="1" applyAlignment="1">
      <alignment horizontal="center" vertical="center"/>
      <protection/>
    </xf>
    <xf numFmtId="0" fontId="8" fillId="32" borderId="12" xfId="59" applyFont="1" applyFill="1" applyBorder="1" applyAlignment="1">
      <alignment horizontal="left"/>
      <protection/>
    </xf>
    <xf numFmtId="0" fontId="6" fillId="0" borderId="14" xfId="56" applyFont="1" applyBorder="1" applyAlignment="1">
      <alignment vertical="center"/>
      <protection/>
    </xf>
    <xf numFmtId="0" fontId="5" fillId="0" borderId="14" xfId="56" applyFont="1" applyBorder="1" applyAlignment="1">
      <alignment vertical="center"/>
      <protection/>
    </xf>
    <xf numFmtId="0" fontId="5" fillId="0" borderId="14" xfId="56" applyFont="1" applyBorder="1" applyAlignment="1">
      <alignment vertical="center" wrapText="1"/>
      <protection/>
    </xf>
    <xf numFmtId="0" fontId="5" fillId="0" borderId="16" xfId="56" applyFont="1" applyBorder="1" applyAlignment="1">
      <alignment vertical="center"/>
      <protection/>
    </xf>
    <xf numFmtId="0" fontId="5" fillId="0" borderId="18" xfId="56" applyFont="1" applyBorder="1" applyAlignment="1">
      <alignment vertical="center"/>
      <protection/>
    </xf>
    <xf numFmtId="0" fontId="6" fillId="0" borderId="10" xfId="56" applyFont="1" applyBorder="1" applyAlignment="1">
      <alignment vertical="center"/>
      <protection/>
    </xf>
    <xf numFmtId="0" fontId="7" fillId="0" borderId="0" xfId="0" applyFont="1" applyAlignment="1">
      <alignment wrapText="1"/>
    </xf>
    <xf numFmtId="0" fontId="6" fillId="32" borderId="10" xfId="60" applyFont="1" applyFill="1" applyBorder="1">
      <alignment/>
      <protection/>
    </xf>
    <xf numFmtId="0" fontId="8" fillId="32" borderId="11" xfId="60" applyFont="1" applyFill="1" applyBorder="1" applyAlignment="1">
      <alignment horizontal="center" vertical="center" wrapText="1"/>
      <protection/>
    </xf>
    <xf numFmtId="0" fontId="8" fillId="32" borderId="19" xfId="60" applyFont="1" applyFill="1" applyBorder="1" applyAlignment="1">
      <alignment horizontal="right" vertical="center" wrapText="1"/>
      <protection/>
    </xf>
    <xf numFmtId="0" fontId="8" fillId="32" borderId="20" xfId="60" applyFont="1" applyFill="1" applyBorder="1" applyAlignment="1">
      <alignment horizontal="center" vertical="center"/>
      <protection/>
    </xf>
    <xf numFmtId="0" fontId="8" fillId="32" borderId="21" xfId="60" applyFont="1" applyFill="1" applyBorder="1" applyAlignment="1">
      <alignment horizontal="right" vertical="center"/>
      <protection/>
    </xf>
    <xf numFmtId="0" fontId="8" fillId="32" borderId="22" xfId="60" applyFont="1" applyFill="1" applyBorder="1" applyAlignment="1">
      <alignment horizontal="center" vertical="center"/>
      <protection/>
    </xf>
    <xf numFmtId="0" fontId="8" fillId="32" borderId="23" xfId="60" applyFont="1" applyFill="1" applyBorder="1" applyAlignment="1">
      <alignment horizontal="center" vertical="center"/>
      <protection/>
    </xf>
    <xf numFmtId="0" fontId="16" fillId="0" borderId="11" xfId="68" applyFont="1" applyBorder="1">
      <alignment/>
      <protection/>
    </xf>
    <xf numFmtId="0" fontId="4" fillId="0" borderId="10" xfId="68" applyNumberFormat="1" applyFont="1" applyBorder="1">
      <alignment/>
      <protection/>
    </xf>
    <xf numFmtId="0" fontId="16" fillId="0" borderId="10" xfId="68" applyFont="1" applyBorder="1">
      <alignment/>
      <protection/>
    </xf>
    <xf numFmtId="3" fontId="27" fillId="0" borderId="10" xfId="64" applyNumberFormat="1" applyFont="1" applyBorder="1">
      <alignment/>
      <protection/>
    </xf>
    <xf numFmtId="0" fontId="13" fillId="32" borderId="10" xfId="64" applyFont="1" applyFill="1" applyBorder="1">
      <alignment/>
      <protection/>
    </xf>
    <xf numFmtId="0" fontId="16" fillId="32" borderId="10" xfId="61" applyFont="1" applyFill="1" applyBorder="1">
      <alignment/>
      <protection/>
    </xf>
    <xf numFmtId="3" fontId="16" fillId="32" borderId="10" xfId="61" applyNumberFormat="1" applyFont="1" applyFill="1" applyBorder="1">
      <alignment/>
      <protection/>
    </xf>
    <xf numFmtId="0" fontId="22" fillId="0" borderId="10" xfId="0" applyFont="1" applyBorder="1" applyAlignment="1">
      <alignment/>
    </xf>
    <xf numFmtId="16" fontId="17" fillId="0" borderId="10" xfId="62" applyNumberFormat="1" applyFont="1" applyBorder="1" applyAlignment="1">
      <alignment horizontal="left"/>
      <protection/>
    </xf>
    <xf numFmtId="0" fontId="15" fillId="0" borderId="10" xfId="62" applyFont="1" applyBorder="1" applyAlignment="1">
      <alignment horizontal="center" vertical="center" wrapText="1"/>
      <protection/>
    </xf>
    <xf numFmtId="3" fontId="7" fillId="0" borderId="10" xfId="62" applyNumberFormat="1" applyFont="1" applyBorder="1" applyAlignment="1">
      <alignment horizontal="right"/>
      <protection/>
    </xf>
    <xf numFmtId="0" fontId="7" fillId="0" borderId="10" xfId="62" applyFont="1" applyBorder="1" applyAlignment="1">
      <alignment horizontal="left"/>
      <protection/>
    </xf>
    <xf numFmtId="0" fontId="7" fillId="0" borderId="10" xfId="62" applyNumberFormat="1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16" fontId="7" fillId="0" borderId="10" xfId="62" applyNumberFormat="1" applyFont="1" applyBorder="1" applyAlignment="1">
      <alignment horizontal="left"/>
      <protection/>
    </xf>
    <xf numFmtId="0" fontId="8" fillId="0" borderId="10" xfId="62" applyNumberFormat="1" applyFont="1" applyBorder="1" applyAlignment="1">
      <alignment horizontal="left"/>
      <protection/>
    </xf>
    <xf numFmtId="0" fontId="11" fillId="0" borderId="24" xfId="65" applyFont="1" applyBorder="1" applyAlignment="1">
      <alignment horizontal="left"/>
      <protection/>
    </xf>
    <xf numFmtId="0" fontId="12" fillId="0" borderId="25" xfId="65" applyFont="1" applyBorder="1" applyAlignment="1">
      <alignment horizontal="center"/>
      <protection/>
    </xf>
    <xf numFmtId="0" fontId="12" fillId="0" borderId="20" xfId="65" applyFont="1" applyBorder="1" applyAlignment="1">
      <alignment horizontal="left"/>
      <protection/>
    </xf>
    <xf numFmtId="0" fontId="11" fillId="0" borderId="11" xfId="65" applyFont="1" applyBorder="1" applyAlignment="1">
      <alignment horizontal="center"/>
      <protection/>
    </xf>
    <xf numFmtId="2" fontId="7" fillId="0" borderId="10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29" fillId="32" borderId="10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5" fillId="0" borderId="10" xfId="56" applyFont="1" applyBorder="1" applyAlignment="1">
      <alignment vertical="center"/>
      <protection/>
    </xf>
    <xf numFmtId="0" fontId="7" fillId="33" borderId="0" xfId="0" applyFont="1" applyFill="1" applyAlignment="1">
      <alignment/>
    </xf>
    <xf numFmtId="49" fontId="7" fillId="0" borderId="10" xfId="62" applyNumberFormat="1" applyFont="1" applyBorder="1" applyAlignment="1">
      <alignment horizontal="center"/>
      <protection/>
    </xf>
    <xf numFmtId="3" fontId="2" fillId="0" borderId="10" xfId="68" applyNumberFormat="1" applyFont="1" applyBorder="1">
      <alignment/>
      <protection/>
    </xf>
    <xf numFmtId="3" fontId="6" fillId="0" borderId="10" xfId="57" applyNumberFormat="1" applyFont="1" applyBorder="1" applyAlignment="1">
      <alignment horizontal="right" vertical="distributed"/>
      <protection/>
    </xf>
    <xf numFmtId="9" fontId="5" fillId="0" borderId="10" xfId="57" applyNumberFormat="1" applyFont="1" applyBorder="1" applyAlignment="1">
      <alignment horizontal="center" vertical="distributed"/>
      <protection/>
    </xf>
    <xf numFmtId="0" fontId="29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3" fontId="8" fillId="32" borderId="10" xfId="60" applyNumberFormat="1" applyFont="1" applyFill="1" applyBorder="1">
      <alignment/>
      <protection/>
    </xf>
    <xf numFmtId="0" fontId="8" fillId="32" borderId="10" xfId="67" applyFont="1" applyFill="1" applyBorder="1">
      <alignment/>
      <protection/>
    </xf>
    <xf numFmtId="3" fontId="8" fillId="32" borderId="10" xfId="56" applyNumberFormat="1" applyFont="1" applyFill="1" applyBorder="1" applyAlignment="1">
      <alignment vertical="center"/>
      <protection/>
    </xf>
    <xf numFmtId="0" fontId="6" fillId="0" borderId="0" xfId="60" applyFont="1" applyFill="1" applyBorder="1">
      <alignment/>
      <protection/>
    </xf>
    <xf numFmtId="0" fontId="7" fillId="0" borderId="0" xfId="0" applyFont="1" applyBorder="1" applyAlignment="1">
      <alignment/>
    </xf>
    <xf numFmtId="0" fontId="2" fillId="0" borderId="0" xfId="63" applyFont="1">
      <alignment/>
      <protection/>
    </xf>
    <xf numFmtId="3" fontId="28" fillId="0" borderId="10" xfId="64" applyNumberFormat="1" applyFont="1" applyBorder="1">
      <alignment/>
      <protection/>
    </xf>
    <xf numFmtId="3" fontId="7" fillId="0" borderId="10" xfId="58" applyNumberFormat="1" applyFont="1" applyBorder="1">
      <alignment/>
      <protection/>
    </xf>
    <xf numFmtId="3" fontId="8" fillId="0" borderId="10" xfId="58" applyNumberFormat="1" applyFont="1" applyBorder="1">
      <alignment/>
      <protection/>
    </xf>
    <xf numFmtId="0" fontId="4" fillId="32" borderId="10" xfId="58" applyFont="1" applyFill="1" applyBorder="1" applyAlignment="1">
      <alignment horizontal="center" vertical="center"/>
      <protection/>
    </xf>
    <xf numFmtId="0" fontId="2" fillId="0" borderId="10" xfId="58" applyFont="1" applyBorder="1">
      <alignment/>
      <protection/>
    </xf>
    <xf numFmtId="3" fontId="4" fillId="0" borderId="10" xfId="58" applyNumberFormat="1" applyFont="1" applyBorder="1">
      <alignment/>
      <protection/>
    </xf>
    <xf numFmtId="0" fontId="2" fillId="0" borderId="0" xfId="58" applyFont="1">
      <alignment/>
      <protection/>
    </xf>
    <xf numFmtId="0" fontId="6" fillId="0" borderId="26" xfId="56" applyFont="1" applyBorder="1" applyAlignment="1">
      <alignment vertical="center"/>
      <protection/>
    </xf>
    <xf numFmtId="3" fontId="8" fillId="0" borderId="11" xfId="60" applyNumberFormat="1" applyFont="1" applyFill="1" applyBorder="1">
      <alignment/>
      <protection/>
    </xf>
    <xf numFmtId="0" fontId="5" fillId="0" borderId="14" xfId="56" applyFont="1" applyBorder="1" applyAlignment="1">
      <alignment vertical="center"/>
      <protection/>
    </xf>
    <xf numFmtId="49" fontId="7" fillId="0" borderId="11" xfId="62" applyNumberFormat="1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left"/>
      <protection/>
    </xf>
    <xf numFmtId="3" fontId="7" fillId="0" borderId="10" xfId="62" applyNumberFormat="1" applyFont="1" applyBorder="1" applyAlignment="1">
      <alignment horizontal="right" vertical="center"/>
      <protection/>
    </xf>
    <xf numFmtId="3" fontId="7" fillId="0" borderId="10" xfId="62" applyNumberFormat="1" applyFont="1" applyBorder="1" applyAlignment="1">
      <alignment horizontal="right" vertical="center"/>
      <protection/>
    </xf>
    <xf numFmtId="3" fontId="7" fillId="0" borderId="12" xfId="62" applyNumberFormat="1" applyFont="1" applyBorder="1" applyAlignment="1">
      <alignment horizontal="right" vertical="center"/>
      <protection/>
    </xf>
    <xf numFmtId="3" fontId="8" fillId="32" borderId="10" xfId="62" applyNumberFormat="1" applyFont="1" applyFill="1" applyBorder="1" applyAlignment="1">
      <alignment horizontal="right" vertical="center"/>
      <protection/>
    </xf>
    <xf numFmtId="3" fontId="8" fillId="0" borderId="10" xfId="62" applyNumberFormat="1" applyFont="1" applyBorder="1" applyAlignment="1">
      <alignment horizontal="right" vertical="center"/>
      <protection/>
    </xf>
    <xf numFmtId="3" fontId="15" fillId="0" borderId="10" xfId="62" applyNumberFormat="1" applyFont="1" applyBorder="1" applyAlignment="1">
      <alignment horizontal="right" vertical="center"/>
      <protection/>
    </xf>
    <xf numFmtId="3" fontId="7" fillId="0" borderId="12" xfId="62" applyNumberFormat="1" applyFont="1" applyBorder="1" applyAlignment="1">
      <alignment horizontal="right" vertical="center"/>
      <protection/>
    </xf>
    <xf numFmtId="3" fontId="8" fillId="0" borderId="12" xfId="62" applyNumberFormat="1" applyFont="1" applyBorder="1" applyAlignment="1">
      <alignment horizontal="right" vertical="center"/>
      <protection/>
    </xf>
    <xf numFmtId="3" fontId="5" fillId="0" borderId="10" xfId="62" applyNumberFormat="1" applyBorder="1" applyAlignment="1">
      <alignment horizontal="right" vertical="center"/>
      <protection/>
    </xf>
    <xf numFmtId="3" fontId="7" fillId="0" borderId="20" xfId="62" applyNumberFormat="1" applyFont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8" fillId="32" borderId="11" xfId="62" applyNumberFormat="1" applyFont="1" applyFill="1" applyBorder="1" applyAlignment="1">
      <alignment horizontal="right" vertical="center"/>
      <protection/>
    </xf>
    <xf numFmtId="3" fontId="15" fillId="32" borderId="11" xfId="62" applyNumberFormat="1" applyFont="1" applyFill="1" applyBorder="1" applyAlignment="1">
      <alignment horizontal="right" vertical="center"/>
      <protection/>
    </xf>
    <xf numFmtId="3" fontId="7" fillId="0" borderId="0" xfId="62" applyNumberFormat="1" applyFont="1" applyAlignment="1">
      <alignment horizontal="right" vertical="center"/>
      <protection/>
    </xf>
    <xf numFmtId="3" fontId="8" fillId="33" borderId="11" xfId="59" applyNumberFormat="1" applyFont="1" applyFill="1" applyBorder="1" applyAlignment="1">
      <alignment horizontal="right" vertical="center"/>
      <protection/>
    </xf>
    <xf numFmtId="3" fontId="8" fillId="33" borderId="11" xfId="59" applyNumberFormat="1" applyFont="1" applyFill="1" applyBorder="1" applyAlignment="1">
      <alignment horizontal="right" vertical="center" wrapText="1"/>
      <protection/>
    </xf>
    <xf numFmtId="3" fontId="7" fillId="0" borderId="10" xfId="59" applyNumberFormat="1" applyFont="1" applyBorder="1" applyAlignment="1">
      <alignment horizontal="right" vertical="center"/>
      <protection/>
    </xf>
    <xf numFmtId="3" fontId="8" fillId="0" borderId="10" xfId="59" applyNumberFormat="1" applyFont="1" applyBorder="1" applyAlignment="1">
      <alignment horizontal="right" vertical="center"/>
      <protection/>
    </xf>
    <xf numFmtId="3" fontId="8" fillId="32" borderId="10" xfId="59" applyNumberFormat="1" applyFont="1" applyFill="1" applyBorder="1" applyAlignment="1">
      <alignment horizontal="right" vertical="center"/>
      <protection/>
    </xf>
    <xf numFmtId="0" fontId="8" fillId="33" borderId="10" xfId="62" applyFont="1" applyFill="1" applyBorder="1" applyAlignment="1">
      <alignment vertical="center" wrapText="1"/>
      <protection/>
    </xf>
    <xf numFmtId="3" fontId="2" fillId="33" borderId="11" xfId="68" applyNumberFormat="1" applyFill="1" applyBorder="1">
      <alignment/>
      <protection/>
    </xf>
    <xf numFmtId="0" fontId="9" fillId="0" borderId="10" xfId="64" applyFont="1" applyBorder="1" applyAlignment="1">
      <alignment horizontal="center" vertical="distributed"/>
      <protection/>
    </xf>
    <xf numFmtId="0" fontId="9" fillId="0" borderId="10" xfId="64" applyFont="1" applyBorder="1" applyAlignment="1">
      <alignment horizontal="center"/>
      <protection/>
    </xf>
    <xf numFmtId="3" fontId="2" fillId="0" borderId="10" xfId="61" applyNumberFormat="1" applyFont="1" applyBorder="1" applyAlignment="1">
      <alignment horizontal="right"/>
      <protection/>
    </xf>
    <xf numFmtId="3" fontId="4" fillId="0" borderId="10" xfId="61" applyNumberFormat="1" applyFont="1" applyBorder="1" applyAlignment="1">
      <alignment horizontal="right"/>
      <protection/>
    </xf>
    <xf numFmtId="0" fontId="4" fillId="0" borderId="10" xfId="61" applyFont="1" applyBorder="1">
      <alignment/>
      <protection/>
    </xf>
    <xf numFmtId="0" fontId="7" fillId="0" borderId="10" xfId="61" applyFont="1" applyBorder="1">
      <alignment/>
      <protection/>
    </xf>
    <xf numFmtId="3" fontId="8" fillId="34" borderId="10" xfId="59" applyNumberFormat="1" applyFont="1" applyFill="1" applyBorder="1" applyAlignment="1">
      <alignment horizontal="right" vertical="center"/>
      <protection/>
    </xf>
    <xf numFmtId="0" fontId="2" fillId="0" borderId="10" xfId="61" applyBorder="1" applyAlignment="1">
      <alignment horizontal="center"/>
      <protection/>
    </xf>
    <xf numFmtId="0" fontId="13" fillId="0" borderId="10" xfId="64" applyFont="1" applyBorder="1" applyAlignment="1">
      <alignment horizontal="center"/>
      <protection/>
    </xf>
    <xf numFmtId="0" fontId="13" fillId="32" borderId="10" xfId="64" applyFont="1" applyFill="1" applyBorder="1" applyAlignment="1">
      <alignment horizontal="center"/>
      <protection/>
    </xf>
    <xf numFmtId="0" fontId="11" fillId="35" borderId="27" xfId="65" applyFont="1" applyFill="1" applyBorder="1" applyAlignment="1">
      <alignment horizontal="center"/>
      <protection/>
    </xf>
    <xf numFmtId="0" fontId="12" fillId="35" borderId="28" xfId="65" applyFont="1" applyFill="1" applyBorder="1" applyAlignment="1">
      <alignment horizontal="left"/>
      <protection/>
    </xf>
    <xf numFmtId="0" fontId="12" fillId="35" borderId="29" xfId="65" applyFont="1" applyFill="1" applyBorder="1" applyAlignment="1">
      <alignment horizontal="right"/>
      <protection/>
    </xf>
    <xf numFmtId="0" fontId="11" fillId="35" borderId="30" xfId="65" applyFont="1" applyFill="1" applyBorder="1" applyAlignment="1">
      <alignment horizontal="center"/>
      <protection/>
    </xf>
    <xf numFmtId="0" fontId="6" fillId="0" borderId="31" xfId="56" applyFont="1" applyBorder="1" applyAlignment="1">
      <alignment vertical="center"/>
      <protection/>
    </xf>
    <xf numFmtId="3" fontId="8" fillId="0" borderId="31" xfId="60" applyNumberFormat="1" applyFont="1" applyFill="1" applyBorder="1">
      <alignment/>
      <protection/>
    </xf>
    <xf numFmtId="3" fontId="8" fillId="0" borderId="32" xfId="60" applyNumberFormat="1" applyFont="1" applyFill="1" applyBorder="1">
      <alignment/>
      <protection/>
    </xf>
    <xf numFmtId="4" fontId="8" fillId="0" borderId="14" xfId="60" applyNumberFormat="1" applyFont="1" applyFill="1" applyBorder="1">
      <alignment/>
      <protection/>
    </xf>
    <xf numFmtId="3" fontId="8" fillId="0" borderId="14" xfId="60" applyNumberFormat="1" applyFont="1" applyFill="1" applyBorder="1">
      <alignment/>
      <protection/>
    </xf>
    <xf numFmtId="3" fontId="8" fillId="0" borderId="15" xfId="60" applyNumberFormat="1" applyFont="1" applyFill="1" applyBorder="1">
      <alignment/>
      <protection/>
    </xf>
    <xf numFmtId="166" fontId="7" fillId="0" borderId="14" xfId="60" applyNumberFormat="1" applyFont="1" applyFill="1" applyBorder="1">
      <alignment/>
      <protection/>
    </xf>
    <xf numFmtId="3" fontId="7" fillId="0" borderId="14" xfId="60" applyNumberFormat="1" applyFont="1" applyFill="1" applyBorder="1">
      <alignment/>
      <protection/>
    </xf>
    <xf numFmtId="3" fontId="7" fillId="0" borderId="15" xfId="60" applyNumberFormat="1" applyFont="1" applyFill="1" applyBorder="1">
      <alignment/>
      <protection/>
    </xf>
    <xf numFmtId="0" fontId="5" fillId="0" borderId="33" xfId="56" applyFont="1" applyBorder="1" applyAlignment="1">
      <alignment vertical="center"/>
      <protection/>
    </xf>
    <xf numFmtId="3" fontId="7" fillId="0" borderId="33" xfId="56" applyNumberFormat="1" applyFont="1" applyFill="1" applyBorder="1" applyAlignment="1">
      <alignment vertical="center"/>
      <protection/>
    </xf>
    <xf numFmtId="3" fontId="7" fillId="0" borderId="33" xfId="60" applyNumberFormat="1" applyFont="1" applyFill="1" applyBorder="1">
      <alignment/>
      <protection/>
    </xf>
    <xf numFmtId="3" fontId="7" fillId="0" borderId="18" xfId="60" applyNumberFormat="1" applyFont="1" applyFill="1" applyBorder="1">
      <alignment/>
      <protection/>
    </xf>
    <xf numFmtId="0" fontId="6" fillId="35" borderId="14" xfId="56" applyFont="1" applyFill="1" applyBorder="1" applyAlignment="1">
      <alignment vertical="center"/>
      <protection/>
    </xf>
    <xf numFmtId="3" fontId="8" fillId="35" borderId="14" xfId="60" applyNumberFormat="1" applyFont="1" applyFill="1" applyBorder="1">
      <alignment/>
      <protection/>
    </xf>
    <xf numFmtId="0" fontId="6" fillId="35" borderId="10" xfId="56" applyFont="1" applyFill="1" applyBorder="1" applyAlignment="1">
      <alignment vertical="center"/>
      <protection/>
    </xf>
    <xf numFmtId="3" fontId="8" fillId="35" borderId="10" xfId="60" applyNumberFormat="1" applyFont="1" applyFill="1" applyBorder="1">
      <alignment/>
      <protection/>
    </xf>
    <xf numFmtId="4" fontId="7" fillId="0" borderId="17" xfId="60" applyNumberFormat="1" applyFont="1" applyFill="1" applyBorder="1">
      <alignment/>
      <protection/>
    </xf>
    <xf numFmtId="166" fontId="8" fillId="35" borderId="10" xfId="60" applyNumberFormat="1" applyFont="1" applyFill="1" applyBorder="1">
      <alignment/>
      <protection/>
    </xf>
    <xf numFmtId="0" fontId="8" fillId="35" borderId="10" xfId="67" applyFont="1" applyFill="1" applyBorder="1">
      <alignment/>
      <protection/>
    </xf>
    <xf numFmtId="3" fontId="8" fillId="35" borderId="10" xfId="56" applyNumberFormat="1" applyFont="1" applyFill="1" applyBorder="1" applyAlignment="1">
      <alignment vertical="center"/>
      <protection/>
    </xf>
    <xf numFmtId="0" fontId="29" fillId="32" borderId="10" xfId="0" applyFont="1" applyFill="1" applyBorder="1" applyAlignment="1">
      <alignment horizontal="center" wrapText="1"/>
    </xf>
    <xf numFmtId="3" fontId="7" fillId="34" borderId="10" xfId="62" applyNumberFormat="1" applyFont="1" applyFill="1" applyBorder="1" applyAlignment="1">
      <alignment horizontal="right"/>
      <protection/>
    </xf>
    <xf numFmtId="0" fontId="12" fillId="0" borderId="11" xfId="65" applyFont="1" applyBorder="1" applyAlignment="1">
      <alignment horizontal="center"/>
      <protection/>
    </xf>
    <xf numFmtId="0" fontId="15" fillId="36" borderId="10" xfId="62" applyFont="1" applyFill="1" applyBorder="1" applyAlignment="1">
      <alignment horizontal="left"/>
      <protection/>
    </xf>
    <xf numFmtId="3" fontId="15" fillId="36" borderId="10" xfId="62" applyNumberFormat="1" applyFont="1" applyFill="1" applyBorder="1" applyAlignment="1">
      <alignment horizontal="right"/>
      <protection/>
    </xf>
    <xf numFmtId="16" fontId="15" fillId="36" borderId="10" xfId="62" applyNumberFormat="1" applyFont="1" applyFill="1" applyBorder="1" applyAlignment="1">
      <alignment horizontal="left"/>
      <protection/>
    </xf>
    <xf numFmtId="0" fontId="8" fillId="36" borderId="10" xfId="62" applyFont="1" applyFill="1" applyBorder="1" applyAlignment="1">
      <alignment horizontal="left"/>
      <protection/>
    </xf>
    <xf numFmtId="3" fontId="8" fillId="36" borderId="10" xfId="62" applyNumberFormat="1" applyFont="1" applyFill="1" applyBorder="1" applyAlignment="1">
      <alignment horizontal="right"/>
      <protection/>
    </xf>
    <xf numFmtId="0" fontId="8" fillId="35" borderId="10" xfId="62" applyFont="1" applyFill="1" applyBorder="1" applyAlignment="1">
      <alignment horizontal="left"/>
      <protection/>
    </xf>
    <xf numFmtId="3" fontId="8" fillId="35" borderId="10" xfId="62" applyNumberFormat="1" applyFont="1" applyFill="1" applyBorder="1" applyAlignment="1">
      <alignment horizontal="right"/>
      <protection/>
    </xf>
    <xf numFmtId="49" fontId="8" fillId="36" borderId="10" xfId="62" applyNumberFormat="1" applyFont="1" applyFill="1" applyBorder="1" applyAlignment="1">
      <alignment horizontal="center"/>
      <protection/>
    </xf>
    <xf numFmtId="0" fontId="2" fillId="36" borderId="10" xfId="68" applyFont="1" applyFill="1" applyBorder="1">
      <alignment/>
      <protection/>
    </xf>
    <xf numFmtId="0" fontId="4" fillId="36" borderId="11" xfId="68" applyFont="1" applyFill="1" applyBorder="1">
      <alignment/>
      <protection/>
    </xf>
    <xf numFmtId="3" fontId="16" fillId="36" borderId="10" xfId="68" applyNumberFormat="1" applyFont="1" applyFill="1" applyBorder="1">
      <alignment/>
      <protection/>
    </xf>
    <xf numFmtId="0" fontId="25" fillId="36" borderId="11" xfId="68" applyFont="1" applyFill="1" applyBorder="1">
      <alignment/>
      <protection/>
    </xf>
    <xf numFmtId="0" fontId="4" fillId="36" borderId="11" xfId="68" applyFont="1" applyFill="1" applyBorder="1" applyAlignment="1">
      <alignment horizontal="right"/>
      <protection/>
    </xf>
    <xf numFmtId="0" fontId="4" fillId="36" borderId="11" xfId="68" applyFont="1" applyFill="1" applyBorder="1" applyAlignment="1">
      <alignment horizontal="center"/>
      <protection/>
    </xf>
    <xf numFmtId="0" fontId="4" fillId="36" borderId="10" xfId="68" applyFont="1" applyFill="1" applyBorder="1">
      <alignment/>
      <protection/>
    </xf>
    <xf numFmtId="3" fontId="4" fillId="36" borderId="10" xfId="68" applyNumberFormat="1" applyFont="1" applyFill="1" applyBorder="1">
      <alignment/>
      <protection/>
    </xf>
    <xf numFmtId="0" fontId="7" fillId="37" borderId="17" xfId="0" applyFont="1" applyFill="1" applyBorder="1" applyAlignment="1">
      <alignment/>
    </xf>
    <xf numFmtId="0" fontId="4" fillId="33" borderId="17" xfId="68" applyFont="1" applyFill="1" applyBorder="1" applyAlignment="1">
      <alignment horizontal="center" vertical="center" wrapText="1"/>
      <protection/>
    </xf>
    <xf numFmtId="0" fontId="4" fillId="33" borderId="11" xfId="68" applyFont="1" applyFill="1" applyBorder="1" applyAlignment="1">
      <alignment horizontal="center" vertical="center" wrapText="1"/>
      <protection/>
    </xf>
    <xf numFmtId="0" fontId="10" fillId="32" borderId="17" xfId="64" applyFont="1" applyFill="1" applyBorder="1" applyAlignment="1">
      <alignment horizontal="center" vertical="center" wrapText="1"/>
      <protection/>
    </xf>
    <xf numFmtId="0" fontId="10" fillId="32" borderId="11" xfId="64" applyFont="1" applyFill="1" applyBorder="1" applyAlignment="1">
      <alignment horizontal="center" vertical="center" wrapText="1"/>
      <protection/>
    </xf>
    <xf numFmtId="0" fontId="10" fillId="32" borderId="13" xfId="64" applyFont="1" applyFill="1" applyBorder="1" applyAlignment="1">
      <alignment horizontal="center" vertical="center" wrapText="1"/>
      <protection/>
    </xf>
    <xf numFmtId="3" fontId="31" fillId="0" borderId="20" xfId="62" applyNumberFormat="1" applyFont="1" applyBorder="1" applyAlignment="1">
      <alignment horizontal="right" vertical="center"/>
      <protection/>
    </xf>
    <xf numFmtId="3" fontId="5" fillId="0" borderId="10" xfId="62" applyNumberFormat="1" applyFont="1" applyBorder="1" applyAlignment="1">
      <alignment horizontal="right" vertical="center"/>
      <protection/>
    </xf>
    <xf numFmtId="3" fontId="12" fillId="35" borderId="34" xfId="65" applyNumberFormat="1" applyFont="1" applyFill="1" applyBorder="1" applyAlignment="1">
      <alignment horizontal="center"/>
      <protection/>
    </xf>
    <xf numFmtId="0" fontId="12" fillId="0" borderId="35" xfId="65" applyFont="1" applyBorder="1" applyAlignment="1">
      <alignment horizontal="center"/>
      <protection/>
    </xf>
    <xf numFmtId="0" fontId="11" fillId="0" borderId="10" xfId="65" applyFont="1" applyBorder="1" applyAlignment="1">
      <alignment horizontal="center"/>
      <protection/>
    </xf>
    <xf numFmtId="0" fontId="12" fillId="0" borderId="10" xfId="65" applyFont="1" applyBorder="1" applyAlignment="1">
      <alignment horizontal="center"/>
      <protection/>
    </xf>
    <xf numFmtId="0" fontId="11" fillId="0" borderId="10" xfId="65" applyFont="1" applyBorder="1" applyAlignment="1">
      <alignment horizontal="left"/>
      <protection/>
    </xf>
    <xf numFmtId="0" fontId="87" fillId="0" borderId="0" xfId="62" applyFont="1">
      <alignment/>
      <protection/>
    </xf>
    <xf numFmtId="0" fontId="9" fillId="0" borderId="10" xfId="64" applyFont="1" applyBorder="1" applyAlignment="1">
      <alignment horizontal="center" vertical="distributed"/>
      <protection/>
    </xf>
    <xf numFmtId="3" fontId="8" fillId="0" borderId="36" xfId="60" applyNumberFormat="1" applyFont="1" applyFill="1" applyBorder="1">
      <alignment/>
      <protection/>
    </xf>
    <xf numFmtId="3" fontId="8" fillId="0" borderId="37" xfId="60" applyNumberFormat="1" applyFont="1" applyFill="1" applyBorder="1">
      <alignment/>
      <protection/>
    </xf>
    <xf numFmtId="3" fontId="7" fillId="0" borderId="37" xfId="56" applyNumberFormat="1" applyFont="1" applyFill="1" applyBorder="1" applyAlignment="1">
      <alignment vertical="center"/>
      <protection/>
    </xf>
    <xf numFmtId="3" fontId="8" fillId="0" borderId="37" xfId="56" applyNumberFormat="1" applyFont="1" applyFill="1" applyBorder="1" applyAlignment="1">
      <alignment vertical="center"/>
      <protection/>
    </xf>
    <xf numFmtId="3" fontId="7" fillId="0" borderId="37" xfId="60" applyNumberFormat="1" applyFont="1" applyFill="1" applyBorder="1">
      <alignment/>
      <protection/>
    </xf>
    <xf numFmtId="3" fontId="7" fillId="0" borderId="38" xfId="60" applyNumberFormat="1" applyFont="1" applyFill="1" applyBorder="1">
      <alignment/>
      <protection/>
    </xf>
    <xf numFmtId="3" fontId="7" fillId="0" borderId="17" xfId="56" applyNumberFormat="1" applyFont="1" applyFill="1" applyBorder="1" applyAlignment="1">
      <alignment vertical="center"/>
      <protection/>
    </xf>
    <xf numFmtId="3" fontId="8" fillId="32" borderId="17" xfId="56" applyNumberFormat="1" applyFont="1" applyFill="1" applyBorder="1" applyAlignment="1">
      <alignment vertical="center"/>
      <protection/>
    </xf>
    <xf numFmtId="0" fontId="8" fillId="32" borderId="19" xfId="60" applyFont="1" applyFill="1" applyBorder="1" applyAlignment="1">
      <alignment horizontal="center" vertical="center" wrapText="1"/>
      <protection/>
    </xf>
    <xf numFmtId="3" fontId="7" fillId="0" borderId="31" xfId="56" applyNumberFormat="1" applyFont="1" applyFill="1" applyBorder="1" applyAlignment="1">
      <alignment vertical="center"/>
      <protection/>
    </xf>
    <xf numFmtId="0" fontId="8" fillId="32" borderId="10" xfId="60" applyFont="1" applyFill="1" applyBorder="1" applyAlignment="1">
      <alignment horizontal="center" vertical="center" wrapText="1"/>
      <protection/>
    </xf>
    <xf numFmtId="0" fontId="8" fillId="32" borderId="12" xfId="60" applyFont="1" applyFill="1" applyBorder="1" applyAlignment="1">
      <alignment horizontal="right" vertical="center"/>
      <protection/>
    </xf>
    <xf numFmtId="0" fontId="12" fillId="0" borderId="10" xfId="65" applyFont="1" applyBorder="1" applyAlignment="1">
      <alignment horizontal="left"/>
      <protection/>
    </xf>
    <xf numFmtId="3" fontId="88" fillId="0" borderId="10" xfId="61" applyNumberFormat="1" applyFont="1" applyBorder="1">
      <alignment/>
      <protection/>
    </xf>
    <xf numFmtId="0" fontId="12" fillId="37" borderId="35" xfId="65" applyFont="1" applyFill="1" applyBorder="1" applyAlignment="1">
      <alignment horizontal="center"/>
      <protection/>
    </xf>
    <xf numFmtId="0" fontId="12" fillId="37" borderId="28" xfId="65" applyFont="1" applyFill="1" applyBorder="1" applyAlignment="1">
      <alignment horizontal="left"/>
      <protection/>
    </xf>
    <xf numFmtId="0" fontId="11" fillId="37" borderId="10" xfId="65" applyFont="1" applyFill="1" applyBorder="1" applyAlignment="1">
      <alignment horizontal="center"/>
      <protection/>
    </xf>
    <xf numFmtId="0" fontId="11" fillId="37" borderId="24" xfId="65" applyFont="1" applyFill="1" applyBorder="1" applyAlignment="1">
      <alignment horizontal="left"/>
      <protection/>
    </xf>
    <xf numFmtId="3" fontId="12" fillId="37" borderId="10" xfId="65" applyNumberFormat="1" applyFont="1" applyFill="1" applyBorder="1" applyAlignment="1">
      <alignment horizontal="center"/>
      <protection/>
    </xf>
    <xf numFmtId="0" fontId="9" fillId="0" borderId="10" xfId="64" applyFont="1" applyBorder="1" applyAlignment="1">
      <alignment horizontal="center"/>
      <protection/>
    </xf>
    <xf numFmtId="0" fontId="10" fillId="32" borderId="10" xfId="64" applyFont="1" applyFill="1" applyBorder="1" applyAlignment="1">
      <alignment horizontal="left" vertical="distributed"/>
      <protection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3" fontId="22" fillId="36" borderId="10" xfId="0" applyNumberFormat="1" applyFont="1" applyFill="1" applyBorder="1" applyAlignment="1">
      <alignment vertical="center"/>
    </xf>
    <xf numFmtId="3" fontId="22" fillId="32" borderId="10" xfId="0" applyNumberFormat="1" applyFont="1" applyFill="1" applyBorder="1" applyAlignment="1">
      <alignment vertical="center"/>
    </xf>
    <xf numFmtId="0" fontId="22" fillId="32" borderId="10" xfId="0" applyFont="1" applyFill="1" applyBorder="1" applyAlignment="1">
      <alignment horizontal="left" vertical="center"/>
    </xf>
    <xf numFmtId="3" fontId="22" fillId="35" borderId="10" xfId="0" applyNumberFormat="1" applyFont="1" applyFill="1" applyBorder="1" applyAlignment="1">
      <alignment/>
    </xf>
    <xf numFmtId="0" fontId="22" fillId="35" borderId="12" xfId="0" applyFont="1" applyFill="1" applyBorder="1" applyAlignment="1">
      <alignment vertical="center"/>
    </xf>
    <xf numFmtId="0" fontId="33" fillId="35" borderId="12" xfId="0" applyFont="1" applyFill="1" applyBorder="1" applyAlignment="1">
      <alignment vertical="center"/>
    </xf>
    <xf numFmtId="3" fontId="22" fillId="35" borderId="10" xfId="0" applyNumberFormat="1" applyFont="1" applyFill="1" applyBorder="1" applyAlignment="1">
      <alignment vertical="center"/>
    </xf>
    <xf numFmtId="3" fontId="29" fillId="36" borderId="10" xfId="0" applyNumberFormat="1" applyFont="1" applyFill="1" applyBorder="1" applyAlignment="1">
      <alignment vertical="center"/>
    </xf>
    <xf numFmtId="3" fontId="89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3" fontId="90" fillId="0" borderId="10" xfId="0" applyNumberFormat="1" applyFont="1" applyBorder="1" applyAlignment="1">
      <alignment vertical="center"/>
    </xf>
    <xf numFmtId="0" fontId="22" fillId="0" borderId="39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3" fontId="91" fillId="0" borderId="10" xfId="0" applyNumberFormat="1" applyFont="1" applyBorder="1" applyAlignment="1">
      <alignment vertical="center"/>
    </xf>
    <xf numFmtId="0" fontId="33" fillId="0" borderId="10" xfId="0" applyFont="1" applyFill="1" applyBorder="1" applyAlignment="1">
      <alignment horizontal="left" vertical="center"/>
    </xf>
    <xf numFmtId="3" fontId="92" fillId="0" borderId="10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33" fillId="0" borderId="39" xfId="0" applyFont="1" applyBorder="1" applyAlignment="1">
      <alignment horizontal="left" vertical="center"/>
    </xf>
    <xf numFmtId="3" fontId="92" fillId="0" borderId="10" xfId="0" applyNumberFormat="1" applyFont="1" applyBorder="1" applyAlignment="1">
      <alignment vertical="center"/>
    </xf>
    <xf numFmtId="0" fontId="22" fillId="0" borderId="10" xfId="0" applyFont="1" applyFill="1" applyBorder="1" applyAlignment="1">
      <alignment/>
    </xf>
    <xf numFmtId="0" fontId="22" fillId="0" borderId="39" xfId="0" applyFont="1" applyBorder="1" applyAlignment="1">
      <alignment vertical="center"/>
    </xf>
    <xf numFmtId="3" fontId="90" fillId="0" borderId="40" xfId="0" applyNumberFormat="1" applyFont="1" applyFill="1" applyBorder="1" applyAlignment="1">
      <alignment/>
    </xf>
    <xf numFmtId="3" fontId="33" fillId="0" borderId="40" xfId="0" applyNumberFormat="1" applyFont="1" applyFill="1" applyBorder="1" applyAlignment="1">
      <alignment/>
    </xf>
    <xf numFmtId="3" fontId="90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3" fontId="29" fillId="32" borderId="10" xfId="0" applyNumberFormat="1" applyFont="1" applyFill="1" applyBorder="1" applyAlignment="1">
      <alignment horizontal="right" vertical="center"/>
    </xf>
    <xf numFmtId="0" fontId="22" fillId="0" borderId="39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3" fontId="90" fillId="0" borderId="10" xfId="0" applyNumberFormat="1" applyFont="1" applyBorder="1" applyAlignment="1">
      <alignment horizontal="right" vertical="center"/>
    </xf>
    <xf numFmtId="3" fontId="33" fillId="0" borderId="10" xfId="0" applyNumberFormat="1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 vertical="center"/>
    </xf>
    <xf numFmtId="3" fontId="92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3" fontId="91" fillId="0" borderId="10" xfId="0" applyNumberFormat="1" applyFont="1" applyBorder="1" applyAlignment="1">
      <alignment horizontal="right" vertical="center"/>
    </xf>
    <xf numFmtId="3" fontId="33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left" vertical="center"/>
    </xf>
    <xf numFmtId="0" fontId="33" fillId="0" borderId="13" xfId="0" applyFont="1" applyFill="1" applyBorder="1" applyAlignment="1">
      <alignment horizontal="left" vertical="center"/>
    </xf>
    <xf numFmtId="0" fontId="35" fillId="0" borderId="10" xfId="62" applyFont="1" applyBorder="1" applyAlignment="1">
      <alignment horizontal="left"/>
      <protection/>
    </xf>
    <xf numFmtId="0" fontId="36" fillId="0" borderId="39" xfId="62" applyFont="1" applyBorder="1" applyAlignment="1">
      <alignment horizontal="center"/>
      <protection/>
    </xf>
    <xf numFmtId="3" fontId="35" fillId="0" borderId="10" xfId="62" applyNumberFormat="1" applyFont="1" applyBorder="1" applyAlignment="1">
      <alignment horizontal="right"/>
      <protection/>
    </xf>
    <xf numFmtId="0" fontId="37" fillId="32" borderId="20" xfId="0" applyFont="1" applyFill="1" applyBorder="1" applyAlignment="1">
      <alignment horizontal="center" vertical="center"/>
    </xf>
    <xf numFmtId="0" fontId="37" fillId="32" borderId="17" xfId="0" applyFont="1" applyFill="1" applyBorder="1" applyAlignment="1">
      <alignment horizontal="center" vertical="center"/>
    </xf>
    <xf numFmtId="3" fontId="38" fillId="32" borderId="0" xfId="0" applyNumberFormat="1" applyFont="1" applyFill="1" applyBorder="1" applyAlignment="1">
      <alignment horizontal="center" vertical="center"/>
    </xf>
    <xf numFmtId="3" fontId="38" fillId="32" borderId="10" xfId="0" applyNumberFormat="1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horizontal="center" vertical="center"/>
    </xf>
    <xf numFmtId="0" fontId="39" fillId="32" borderId="39" xfId="0" applyFont="1" applyFill="1" applyBorder="1" applyAlignment="1">
      <alignment horizontal="center" vertical="center"/>
    </xf>
    <xf numFmtId="0" fontId="39" fillId="32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36" borderId="0" xfId="0" applyNumberFormat="1" applyFont="1" applyFill="1" applyBorder="1" applyAlignment="1">
      <alignment horizontal="center" vertical="center"/>
    </xf>
    <xf numFmtId="3" fontId="1" fillId="36" borderId="10" xfId="0" applyNumberFormat="1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39" fillId="14" borderId="39" xfId="0" applyFont="1" applyFill="1" applyBorder="1" applyAlignment="1">
      <alignment horizontal="center" vertical="center"/>
    </xf>
    <xf numFmtId="49" fontId="39" fillId="38" borderId="39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0" fontId="39" fillId="0" borderId="39" xfId="0" applyFont="1" applyBorder="1" applyAlignment="1">
      <alignment horizontal="left" vertical="center"/>
    </xf>
    <xf numFmtId="0" fontId="39" fillId="0" borderId="39" xfId="0" applyFont="1" applyBorder="1" applyAlignment="1">
      <alignment horizontal="center" vertical="center"/>
    </xf>
    <xf numFmtId="49" fontId="39" fillId="0" borderId="39" xfId="0" applyNumberFormat="1" applyFont="1" applyBorder="1" applyAlignment="1">
      <alignment horizontal="center" vertical="center"/>
    </xf>
    <xf numFmtId="49" fontId="39" fillId="0" borderId="39" xfId="0" applyNumberFormat="1" applyFont="1" applyBorder="1" applyAlignment="1">
      <alignment horizontal="center"/>
    </xf>
    <xf numFmtId="0" fontId="40" fillId="0" borderId="39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/>
    </xf>
    <xf numFmtId="0" fontId="39" fillId="32" borderId="0" xfId="0" applyFont="1" applyFill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3" fontId="93" fillId="0" borderId="10" xfId="0" applyNumberFormat="1" applyFont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1" fillId="32" borderId="0" xfId="72" applyNumberFormat="1" applyFont="1" applyFill="1" applyBorder="1" applyAlignment="1">
      <alignment horizontal="center" vertical="center"/>
    </xf>
    <xf numFmtId="3" fontId="1" fillId="32" borderId="10" xfId="72" applyNumberFormat="1" applyFont="1" applyFill="1" applyBorder="1" applyAlignment="1">
      <alignment horizontal="center" vertical="center"/>
    </xf>
    <xf numFmtId="49" fontId="39" fillId="32" borderId="19" xfId="0" applyNumberFormat="1" applyFont="1" applyFill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distributed"/>
    </xf>
    <xf numFmtId="3" fontId="1" fillId="0" borderId="10" xfId="0" applyNumberFormat="1" applyFont="1" applyFill="1" applyBorder="1" applyAlignment="1">
      <alignment horizontal="right" vertical="distributed"/>
    </xf>
    <xf numFmtId="3" fontId="39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39" fillId="0" borderId="39" xfId="0" applyFont="1" applyBorder="1" applyAlignment="1">
      <alignment horizontal="center" vertical="distributed"/>
    </xf>
    <xf numFmtId="0" fontId="39" fillId="0" borderId="39" xfId="0" applyFont="1" applyBorder="1" applyAlignment="1">
      <alignment/>
    </xf>
    <xf numFmtId="0" fontId="39" fillId="0" borderId="0" xfId="0" applyFont="1" applyFill="1" applyBorder="1" applyAlignment="1">
      <alignment horizontal="center" vertical="distributed"/>
    </xf>
    <xf numFmtId="0" fontId="39" fillId="0" borderId="11" xfId="0" applyFont="1" applyFill="1" applyBorder="1" applyAlignment="1">
      <alignment horizontal="center" vertical="distributed"/>
    </xf>
    <xf numFmtId="0" fontId="39" fillId="0" borderId="10" xfId="0" applyFont="1" applyFill="1" applyBorder="1" applyAlignment="1">
      <alignment horizontal="center" vertical="distributed"/>
    </xf>
    <xf numFmtId="0" fontId="39" fillId="0" borderId="11" xfId="0" applyFont="1" applyFill="1" applyBorder="1" applyAlignment="1">
      <alignment horizontal="right" vertical="distributed"/>
    </xf>
    <xf numFmtId="0" fontId="40" fillId="0" borderId="19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center" vertical="distributed"/>
    </xf>
    <xf numFmtId="0" fontId="1" fillId="0" borderId="19" xfId="0" applyFont="1" applyBorder="1" applyAlignment="1">
      <alignment horizontal="center" vertical="distributed"/>
    </xf>
    <xf numFmtId="0" fontId="1" fillId="0" borderId="39" xfId="0" applyFont="1" applyBorder="1" applyAlignment="1">
      <alignment horizontal="center" vertical="distributed"/>
    </xf>
    <xf numFmtId="0" fontId="0" fillId="32" borderId="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39" fillId="32" borderId="19" xfId="0" applyFont="1" applyFill="1" applyBorder="1" applyAlignment="1">
      <alignment horizontal="center" vertical="center"/>
    </xf>
    <xf numFmtId="0" fontId="39" fillId="32" borderId="19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distributed"/>
    </xf>
    <xf numFmtId="0" fontId="0" fillId="32" borderId="21" xfId="0" applyFont="1" applyFill="1" applyBorder="1" applyAlignment="1">
      <alignment horizontal="center" vertical="center" wrapText="1"/>
    </xf>
    <xf numFmtId="0" fontId="0" fillId="32" borderId="41" xfId="0" applyFont="1" applyFill="1" applyBorder="1" applyAlignment="1">
      <alignment horizontal="center" vertical="center" wrapText="1"/>
    </xf>
    <xf numFmtId="0" fontId="0" fillId="32" borderId="41" xfId="0" applyFont="1" applyFill="1" applyBorder="1" applyAlignment="1">
      <alignment horizontal="center" vertical="top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32" borderId="0" xfId="0" applyFill="1" applyAlignment="1">
      <alignment/>
    </xf>
    <xf numFmtId="166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/>
    </xf>
    <xf numFmtId="3" fontId="41" fillId="14" borderId="0" xfId="0" applyNumberFormat="1" applyFont="1" applyFill="1" applyBorder="1" applyAlignment="1">
      <alignment horizontal="center" vertical="center"/>
    </xf>
    <xf numFmtId="3" fontId="41" fillId="14" borderId="10" xfId="0" applyNumberFormat="1" applyFont="1" applyFill="1" applyBorder="1" applyAlignment="1">
      <alignment horizontal="center" vertical="center"/>
    </xf>
    <xf numFmtId="0" fontId="41" fillId="14" borderId="10" xfId="0" applyFont="1" applyFill="1" applyBorder="1" applyAlignment="1">
      <alignment horizontal="center" vertical="center"/>
    </xf>
    <xf numFmtId="49" fontId="42" fillId="14" borderId="10" xfId="0" applyNumberFormat="1" applyFont="1" applyFill="1" applyBorder="1" applyAlignment="1">
      <alignment horizontal="center"/>
    </xf>
    <xf numFmtId="166" fontId="1" fillId="33" borderId="0" xfId="0" applyNumberFormat="1" applyFont="1" applyFill="1" applyBorder="1" applyAlignment="1">
      <alignment vertical="center"/>
    </xf>
    <xf numFmtId="166" fontId="1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right" vertical="center"/>
    </xf>
    <xf numFmtId="166" fontId="39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left" vertical="center"/>
    </xf>
    <xf numFmtId="3" fontId="41" fillId="39" borderId="0" xfId="0" applyNumberFormat="1" applyFont="1" applyFill="1" applyBorder="1" applyAlignment="1">
      <alignment horizontal="center" vertical="center"/>
    </xf>
    <xf numFmtId="3" fontId="41" fillId="39" borderId="10" xfId="0" applyNumberFormat="1" applyFont="1" applyFill="1" applyBorder="1" applyAlignment="1">
      <alignment horizontal="center" vertical="center"/>
    </xf>
    <xf numFmtId="166" fontId="41" fillId="39" borderId="10" xfId="0" applyNumberFormat="1" applyFont="1" applyFill="1" applyBorder="1" applyAlignment="1">
      <alignment horizontal="center" vertical="center"/>
    </xf>
    <xf numFmtId="0" fontId="41" fillId="39" borderId="10" xfId="0" applyFont="1" applyFill="1" applyBorder="1" applyAlignment="1">
      <alignment horizontal="center" vertical="center"/>
    </xf>
    <xf numFmtId="49" fontId="42" fillId="39" borderId="1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66" fontId="3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3" fontId="41" fillId="0" borderId="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/>
    </xf>
    <xf numFmtId="0" fontId="42" fillId="33" borderId="39" xfId="0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43" fillId="0" borderId="39" xfId="0" applyFont="1" applyBorder="1" applyAlignment="1">
      <alignment horizontal="left" vertical="center"/>
    </xf>
    <xf numFmtId="0" fontId="42" fillId="0" borderId="10" xfId="0" applyFont="1" applyBorder="1" applyAlignment="1">
      <alignment/>
    </xf>
    <xf numFmtId="3" fontId="39" fillId="33" borderId="0" xfId="0" applyNumberFormat="1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center"/>
    </xf>
    <xf numFmtId="3" fontId="94" fillId="39" borderId="10" xfId="0" applyNumberFormat="1" applyFont="1" applyFill="1" applyBorder="1" applyAlignment="1">
      <alignment horizontal="center" vertical="center"/>
    </xf>
    <xf numFmtId="0" fontId="42" fillId="39" borderId="10" xfId="0" applyFont="1" applyFill="1" applyBorder="1" applyAlignment="1">
      <alignment/>
    </xf>
    <xf numFmtId="3" fontId="41" fillId="32" borderId="0" xfId="0" applyNumberFormat="1" applyFont="1" applyFill="1" applyBorder="1" applyAlignment="1">
      <alignment horizontal="center" vertical="center"/>
    </xf>
    <xf numFmtId="3" fontId="41" fillId="32" borderId="10" xfId="0" applyNumberFormat="1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/>
    </xf>
    <xf numFmtId="49" fontId="42" fillId="32" borderId="10" xfId="0" applyNumberFormat="1" applyFont="1" applyFill="1" applyBorder="1" applyAlignment="1">
      <alignment horizontal="center" vertical="distributed"/>
    </xf>
    <xf numFmtId="3" fontId="39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42" fillId="32" borderId="10" xfId="0" applyFont="1" applyFill="1" applyBorder="1" applyAlignment="1">
      <alignment/>
    </xf>
    <xf numFmtId="3" fontId="39" fillId="33" borderId="0" xfId="0" applyNumberFormat="1" applyFont="1" applyFill="1" applyBorder="1" applyAlignment="1">
      <alignment vertical="center"/>
    </xf>
    <xf numFmtId="3" fontId="42" fillId="33" borderId="17" xfId="0" applyNumberFormat="1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 vertical="center"/>
    </xf>
    <xf numFmtId="3" fontId="42" fillId="0" borderId="17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distributed"/>
    </xf>
    <xf numFmtId="0" fontId="42" fillId="0" borderId="10" xfId="0" applyFont="1" applyBorder="1" applyAlignment="1">
      <alignment horizontal="center" vertical="distributed"/>
    </xf>
    <xf numFmtId="0" fontId="39" fillId="0" borderId="0" xfId="0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distributed"/>
    </xf>
    <xf numFmtId="166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 horizontal="right"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/>
    </xf>
    <xf numFmtId="3" fontId="39" fillId="33" borderId="0" xfId="0" applyNumberFormat="1" applyFont="1" applyFill="1" applyBorder="1" applyAlignment="1">
      <alignment horizontal="left" vertical="center"/>
    </xf>
    <xf numFmtId="0" fontId="42" fillId="0" borderId="39" xfId="0" applyFont="1" applyFill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distributed"/>
    </xf>
    <xf numFmtId="0" fontId="4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2" xfId="0" applyFont="1" applyBorder="1" applyAlignment="1">
      <alignment/>
    </xf>
    <xf numFmtId="3" fontId="42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2" fillId="32" borderId="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vertical="center" wrapText="1"/>
    </xf>
    <xf numFmtId="0" fontId="42" fillId="32" borderId="11" xfId="0" applyFont="1" applyFill="1" applyBorder="1" applyAlignment="1">
      <alignment horizontal="center" vertical="center"/>
    </xf>
    <xf numFmtId="0" fontId="41" fillId="32" borderId="0" xfId="0" applyFont="1" applyFill="1" applyBorder="1" applyAlignment="1">
      <alignment horizontal="center" vertical="center" wrapText="1"/>
    </xf>
    <xf numFmtId="0" fontId="8" fillId="32" borderId="17" xfId="62" applyFont="1" applyFill="1" applyBorder="1" applyAlignment="1">
      <alignment horizontal="center" vertical="center" wrapText="1"/>
      <protection/>
    </xf>
    <xf numFmtId="0" fontId="8" fillId="32" borderId="11" xfId="62" applyFont="1" applyFill="1" applyBorder="1" applyAlignment="1">
      <alignment horizontal="center" vertical="center" wrapText="1"/>
      <protection/>
    </xf>
    <xf numFmtId="0" fontId="8" fillId="32" borderId="10" xfId="62" applyFont="1" applyFill="1" applyBorder="1" applyAlignment="1">
      <alignment horizontal="center" vertical="center" wrapText="1"/>
      <protection/>
    </xf>
    <xf numFmtId="0" fontId="8" fillId="32" borderId="10" xfId="62" applyFont="1" applyFill="1" applyBorder="1" applyAlignment="1">
      <alignment horizontal="center" vertical="center"/>
      <protection/>
    </xf>
    <xf numFmtId="0" fontId="4" fillId="32" borderId="10" xfId="59" applyFont="1" applyFill="1" applyBorder="1" applyAlignment="1">
      <alignment horizontal="center" vertical="center" wrapText="1"/>
      <protection/>
    </xf>
    <xf numFmtId="0" fontId="4" fillId="32" borderId="10" xfId="59" applyFont="1" applyFill="1" applyBorder="1" applyAlignment="1">
      <alignment horizontal="center" vertical="center"/>
      <protection/>
    </xf>
    <xf numFmtId="0" fontId="8" fillId="32" borderId="17" xfId="60" applyFont="1" applyFill="1" applyBorder="1" applyAlignment="1">
      <alignment horizontal="center" vertical="center"/>
      <protection/>
    </xf>
    <xf numFmtId="0" fontId="8" fillId="32" borderId="11" xfId="60" applyFont="1" applyFill="1" applyBorder="1" applyAlignment="1">
      <alignment horizontal="center" vertical="center"/>
      <protection/>
    </xf>
    <xf numFmtId="0" fontId="8" fillId="32" borderId="12" xfId="60" applyFont="1" applyFill="1" applyBorder="1" applyAlignment="1">
      <alignment horizontal="center" vertical="center"/>
      <protection/>
    </xf>
    <xf numFmtId="0" fontId="8" fillId="32" borderId="41" xfId="60" applyFont="1" applyFill="1" applyBorder="1" applyAlignment="1">
      <alignment horizontal="center" vertical="center"/>
      <protection/>
    </xf>
    <xf numFmtId="0" fontId="8" fillId="32" borderId="39" xfId="60" applyFont="1" applyFill="1" applyBorder="1" applyAlignment="1">
      <alignment horizontal="center" vertical="center"/>
      <protection/>
    </xf>
    <xf numFmtId="0" fontId="22" fillId="0" borderId="12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36" borderId="12" xfId="0" applyFont="1" applyFill="1" applyBorder="1" applyAlignment="1">
      <alignment horizontal="left" vertical="center"/>
    </xf>
    <xf numFmtId="0" fontId="22" fillId="36" borderId="39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horizontal="left" vertical="center"/>
    </xf>
    <xf numFmtId="0" fontId="37" fillId="32" borderId="17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2" borderId="42" xfId="0" applyFont="1" applyFill="1" applyBorder="1" applyAlignment="1">
      <alignment horizontal="center" vertical="center"/>
    </xf>
    <xf numFmtId="0" fontId="37" fillId="32" borderId="2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2" fillId="32" borderId="10" xfId="0" applyFont="1" applyFill="1" applyBorder="1" applyAlignment="1">
      <alignment horizontal="left" vertical="center"/>
    </xf>
    <xf numFmtId="0" fontId="33" fillId="32" borderId="1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33" fillId="0" borderId="41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8" fillId="32" borderId="43" xfId="62" applyFont="1" applyFill="1" applyBorder="1" applyAlignment="1">
      <alignment horizontal="center" vertical="center" wrapText="1"/>
      <protection/>
    </xf>
    <xf numFmtId="0" fontId="8" fillId="32" borderId="20" xfId="62" applyFont="1" applyFill="1" applyBorder="1" applyAlignment="1">
      <alignment horizontal="center" vertical="center" wrapText="1"/>
      <protection/>
    </xf>
    <xf numFmtId="0" fontId="0" fillId="32" borderId="12" xfId="0" applyFont="1" applyFill="1" applyBorder="1" applyAlignment="1">
      <alignment horizontal="center" vertical="center" wrapText="1"/>
    </xf>
    <xf numFmtId="0" fontId="0" fillId="32" borderId="41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distributed"/>
    </xf>
    <xf numFmtId="0" fontId="0" fillId="32" borderId="22" xfId="0" applyFont="1" applyFill="1" applyBorder="1" applyAlignment="1">
      <alignment horizontal="center" vertical="distributed"/>
    </xf>
    <xf numFmtId="0" fontId="0" fillId="32" borderId="23" xfId="0" applyFont="1" applyFill="1" applyBorder="1" applyAlignment="1">
      <alignment horizontal="center" vertical="distributed"/>
    </xf>
    <xf numFmtId="0" fontId="0" fillId="32" borderId="20" xfId="0" applyFont="1" applyFill="1" applyBorder="1" applyAlignment="1">
      <alignment horizontal="center" vertical="distributed"/>
    </xf>
    <xf numFmtId="0" fontId="0" fillId="32" borderId="21" xfId="0" applyFont="1" applyFill="1" applyBorder="1" applyAlignment="1">
      <alignment horizontal="center" vertical="distributed"/>
    </xf>
    <xf numFmtId="0" fontId="0" fillId="32" borderId="19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top" wrapText="1"/>
    </xf>
    <xf numFmtId="0" fontId="0" fillId="32" borderId="41" xfId="0" applyFont="1" applyFill="1" applyBorder="1" applyAlignment="1">
      <alignment horizontal="center" vertical="top" wrapText="1"/>
    </xf>
    <xf numFmtId="0" fontId="39" fillId="32" borderId="23" xfId="0" applyFont="1" applyFill="1" applyBorder="1" applyAlignment="1">
      <alignment horizontal="center" vertical="center" wrapText="1"/>
    </xf>
    <xf numFmtId="0" fontId="39" fillId="32" borderId="19" xfId="0" applyFont="1" applyFill="1" applyBorder="1" applyAlignment="1">
      <alignment horizontal="center" vertical="center" wrapText="1"/>
    </xf>
    <xf numFmtId="0" fontId="39" fillId="32" borderId="17" xfId="0" applyFont="1" applyFill="1" applyBorder="1" applyAlignment="1">
      <alignment horizontal="center" vertical="center" wrapText="1"/>
    </xf>
    <xf numFmtId="0" fontId="39" fillId="32" borderId="11" xfId="0" applyFont="1" applyFill="1" applyBorder="1" applyAlignment="1">
      <alignment horizontal="center" vertical="center" wrapText="1"/>
    </xf>
    <xf numFmtId="0" fontId="39" fillId="32" borderId="17" xfId="0" applyFont="1" applyFill="1" applyBorder="1" applyAlignment="1">
      <alignment horizontal="center" vertical="center"/>
    </xf>
    <xf numFmtId="0" fontId="39" fillId="32" borderId="11" xfId="0" applyFont="1" applyFill="1" applyBorder="1" applyAlignment="1">
      <alignment horizontal="center" vertical="center"/>
    </xf>
    <xf numFmtId="0" fontId="41" fillId="32" borderId="42" xfId="0" applyFont="1" applyFill="1" applyBorder="1" applyAlignment="1">
      <alignment horizontal="center" vertical="center" wrapText="1"/>
    </xf>
    <xf numFmtId="0" fontId="41" fillId="32" borderId="22" xfId="0" applyFont="1" applyFill="1" applyBorder="1" applyAlignment="1">
      <alignment horizontal="center" vertical="center" wrapText="1"/>
    </xf>
    <xf numFmtId="0" fontId="41" fillId="32" borderId="20" xfId="0" applyFont="1" applyFill="1" applyBorder="1" applyAlignment="1">
      <alignment horizontal="center" vertical="center" wrapText="1"/>
    </xf>
    <xf numFmtId="0" fontId="41" fillId="32" borderId="21" xfId="0" applyFont="1" applyFill="1" applyBorder="1" applyAlignment="1">
      <alignment horizontal="center" vertical="center" wrapText="1"/>
    </xf>
    <xf numFmtId="0" fontId="41" fillId="32" borderId="12" xfId="0" applyFont="1" applyFill="1" applyBorder="1" applyAlignment="1">
      <alignment horizontal="center" vertical="distributed"/>
    </xf>
    <xf numFmtId="0" fontId="41" fillId="32" borderId="41" xfId="0" applyFont="1" applyFill="1" applyBorder="1" applyAlignment="1">
      <alignment horizontal="center" vertical="distributed"/>
    </xf>
    <xf numFmtId="0" fontId="37" fillId="0" borderId="0" xfId="0" applyFont="1" applyFill="1" applyBorder="1" applyAlignment="1">
      <alignment horizontal="center" vertical="center"/>
    </xf>
    <xf numFmtId="0" fontId="41" fillId="32" borderId="12" xfId="0" applyFont="1" applyFill="1" applyBorder="1" applyAlignment="1">
      <alignment horizontal="center" vertical="center" wrapText="1"/>
    </xf>
    <xf numFmtId="0" fontId="41" fillId="32" borderId="4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43" fillId="0" borderId="39" xfId="0" applyFont="1" applyBorder="1" applyAlignment="1">
      <alignment horizontal="left" vertical="center"/>
    </xf>
    <xf numFmtId="0" fontId="42" fillId="32" borderId="17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center" vertical="center"/>
    </xf>
    <xf numFmtId="0" fontId="42" fillId="32" borderId="11" xfId="0" applyFont="1" applyFill="1" applyBorder="1" applyAlignment="1">
      <alignment horizontal="center" vertical="center"/>
    </xf>
    <xf numFmtId="0" fontId="4" fillId="33" borderId="17" xfId="68" applyFont="1" applyFill="1" applyBorder="1" applyAlignment="1">
      <alignment horizontal="center" vertical="center" wrapText="1"/>
      <protection/>
    </xf>
    <xf numFmtId="0" fontId="4" fillId="33" borderId="11" xfId="68" applyFont="1" applyFill="1" applyBorder="1" applyAlignment="1">
      <alignment horizontal="center" vertical="center" wrapText="1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41" xfId="64" applyFont="1" applyFill="1" applyBorder="1" applyAlignment="1">
      <alignment horizontal="center" vertical="center"/>
      <protection/>
    </xf>
    <xf numFmtId="0" fontId="10" fillId="0" borderId="39" xfId="64" applyFont="1" applyFill="1" applyBorder="1" applyAlignment="1">
      <alignment horizontal="center" vertical="center"/>
      <protection/>
    </xf>
    <xf numFmtId="0" fontId="10" fillId="32" borderId="17" xfId="64" applyFont="1" applyFill="1" applyBorder="1" applyAlignment="1">
      <alignment horizontal="center" vertical="center"/>
      <protection/>
    </xf>
    <xf numFmtId="0" fontId="10" fillId="32" borderId="13" xfId="64" applyFont="1" applyFill="1" applyBorder="1" applyAlignment="1">
      <alignment horizontal="center" vertical="center"/>
      <protection/>
    </xf>
    <xf numFmtId="0" fontId="10" fillId="32" borderId="11" xfId="64" applyFont="1" applyFill="1" applyBorder="1" applyAlignment="1">
      <alignment horizontal="center" vertical="center"/>
      <protection/>
    </xf>
    <xf numFmtId="0" fontId="10" fillId="32" borderId="17" xfId="64" applyFont="1" applyFill="1" applyBorder="1" applyAlignment="1">
      <alignment horizontal="center" vertical="center" wrapText="1"/>
      <protection/>
    </xf>
    <xf numFmtId="0" fontId="10" fillId="32" borderId="13" xfId="64" applyFont="1" applyFill="1" applyBorder="1" applyAlignment="1">
      <alignment horizontal="center" vertical="center" wrapText="1"/>
      <protection/>
    </xf>
    <xf numFmtId="0" fontId="10" fillId="32" borderId="11" xfId="64" applyFont="1" applyFill="1" applyBorder="1" applyAlignment="1">
      <alignment horizontal="center" vertical="center" wrapText="1"/>
      <protection/>
    </xf>
    <xf numFmtId="0" fontId="10" fillId="32" borderId="10" xfId="64" applyFont="1" applyFill="1" applyBorder="1" applyAlignment="1">
      <alignment horizontal="center" vertical="center"/>
      <protection/>
    </xf>
    <xf numFmtId="0" fontId="10" fillId="32" borderId="13" xfId="64" applyFont="1" applyFill="1" applyBorder="1" applyAlignment="1">
      <alignment horizontal="center" vertical="center" wrapText="1"/>
      <protection/>
    </xf>
    <xf numFmtId="0" fontId="10" fillId="32" borderId="11" xfId="64" applyFont="1" applyFill="1" applyBorder="1" applyAlignment="1">
      <alignment horizontal="center" vertical="center" wrapText="1"/>
      <protection/>
    </xf>
    <xf numFmtId="0" fontId="10" fillId="32" borderId="10" xfId="64" applyFont="1" applyFill="1" applyBorder="1" applyAlignment="1">
      <alignment horizontal="center" vertical="center" wrapText="1"/>
      <protection/>
    </xf>
    <xf numFmtId="0" fontId="10" fillId="32" borderId="17" xfId="64" applyFont="1" applyFill="1" applyBorder="1" applyAlignment="1">
      <alignment horizontal="center" vertical="center" wrapText="1"/>
      <protection/>
    </xf>
    <xf numFmtId="0" fontId="4" fillId="32" borderId="13" xfId="63" applyFont="1" applyFill="1" applyBorder="1" applyAlignment="1">
      <alignment horizontal="center" vertical="center" wrapText="1"/>
      <protection/>
    </xf>
    <xf numFmtId="0" fontId="4" fillId="32" borderId="11" xfId="63" applyFont="1" applyFill="1" applyBorder="1" applyAlignment="1">
      <alignment horizontal="center" vertical="center" wrapText="1"/>
      <protection/>
    </xf>
    <xf numFmtId="0" fontId="4" fillId="32" borderId="12" xfId="63" applyFont="1" applyFill="1" applyBorder="1" applyAlignment="1">
      <alignment horizontal="center" vertical="center" wrapText="1"/>
      <protection/>
    </xf>
    <xf numFmtId="0" fontId="4" fillId="32" borderId="41" xfId="63" applyFont="1" applyFill="1" applyBorder="1" applyAlignment="1">
      <alignment horizontal="center" vertical="center" wrapText="1"/>
      <protection/>
    </xf>
    <xf numFmtId="0" fontId="4" fillId="32" borderId="39" xfId="63" applyFont="1" applyFill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right"/>
      <protection/>
    </xf>
    <xf numFmtId="0" fontId="4" fillId="32" borderId="17" xfId="63" applyFont="1" applyFill="1" applyBorder="1" applyAlignment="1">
      <alignment horizontal="center" vertical="center" wrapText="1"/>
      <protection/>
    </xf>
    <xf numFmtId="0" fontId="4" fillId="32" borderId="42" xfId="63" applyFont="1" applyFill="1" applyBorder="1" applyAlignment="1">
      <alignment horizontal="center" vertical="center" wrapText="1"/>
      <protection/>
    </xf>
    <xf numFmtId="0" fontId="12" fillId="0" borderId="44" xfId="65" applyFont="1" applyFill="1" applyBorder="1" applyAlignment="1">
      <alignment horizontal="center" vertical="center" wrapText="1"/>
      <protection/>
    </xf>
    <xf numFmtId="0" fontId="12" fillId="33" borderId="44" xfId="65" applyFont="1" applyFill="1" applyBorder="1" applyAlignment="1">
      <alignment horizontal="center" vertical="center" wrapText="1"/>
      <protection/>
    </xf>
    <xf numFmtId="0" fontId="12" fillId="33" borderId="45" xfId="65" applyFont="1" applyFill="1" applyBorder="1" applyAlignment="1">
      <alignment horizontal="center" vertical="center" wrapText="1"/>
      <protection/>
    </xf>
    <xf numFmtId="0" fontId="12" fillId="33" borderId="46" xfId="65" applyFont="1" applyFill="1" applyBorder="1" applyAlignment="1">
      <alignment horizontal="center" vertical="center" wrapText="1"/>
      <protection/>
    </xf>
    <xf numFmtId="0" fontId="12" fillId="33" borderId="47" xfId="65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left"/>
      <protection/>
    </xf>
    <xf numFmtId="0" fontId="6" fillId="32" borderId="42" xfId="66" applyFont="1" applyFill="1" applyBorder="1" applyAlignment="1">
      <alignment horizontal="center" vertical="center" wrapText="1"/>
      <protection/>
    </xf>
    <xf numFmtId="0" fontId="6" fillId="32" borderId="23" xfId="66" applyFont="1" applyFill="1" applyBorder="1" applyAlignment="1">
      <alignment horizontal="center" vertical="center" wrapText="1"/>
      <protection/>
    </xf>
    <xf numFmtId="0" fontId="6" fillId="32" borderId="20" xfId="66" applyFont="1" applyFill="1" applyBorder="1" applyAlignment="1">
      <alignment horizontal="center" vertical="center" wrapText="1"/>
      <protection/>
    </xf>
    <xf numFmtId="0" fontId="6" fillId="32" borderId="19" xfId="66" applyFont="1" applyFill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left"/>
      <protection/>
    </xf>
    <xf numFmtId="0" fontId="4" fillId="0" borderId="41" xfId="66" applyFont="1" applyBorder="1" applyAlignment="1">
      <alignment horizontal="left"/>
      <protection/>
    </xf>
    <xf numFmtId="0" fontId="4" fillId="0" borderId="39" xfId="66" applyFont="1" applyBorder="1" applyAlignment="1">
      <alignment horizontal="left"/>
      <protection/>
    </xf>
    <xf numFmtId="0" fontId="6" fillId="32" borderId="17" xfId="66" applyFont="1" applyFill="1" applyBorder="1" applyAlignment="1">
      <alignment horizontal="center" vertical="center" wrapText="1"/>
      <protection/>
    </xf>
    <xf numFmtId="0" fontId="6" fillId="32" borderId="13" xfId="66" applyFont="1" applyFill="1" applyBorder="1" applyAlignment="1">
      <alignment horizontal="center" vertical="center" wrapText="1"/>
      <protection/>
    </xf>
    <xf numFmtId="0" fontId="6" fillId="32" borderId="11" xfId="66" applyFont="1" applyFill="1" applyBorder="1" applyAlignment="1">
      <alignment horizontal="center" vertical="center" wrapText="1"/>
      <protection/>
    </xf>
    <xf numFmtId="0" fontId="6" fillId="32" borderId="17" xfId="66" applyFont="1" applyFill="1" applyBorder="1" applyAlignment="1">
      <alignment horizontal="center" vertical="distributed"/>
      <protection/>
    </xf>
    <xf numFmtId="0" fontId="6" fillId="32" borderId="13" xfId="66" applyFont="1" applyFill="1" applyBorder="1" applyAlignment="1">
      <alignment horizontal="center" vertical="distributed"/>
      <protection/>
    </xf>
    <xf numFmtId="0" fontId="6" fillId="32" borderId="11" xfId="66" applyFont="1" applyFill="1" applyBorder="1" applyAlignment="1">
      <alignment horizontal="center" vertical="distributed"/>
      <protection/>
    </xf>
    <xf numFmtId="0" fontId="8" fillId="32" borderId="42" xfId="66" applyFont="1" applyFill="1" applyBorder="1" applyAlignment="1">
      <alignment horizontal="distributed" vertical="distributed"/>
      <protection/>
    </xf>
    <xf numFmtId="0" fontId="3" fillId="32" borderId="22" xfId="66" applyFont="1" applyFill="1" applyBorder="1" applyAlignment="1">
      <alignment horizontal="distributed" vertical="distributed"/>
      <protection/>
    </xf>
    <xf numFmtId="0" fontId="3" fillId="32" borderId="23" xfId="66" applyFont="1" applyFill="1" applyBorder="1" applyAlignment="1">
      <alignment horizontal="distributed" vertical="distributed"/>
      <protection/>
    </xf>
    <xf numFmtId="0" fontId="3" fillId="32" borderId="43" xfId="66" applyFont="1" applyFill="1" applyBorder="1" applyAlignment="1">
      <alignment horizontal="distributed" vertical="distributed"/>
      <protection/>
    </xf>
    <xf numFmtId="0" fontId="3" fillId="32" borderId="0" xfId="66" applyFont="1" applyFill="1" applyBorder="1" applyAlignment="1">
      <alignment horizontal="distributed" vertical="distributed"/>
      <protection/>
    </xf>
    <xf numFmtId="0" fontId="3" fillId="32" borderId="40" xfId="66" applyFont="1" applyFill="1" applyBorder="1" applyAlignment="1">
      <alignment horizontal="distributed" vertical="distributed"/>
      <protection/>
    </xf>
    <xf numFmtId="0" fontId="3" fillId="32" borderId="20" xfId="66" applyFont="1" applyFill="1" applyBorder="1" applyAlignment="1">
      <alignment horizontal="distributed" vertical="distributed"/>
      <protection/>
    </xf>
    <xf numFmtId="0" fontId="3" fillId="32" borderId="21" xfId="66" applyFont="1" applyFill="1" applyBorder="1" applyAlignment="1">
      <alignment horizontal="distributed" vertical="distributed"/>
      <protection/>
    </xf>
    <xf numFmtId="0" fontId="3" fillId="32" borderId="19" xfId="66" applyFont="1" applyFill="1" applyBorder="1" applyAlignment="1">
      <alignment horizontal="distributed" vertical="distributed"/>
      <protection/>
    </xf>
    <xf numFmtId="0" fontId="2" fillId="0" borderId="12" xfId="66" applyFont="1" applyBorder="1" applyAlignment="1">
      <alignment horizontal="left"/>
      <protection/>
    </xf>
    <xf numFmtId="0" fontId="2" fillId="0" borderId="41" xfId="66" applyFont="1" applyBorder="1" applyAlignment="1">
      <alignment horizontal="left"/>
      <protection/>
    </xf>
    <xf numFmtId="0" fontId="2" fillId="0" borderId="39" xfId="66" applyFont="1" applyBorder="1" applyAlignment="1">
      <alignment horizontal="left"/>
      <protection/>
    </xf>
    <xf numFmtId="0" fontId="5" fillId="0" borderId="0" xfId="57" applyAlignment="1">
      <alignment horizontal="center"/>
      <protection/>
    </xf>
    <xf numFmtId="0" fontId="5" fillId="0" borderId="10" xfId="57" applyFont="1" applyBorder="1" applyAlignment="1">
      <alignment horizontal="left" vertical="distributed"/>
      <protection/>
    </xf>
    <xf numFmtId="0" fontId="5" fillId="0" borderId="10" xfId="57" applyBorder="1" applyAlignment="1">
      <alignment horizontal="left" vertical="distributed"/>
      <protection/>
    </xf>
    <xf numFmtId="0" fontId="6" fillId="32" borderId="10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0" fontId="6" fillId="0" borderId="41" xfId="57" applyFont="1" applyFill="1" applyBorder="1" applyAlignment="1">
      <alignment horizontal="left" vertical="center" wrapText="1"/>
      <protection/>
    </xf>
    <xf numFmtId="0" fontId="6" fillId="0" borderId="39" xfId="57" applyFont="1" applyFill="1" applyBorder="1" applyAlignment="1">
      <alignment horizontal="left" vertical="center" wrapText="1"/>
      <protection/>
    </xf>
    <xf numFmtId="0" fontId="6" fillId="0" borderId="12" xfId="57" applyFont="1" applyBorder="1" applyAlignment="1">
      <alignment horizontal="left" vertical="distributed"/>
      <protection/>
    </xf>
    <xf numFmtId="0" fontId="6" fillId="0" borderId="41" xfId="57" applyFont="1" applyBorder="1" applyAlignment="1">
      <alignment horizontal="left" vertical="distributed"/>
      <protection/>
    </xf>
    <xf numFmtId="0" fontId="6" fillId="0" borderId="39" xfId="57" applyFont="1" applyBorder="1" applyAlignment="1">
      <alignment horizontal="left" vertical="distributed"/>
      <protection/>
    </xf>
    <xf numFmtId="0" fontId="6" fillId="0" borderId="10" xfId="57" applyFont="1" applyBorder="1" applyAlignment="1">
      <alignment horizontal="left" vertical="distributed"/>
      <protection/>
    </xf>
    <xf numFmtId="0" fontId="5" fillId="0" borderId="0" xfId="57" applyBorder="1" applyAlignment="1">
      <alignment horizontal="right"/>
      <protection/>
    </xf>
    <xf numFmtId="0" fontId="6" fillId="32" borderId="10" xfId="57" applyFont="1" applyFill="1" applyBorder="1" applyAlignment="1">
      <alignment horizontal="center" vertical="center"/>
      <protection/>
    </xf>
    <xf numFmtId="0" fontId="6" fillId="32" borderId="10" xfId="57" applyFont="1" applyFill="1" applyBorder="1" applyAlignment="1">
      <alignment horizontal="center"/>
      <protection/>
    </xf>
    <xf numFmtId="0" fontId="2" fillId="0" borderId="10" xfId="58" applyFont="1" applyBorder="1" applyAlignment="1">
      <alignment horizontal="left"/>
      <protection/>
    </xf>
    <xf numFmtId="0" fontId="4" fillId="0" borderId="10" xfId="58" applyFont="1" applyBorder="1" applyAlignment="1">
      <alignment horizontal="left"/>
      <protection/>
    </xf>
    <xf numFmtId="0" fontId="3" fillId="0" borderId="21" xfId="58" applyFont="1" applyBorder="1" applyAlignment="1">
      <alignment horizontal="right"/>
      <protection/>
    </xf>
    <xf numFmtId="0" fontId="4" fillId="32" borderId="10" xfId="58" applyFont="1" applyFill="1" applyBorder="1" applyAlignment="1">
      <alignment horizontal="center" vertical="center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Pénznem 2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81"/>
  <sheetViews>
    <sheetView view="pageLayout" zoomScaleSheetLayoutView="100" workbookViewId="0" topLeftCell="A1">
      <selection activeCell="F49" sqref="F49"/>
    </sheetView>
  </sheetViews>
  <sheetFormatPr defaultColWidth="9.00390625" defaultRowHeight="12.75"/>
  <cols>
    <col min="1" max="1" width="11.875" style="20" customWidth="1"/>
    <col min="2" max="2" width="65.75390625" style="20" customWidth="1"/>
    <col min="3" max="3" width="12.25390625" style="20" customWidth="1"/>
    <col min="4" max="5" width="13.375" style="20" customWidth="1"/>
    <col min="6" max="6" width="14.00390625" style="20" customWidth="1"/>
    <col min="7" max="16384" width="9.125" style="20" customWidth="1"/>
  </cols>
  <sheetData>
    <row r="1" spans="1:6" ht="15" customHeight="1">
      <c r="A1" s="571" t="s">
        <v>131</v>
      </c>
      <c r="B1" s="572" t="s">
        <v>11</v>
      </c>
      <c r="C1" s="569" t="s">
        <v>268</v>
      </c>
      <c r="D1" s="569" t="s">
        <v>266</v>
      </c>
      <c r="E1" s="569" t="s">
        <v>342</v>
      </c>
      <c r="F1" s="569" t="s">
        <v>363</v>
      </c>
    </row>
    <row r="2" spans="1:6" ht="15" customHeight="1">
      <c r="A2" s="571"/>
      <c r="B2" s="572"/>
      <c r="C2" s="570"/>
      <c r="D2" s="570"/>
      <c r="E2" s="570"/>
      <c r="F2" s="570"/>
    </row>
    <row r="3" spans="1:6" ht="24.75" customHeight="1">
      <c r="A3" s="28" t="s">
        <v>71</v>
      </c>
      <c r="B3" s="66" t="s">
        <v>170</v>
      </c>
      <c r="C3" s="66"/>
      <c r="D3" s="66"/>
      <c r="E3" s="21"/>
      <c r="F3" s="21"/>
    </row>
    <row r="4" spans="1:6" ht="19.5" customHeight="1">
      <c r="A4" s="28" t="s">
        <v>129</v>
      </c>
      <c r="B4" s="66" t="s">
        <v>249</v>
      </c>
      <c r="C4" s="66"/>
      <c r="D4" s="66"/>
      <c r="E4" s="22"/>
      <c r="F4" s="22"/>
    </row>
    <row r="5" spans="1:6" ht="19.5" customHeight="1">
      <c r="A5" s="24" t="s">
        <v>135</v>
      </c>
      <c r="B5" s="65" t="s">
        <v>136</v>
      </c>
      <c r="C5" s="22">
        <f>SUM(C6:C9)</f>
        <v>49314</v>
      </c>
      <c r="D5" s="22">
        <f>SUM(D6:D9)</f>
        <v>42380</v>
      </c>
      <c r="E5" s="22">
        <f>SUM(E6:E12)</f>
        <v>49750</v>
      </c>
      <c r="F5" s="22">
        <f>SUM(F6:F12)</f>
        <v>53575</v>
      </c>
    </row>
    <row r="6" spans="1:6" ht="19.5" customHeight="1">
      <c r="A6" s="21" t="s">
        <v>130</v>
      </c>
      <c r="B6" s="191" t="s">
        <v>243</v>
      </c>
      <c r="C6" s="230">
        <v>10734</v>
      </c>
      <c r="D6" s="231">
        <v>13939</v>
      </c>
      <c r="E6" s="231">
        <v>13939</v>
      </c>
      <c r="F6" s="231">
        <v>13939</v>
      </c>
    </row>
    <row r="7" spans="1:6" ht="19.5" customHeight="1">
      <c r="A7" s="21" t="s">
        <v>132</v>
      </c>
      <c r="B7" s="193" t="s">
        <v>244</v>
      </c>
      <c r="C7" s="232">
        <v>25083</v>
      </c>
      <c r="D7" s="231">
        <v>19590</v>
      </c>
      <c r="E7" s="231">
        <v>19590</v>
      </c>
      <c r="F7" s="231">
        <v>19590</v>
      </c>
    </row>
    <row r="8" spans="1:6" ht="19.5" customHeight="1">
      <c r="A8" s="24" t="s">
        <v>133</v>
      </c>
      <c r="B8" s="191" t="s">
        <v>352</v>
      </c>
      <c r="C8" s="230">
        <v>12829</v>
      </c>
      <c r="D8" s="231">
        <v>7651</v>
      </c>
      <c r="E8" s="231">
        <v>7651</v>
      </c>
      <c r="F8" s="231">
        <v>7651</v>
      </c>
    </row>
    <row r="9" spans="1:6" ht="19.5" customHeight="1">
      <c r="A9" s="206" t="s">
        <v>230</v>
      </c>
      <c r="B9" s="191" t="s">
        <v>245</v>
      </c>
      <c r="C9" s="230">
        <v>668</v>
      </c>
      <c r="D9" s="231">
        <v>1200</v>
      </c>
      <c r="E9" s="231">
        <v>1200</v>
      </c>
      <c r="F9" s="231">
        <v>1200</v>
      </c>
    </row>
    <row r="10" spans="1:6" ht="19.5" customHeight="1">
      <c r="A10" s="24" t="s">
        <v>134</v>
      </c>
      <c r="B10" s="191" t="s">
        <v>246</v>
      </c>
      <c r="C10" s="230"/>
      <c r="D10" s="231"/>
      <c r="E10" s="231">
        <v>350</v>
      </c>
      <c r="F10" s="231">
        <v>350</v>
      </c>
    </row>
    <row r="11" spans="1:6" ht="19.5" customHeight="1">
      <c r="A11" s="24" t="s">
        <v>162</v>
      </c>
      <c r="B11" s="193" t="s">
        <v>372</v>
      </c>
      <c r="C11" s="232"/>
      <c r="D11" s="231"/>
      <c r="E11" s="231"/>
      <c r="F11" s="231">
        <v>768</v>
      </c>
    </row>
    <row r="12" spans="1:6" ht="19.5" customHeight="1">
      <c r="A12" s="24" t="s">
        <v>162</v>
      </c>
      <c r="B12" s="193" t="s">
        <v>247</v>
      </c>
      <c r="C12" s="232">
        <v>6899</v>
      </c>
      <c r="D12" s="231">
        <v>5650</v>
      </c>
      <c r="E12" s="231">
        <v>7020</v>
      </c>
      <c r="F12" s="231">
        <v>10077</v>
      </c>
    </row>
    <row r="13" spans="1:6" ht="19.5" customHeight="1">
      <c r="A13" s="151"/>
      <c r="B13" s="152" t="s">
        <v>248</v>
      </c>
      <c r="C13" s="233">
        <f>SUM(C6:C12)</f>
        <v>56213</v>
      </c>
      <c r="D13" s="233">
        <f>SUM(D6:D12)</f>
        <v>48030</v>
      </c>
      <c r="E13" s="233">
        <f>SUM(E6:E12)</f>
        <v>49750</v>
      </c>
      <c r="F13" s="233">
        <f>SUM(F6:F12)</f>
        <v>53575</v>
      </c>
    </row>
    <row r="14" spans="1:6" ht="19.5" customHeight="1">
      <c r="A14" s="141" t="s">
        <v>137</v>
      </c>
      <c r="B14" s="140" t="s">
        <v>173</v>
      </c>
      <c r="C14" s="234"/>
      <c r="D14" s="235"/>
      <c r="E14" s="235"/>
      <c r="F14" s="235"/>
    </row>
    <row r="15" spans="1:6" ht="19.5" customHeight="1">
      <c r="A15" s="21" t="s">
        <v>171</v>
      </c>
      <c r="B15" s="150" t="s">
        <v>172</v>
      </c>
      <c r="C15" s="236">
        <v>313</v>
      </c>
      <c r="D15" s="231">
        <v>26523</v>
      </c>
      <c r="E15" s="231">
        <v>26523</v>
      </c>
      <c r="F15" s="231">
        <v>26523</v>
      </c>
    </row>
    <row r="16" spans="1:6" ht="19.5" customHeight="1">
      <c r="A16" s="154"/>
      <c r="B16" s="155" t="s">
        <v>174</v>
      </c>
      <c r="C16" s="233">
        <f>C15</f>
        <v>313</v>
      </c>
      <c r="D16" s="233">
        <f>D15</f>
        <v>26523</v>
      </c>
      <c r="E16" s="233">
        <f>E15</f>
        <v>26523</v>
      </c>
      <c r="F16" s="233">
        <f>F15</f>
        <v>26523</v>
      </c>
    </row>
    <row r="17" spans="1:6" ht="19.5" customHeight="1">
      <c r="A17" s="26" t="s">
        <v>138</v>
      </c>
      <c r="B17" s="67" t="s">
        <v>98</v>
      </c>
      <c r="C17" s="237"/>
      <c r="D17" s="235"/>
      <c r="E17" s="235"/>
      <c r="F17" s="235"/>
    </row>
    <row r="18" spans="1:6" ht="19.5" customHeight="1">
      <c r="A18" s="24" t="s">
        <v>159</v>
      </c>
      <c r="B18" s="193" t="s">
        <v>254</v>
      </c>
      <c r="C18" s="232">
        <v>4700</v>
      </c>
      <c r="D18" s="231">
        <v>4300</v>
      </c>
      <c r="E18" s="231">
        <v>4300</v>
      </c>
      <c r="F18" s="231">
        <v>4300</v>
      </c>
    </row>
    <row r="19" spans="1:6" ht="19.5" customHeight="1">
      <c r="A19" s="24" t="s">
        <v>139</v>
      </c>
      <c r="B19" s="64" t="s">
        <v>140</v>
      </c>
      <c r="C19" s="231"/>
      <c r="D19" s="231"/>
      <c r="E19" s="231"/>
      <c r="F19" s="231"/>
    </row>
    <row r="20" spans="1:6" ht="19.5" customHeight="1">
      <c r="A20" s="24" t="s">
        <v>178</v>
      </c>
      <c r="B20" s="191" t="s">
        <v>250</v>
      </c>
      <c r="C20" s="230">
        <v>2600</v>
      </c>
      <c r="D20" s="231">
        <v>3500</v>
      </c>
      <c r="E20" s="231">
        <v>3500</v>
      </c>
      <c r="F20" s="231">
        <v>3500</v>
      </c>
    </row>
    <row r="21" spans="1:6" ht="19.5" customHeight="1">
      <c r="A21" s="206" t="s">
        <v>251</v>
      </c>
      <c r="B21" s="64" t="s">
        <v>179</v>
      </c>
      <c r="C21" s="231">
        <v>900</v>
      </c>
      <c r="D21" s="231">
        <v>1310</v>
      </c>
      <c r="E21" s="231">
        <v>1310</v>
      </c>
      <c r="F21" s="231">
        <v>1310</v>
      </c>
    </row>
    <row r="22" spans="1:6" ht="19.5" customHeight="1">
      <c r="A22" s="206" t="s">
        <v>252</v>
      </c>
      <c r="B22" s="191" t="s">
        <v>253</v>
      </c>
      <c r="C22" s="230"/>
      <c r="D22" s="231"/>
      <c r="E22" s="231"/>
      <c r="F22" s="231"/>
    </row>
    <row r="23" spans="1:6" ht="19.5" customHeight="1">
      <c r="A23" s="24" t="s">
        <v>160</v>
      </c>
      <c r="B23" s="64" t="s">
        <v>161</v>
      </c>
      <c r="C23" s="231"/>
      <c r="D23" s="231">
        <v>12</v>
      </c>
      <c r="E23" s="231">
        <v>12</v>
      </c>
      <c r="F23" s="231">
        <v>12</v>
      </c>
    </row>
    <row r="24" spans="1:6" ht="19.5" customHeight="1">
      <c r="A24" s="151"/>
      <c r="B24" s="156" t="s">
        <v>181</v>
      </c>
      <c r="C24" s="233">
        <f>C18+C20+C21+C22+C23</f>
        <v>8200</v>
      </c>
      <c r="D24" s="233">
        <f>D18+D20+D19+D21+D22+D23</f>
        <v>9122</v>
      </c>
      <c r="E24" s="233">
        <f>E18+E20+E19+E21+E22+E23</f>
        <v>9122</v>
      </c>
      <c r="F24" s="233">
        <f>F18+F20+F19+F21+F22+F23</f>
        <v>9122</v>
      </c>
    </row>
    <row r="25" spans="1:7" ht="19.5" customHeight="1">
      <c r="A25" s="157" t="s">
        <v>141</v>
      </c>
      <c r="B25" s="152" t="s">
        <v>49</v>
      </c>
      <c r="C25" s="233">
        <v>26293</v>
      </c>
      <c r="D25" s="233">
        <v>24280</v>
      </c>
      <c r="E25" s="233">
        <v>24280</v>
      </c>
      <c r="F25" s="233">
        <v>24880</v>
      </c>
      <c r="G25" s="318"/>
    </row>
    <row r="26" spans="1:6" ht="19.5" customHeight="1">
      <c r="A26" s="26" t="s">
        <v>142</v>
      </c>
      <c r="B26" s="66" t="s">
        <v>79</v>
      </c>
      <c r="C26" s="234"/>
      <c r="D26" s="238"/>
      <c r="E26" s="238"/>
      <c r="F26" s="238"/>
    </row>
    <row r="27" spans="1:6" ht="19.5" customHeight="1">
      <c r="A27" s="24" t="s">
        <v>163</v>
      </c>
      <c r="B27" s="64" t="s">
        <v>164</v>
      </c>
      <c r="C27" s="231"/>
      <c r="D27" s="231"/>
      <c r="E27" s="231">
        <v>1145</v>
      </c>
      <c r="F27" s="231">
        <v>1145</v>
      </c>
    </row>
    <row r="28" spans="1:6" ht="19.5" customHeight="1">
      <c r="A28" s="206" t="s">
        <v>255</v>
      </c>
      <c r="B28" s="191" t="s">
        <v>256</v>
      </c>
      <c r="C28" s="230">
        <v>0</v>
      </c>
      <c r="D28" s="231"/>
      <c r="E28" s="231"/>
      <c r="F28" s="231"/>
    </row>
    <row r="29" spans="1:6" ht="19.5" customHeight="1">
      <c r="A29" s="151"/>
      <c r="B29" s="152" t="s">
        <v>175</v>
      </c>
      <c r="C29" s="233">
        <f>SUM(C27:C28)</f>
        <v>0</v>
      </c>
      <c r="D29" s="233">
        <f>SUM(D27:D28)</f>
        <v>0</v>
      </c>
      <c r="E29" s="233">
        <f>SUM(E27:E28)</f>
        <v>1145</v>
      </c>
      <c r="F29" s="233">
        <f>SUM(F27:F28)</f>
        <v>1145</v>
      </c>
    </row>
    <row r="30" spans="1:6" ht="19.5" customHeight="1">
      <c r="A30" s="26" t="s">
        <v>143</v>
      </c>
      <c r="B30" s="66" t="s">
        <v>144</v>
      </c>
      <c r="C30" s="234"/>
      <c r="D30" s="234"/>
      <c r="E30" s="234"/>
      <c r="F30" s="234"/>
    </row>
    <row r="31" spans="1:6" ht="19.5" customHeight="1">
      <c r="A31" s="206" t="s">
        <v>257</v>
      </c>
      <c r="B31" s="191" t="s">
        <v>350</v>
      </c>
      <c r="C31" s="312"/>
      <c r="D31" s="231"/>
      <c r="E31" s="231"/>
      <c r="F31" s="231"/>
    </row>
    <row r="32" spans="1:6" ht="19.5" customHeight="1">
      <c r="A32" s="206" t="s">
        <v>258</v>
      </c>
      <c r="B32" s="191" t="s">
        <v>259</v>
      </c>
      <c r="C32" s="230"/>
      <c r="D32" s="231"/>
      <c r="E32" s="231"/>
      <c r="F32" s="231"/>
    </row>
    <row r="33" spans="1:6" ht="19.5" customHeight="1">
      <c r="A33" s="151"/>
      <c r="B33" s="152" t="s">
        <v>176</v>
      </c>
      <c r="C33" s="233">
        <f>SUM(C31:C32)</f>
        <v>0</v>
      </c>
      <c r="D33" s="233">
        <f>SUM(D31:D32)</f>
        <v>0</v>
      </c>
      <c r="E33" s="233">
        <f>SUM(E31:E32)</f>
        <v>0</v>
      </c>
      <c r="F33" s="233">
        <f>SUM(F31:F32)</f>
        <v>0</v>
      </c>
    </row>
    <row r="34" spans="1:6" ht="19.5" customHeight="1">
      <c r="A34" s="27" t="s">
        <v>145</v>
      </c>
      <c r="B34" s="66" t="s">
        <v>146</v>
      </c>
      <c r="C34" s="234"/>
      <c r="D34" s="234"/>
      <c r="E34" s="234"/>
      <c r="F34" s="234"/>
    </row>
    <row r="35" spans="1:6" ht="19.5" customHeight="1">
      <c r="A35" s="228" t="s">
        <v>260</v>
      </c>
      <c r="B35" s="193" t="s">
        <v>351</v>
      </c>
      <c r="C35" s="311"/>
      <c r="D35" s="240">
        <v>26</v>
      </c>
      <c r="E35" s="240">
        <v>26</v>
      </c>
      <c r="F35" s="240">
        <v>26</v>
      </c>
    </row>
    <row r="36" spans="1:6" ht="19.5" customHeight="1">
      <c r="A36" s="228" t="s">
        <v>261</v>
      </c>
      <c r="B36" s="193" t="s">
        <v>262</v>
      </c>
      <c r="C36" s="239"/>
      <c r="D36" s="240"/>
      <c r="E36" s="240"/>
      <c r="F36" s="240">
        <v>50</v>
      </c>
    </row>
    <row r="37" spans="1:6" ht="19.5" customHeight="1">
      <c r="A37" s="158"/>
      <c r="B37" s="152" t="s">
        <v>177</v>
      </c>
      <c r="C37" s="241">
        <f>SUM(C35:C36)</f>
        <v>0</v>
      </c>
      <c r="D37" s="241">
        <f>SUM(D35:D36)</f>
        <v>26</v>
      </c>
      <c r="E37" s="241">
        <f>SUM(E35:E36)</f>
        <v>26</v>
      </c>
      <c r="F37" s="241">
        <f>SUM(F35:F36)</f>
        <v>76</v>
      </c>
    </row>
    <row r="38" spans="1:6" ht="19.5" customHeight="1">
      <c r="A38" s="159" t="s">
        <v>147</v>
      </c>
      <c r="B38" s="160" t="s">
        <v>148</v>
      </c>
      <c r="C38" s="242">
        <f>C13+C16+C24+C25+C29+C33+C37</f>
        <v>91019</v>
      </c>
      <c r="D38" s="242">
        <f>D13+D16+D24+D25+D29+D33+D37</f>
        <v>107981</v>
      </c>
      <c r="E38" s="242">
        <f>E13+E16+E24+E25+E29+E33+E37</f>
        <v>110846</v>
      </c>
      <c r="F38" s="242">
        <f>F13+F16+F24+F25+F29+F33+F37</f>
        <v>115321</v>
      </c>
    </row>
    <row r="39" spans="1:6" ht="19.5" customHeight="1">
      <c r="A39" s="26" t="s">
        <v>263</v>
      </c>
      <c r="B39" s="66" t="s">
        <v>264</v>
      </c>
      <c r="C39" s="234">
        <v>10436</v>
      </c>
      <c r="D39" s="234">
        <v>8000</v>
      </c>
      <c r="E39" s="234">
        <v>8235</v>
      </c>
      <c r="F39" s="234">
        <v>8235</v>
      </c>
    </row>
    <row r="40" spans="1:6" ht="19.5" customHeight="1">
      <c r="A40" s="151"/>
      <c r="B40" s="152" t="s">
        <v>180</v>
      </c>
      <c r="C40" s="233">
        <f>C38+C39</f>
        <v>101455</v>
      </c>
      <c r="D40" s="233">
        <f>D38+D39</f>
        <v>115981</v>
      </c>
      <c r="E40" s="233">
        <f>E38+E39</f>
        <v>119081</v>
      </c>
      <c r="F40" s="233">
        <f>F38+F39</f>
        <v>123556</v>
      </c>
    </row>
    <row r="41" spans="1:6" ht="12.75" customHeight="1">
      <c r="A41" s="25"/>
      <c r="B41" s="25"/>
      <c r="C41" s="243"/>
      <c r="D41" s="243"/>
      <c r="E41" s="243"/>
      <c r="F41" s="243"/>
    </row>
    <row r="42" spans="1:6" ht="18" customHeight="1">
      <c r="A42" s="573" t="s">
        <v>183</v>
      </c>
      <c r="B42" s="574" t="s">
        <v>11</v>
      </c>
      <c r="C42" s="569" t="s">
        <v>268</v>
      </c>
      <c r="D42" s="569" t="s">
        <v>266</v>
      </c>
      <c r="E42" s="569" t="s">
        <v>342</v>
      </c>
      <c r="F42" s="569" t="s">
        <v>363</v>
      </c>
    </row>
    <row r="43" spans="1:6" ht="15" customHeight="1">
      <c r="A43" s="573"/>
      <c r="B43" s="574"/>
      <c r="C43" s="570"/>
      <c r="D43" s="570"/>
      <c r="E43" s="570"/>
      <c r="F43" s="570"/>
    </row>
    <row r="44" spans="1:6" ht="15">
      <c r="A44" s="76" t="s">
        <v>182</v>
      </c>
      <c r="B44" s="161" t="s">
        <v>265</v>
      </c>
      <c r="C44" s="244"/>
      <c r="D44" s="245"/>
      <c r="E44" s="245"/>
      <c r="F44" s="245"/>
    </row>
    <row r="45" spans="1:6" ht="14.25">
      <c r="A45" s="112" t="s">
        <v>149</v>
      </c>
      <c r="B45" s="75" t="s">
        <v>184</v>
      </c>
      <c r="C45" s="246">
        <v>28458</v>
      </c>
      <c r="D45" s="246">
        <v>29715</v>
      </c>
      <c r="E45" s="246">
        <v>30922</v>
      </c>
      <c r="F45" s="246">
        <v>33589</v>
      </c>
    </row>
    <row r="46" spans="1:6" ht="19.5" customHeight="1">
      <c r="A46" s="112" t="s">
        <v>150</v>
      </c>
      <c r="B46" s="229" t="s">
        <v>185</v>
      </c>
      <c r="C46" s="246">
        <v>7076</v>
      </c>
      <c r="D46" s="246">
        <v>7745</v>
      </c>
      <c r="E46" s="246">
        <v>8070</v>
      </c>
      <c r="F46" s="246">
        <v>8320</v>
      </c>
    </row>
    <row r="47" spans="1:6" ht="19.5" customHeight="1">
      <c r="A47" s="113" t="s">
        <v>151</v>
      </c>
      <c r="B47" s="229" t="s">
        <v>152</v>
      </c>
      <c r="C47" s="246">
        <v>40224</v>
      </c>
      <c r="D47" s="246">
        <v>34722</v>
      </c>
      <c r="E47" s="246">
        <v>38413</v>
      </c>
      <c r="F47" s="246">
        <v>38988</v>
      </c>
    </row>
    <row r="48" spans="1:6" ht="19.5" customHeight="1">
      <c r="A48" s="113" t="s">
        <v>153</v>
      </c>
      <c r="B48" s="229" t="s">
        <v>65</v>
      </c>
      <c r="C48" s="246">
        <v>10297</v>
      </c>
      <c r="D48" s="246">
        <v>3903</v>
      </c>
      <c r="E48" s="246">
        <v>4092</v>
      </c>
      <c r="F48" s="246">
        <v>4231</v>
      </c>
    </row>
    <row r="49" spans="1:6" ht="19.5" customHeight="1">
      <c r="A49" s="113" t="s">
        <v>154</v>
      </c>
      <c r="B49" s="229" t="s">
        <v>311</v>
      </c>
      <c r="C49" s="246">
        <v>14574</v>
      </c>
      <c r="D49" s="246">
        <v>11190</v>
      </c>
      <c r="E49" s="246">
        <v>10474</v>
      </c>
      <c r="F49" s="246">
        <v>11300</v>
      </c>
    </row>
    <row r="50" spans="1:6" ht="19.5" customHeight="1">
      <c r="A50" s="77"/>
      <c r="B50" s="162" t="s">
        <v>186</v>
      </c>
      <c r="C50" s="247">
        <f>SUM(C45:C49)</f>
        <v>100629</v>
      </c>
      <c r="D50" s="247">
        <f>SUM(D45:D49)</f>
        <v>87275</v>
      </c>
      <c r="E50" s="247">
        <f>SUM(E45:E49)</f>
        <v>91971</v>
      </c>
      <c r="F50" s="247">
        <f>SUM(F45:F49)</f>
        <v>96428</v>
      </c>
    </row>
    <row r="51" spans="1:6" ht="19.5" customHeight="1">
      <c r="A51" s="77" t="s">
        <v>155</v>
      </c>
      <c r="B51" s="111" t="s">
        <v>156</v>
      </c>
      <c r="C51" s="247">
        <v>826</v>
      </c>
      <c r="D51" s="257">
        <v>18706</v>
      </c>
      <c r="E51" s="257">
        <v>15726</v>
      </c>
      <c r="F51" s="257">
        <v>15744</v>
      </c>
    </row>
    <row r="52" spans="1:6" ht="19.5" customHeight="1">
      <c r="A52" s="77" t="s">
        <v>157</v>
      </c>
      <c r="B52" s="111" t="s">
        <v>80</v>
      </c>
      <c r="C52" s="247">
        <v>0</v>
      </c>
      <c r="D52" s="247"/>
      <c r="E52" s="247"/>
      <c r="F52" s="247"/>
    </row>
    <row r="53" spans="1:6" ht="19.5" customHeight="1">
      <c r="A53" s="77" t="s">
        <v>158</v>
      </c>
      <c r="B53" s="111" t="s">
        <v>338</v>
      </c>
      <c r="C53" s="247"/>
      <c r="D53" s="247"/>
      <c r="E53" s="247"/>
      <c r="F53" s="247"/>
    </row>
    <row r="54" spans="1:6" ht="19.5" customHeight="1">
      <c r="A54" s="77"/>
      <c r="B54" s="163" t="s">
        <v>187</v>
      </c>
      <c r="C54" s="247">
        <f>C51+C52+C53</f>
        <v>826</v>
      </c>
      <c r="D54" s="247">
        <f>D51+D52+D53</f>
        <v>18706</v>
      </c>
      <c r="E54" s="247">
        <f>E51+E52+E53</f>
        <v>15726</v>
      </c>
      <c r="F54" s="247">
        <f>F51+F52+F53</f>
        <v>15744</v>
      </c>
    </row>
    <row r="55" spans="1:6" ht="19.5" customHeight="1">
      <c r="A55" s="77" t="s">
        <v>339</v>
      </c>
      <c r="B55" s="163" t="s">
        <v>340</v>
      </c>
      <c r="C55" s="247">
        <f>C50+C54</f>
        <v>101455</v>
      </c>
      <c r="D55" s="247">
        <f>D50+D54</f>
        <v>105981</v>
      </c>
      <c r="E55" s="247">
        <f>E50+E54</f>
        <v>107697</v>
      </c>
      <c r="F55" s="247">
        <f>F50+F54</f>
        <v>112172</v>
      </c>
    </row>
    <row r="56" spans="1:6" ht="19.5" customHeight="1">
      <c r="A56" s="77" t="s">
        <v>188</v>
      </c>
      <c r="B56" s="72" t="s">
        <v>189</v>
      </c>
      <c r="C56" s="247">
        <v>0</v>
      </c>
      <c r="D56" s="247">
        <v>10000</v>
      </c>
      <c r="E56" s="247">
        <v>10000</v>
      </c>
      <c r="F56" s="247">
        <v>10000</v>
      </c>
    </row>
    <row r="57" spans="1:6" ht="19.5" customHeight="1">
      <c r="A57" s="77" t="s">
        <v>188</v>
      </c>
      <c r="B57" s="72" t="s">
        <v>359</v>
      </c>
      <c r="C57" s="247">
        <v>0</v>
      </c>
      <c r="D57" s="247">
        <v>0</v>
      </c>
      <c r="E57" s="247">
        <v>1384</v>
      </c>
      <c r="F57" s="247">
        <v>1384</v>
      </c>
    </row>
    <row r="58" spans="1:6" ht="19.5" customHeight="1">
      <c r="A58" s="164"/>
      <c r="B58" s="165" t="s">
        <v>190</v>
      </c>
      <c r="C58" s="248">
        <f>C50+C54+C57</f>
        <v>101455</v>
      </c>
      <c r="D58" s="248">
        <f>D50+D54+D57+D56</f>
        <v>115981</v>
      </c>
      <c r="E58" s="248">
        <f>E50+E54+E57+E56</f>
        <v>119081</v>
      </c>
      <c r="F58" s="248">
        <f>F50+F54+F57+F56</f>
        <v>123556</v>
      </c>
    </row>
    <row r="59" spans="1:6" ht="15">
      <c r="A59" s="9"/>
      <c r="B59" s="9"/>
      <c r="C59" s="9"/>
      <c r="D59" s="9"/>
      <c r="E59" s="9"/>
      <c r="F59" s="9"/>
    </row>
    <row r="60" spans="1:6" ht="14.25">
      <c r="A60" s="25"/>
      <c r="B60" s="25"/>
      <c r="C60" s="25"/>
      <c r="D60" s="25"/>
      <c r="E60" s="25"/>
      <c r="F60" s="25"/>
    </row>
    <row r="61" spans="1:6" ht="14.25">
      <c r="A61" s="25"/>
      <c r="B61" s="25"/>
      <c r="C61" s="25"/>
      <c r="D61" s="25"/>
      <c r="E61" s="25"/>
      <c r="F61" s="25"/>
    </row>
    <row r="62" spans="1:6" ht="14.25">
      <c r="A62" s="25"/>
      <c r="B62" s="25"/>
      <c r="C62" s="25"/>
      <c r="D62" s="25"/>
      <c r="E62" s="25"/>
      <c r="F62" s="25"/>
    </row>
    <row r="63" spans="1:6" ht="14.25">
      <c r="A63" s="25"/>
      <c r="B63" s="25"/>
      <c r="C63" s="25"/>
      <c r="D63" s="25"/>
      <c r="E63" s="25"/>
      <c r="F63" s="25"/>
    </row>
    <row r="64" spans="1:6" ht="14.25">
      <c r="A64" s="25"/>
      <c r="B64" s="25"/>
      <c r="C64" s="25"/>
      <c r="D64" s="25"/>
      <c r="E64" s="25"/>
      <c r="F64" s="25"/>
    </row>
    <row r="65" spans="1:6" ht="14.25">
      <c r="A65" s="25"/>
      <c r="B65" s="25"/>
      <c r="C65" s="25"/>
      <c r="D65" s="25"/>
      <c r="E65" s="25"/>
      <c r="F65" s="25"/>
    </row>
    <row r="66" spans="1:6" ht="14.25">
      <c r="A66" s="25"/>
      <c r="B66" s="25"/>
      <c r="C66" s="25"/>
      <c r="D66" s="25"/>
      <c r="E66" s="25"/>
      <c r="F66" s="25"/>
    </row>
    <row r="67" spans="1:6" ht="14.25">
      <c r="A67" s="25"/>
      <c r="B67" s="25"/>
      <c r="C67" s="25"/>
      <c r="D67" s="25"/>
      <c r="E67" s="25"/>
      <c r="F67" s="25"/>
    </row>
    <row r="68" spans="1:6" ht="14.25">
      <c r="A68" s="25"/>
      <c r="B68" s="25"/>
      <c r="C68" s="25"/>
      <c r="D68" s="25"/>
      <c r="E68" s="25"/>
      <c r="F68" s="25"/>
    </row>
    <row r="69" spans="1:6" ht="14.25">
      <c r="A69" s="25"/>
      <c r="B69" s="25"/>
      <c r="C69" s="25"/>
      <c r="D69" s="25"/>
      <c r="E69" s="25"/>
      <c r="F69" s="25"/>
    </row>
    <row r="70" spans="1:6" ht="14.25">
      <c r="A70" s="25"/>
      <c r="B70" s="25"/>
      <c r="C70" s="25"/>
      <c r="D70" s="25"/>
      <c r="E70" s="25"/>
      <c r="F70" s="25"/>
    </row>
    <row r="71" spans="1:6" ht="14.25">
      <c r="A71" s="25"/>
      <c r="B71" s="25"/>
      <c r="C71" s="25"/>
      <c r="D71" s="25"/>
      <c r="E71" s="25"/>
      <c r="F71" s="25"/>
    </row>
    <row r="72" spans="1:6" ht="14.25">
      <c r="A72" s="25"/>
      <c r="B72" s="25"/>
      <c r="C72" s="25"/>
      <c r="D72" s="25"/>
      <c r="E72" s="25"/>
      <c r="F72" s="25"/>
    </row>
    <row r="73" spans="1:6" ht="14.25">
      <c r="A73" s="25"/>
      <c r="B73" s="25"/>
      <c r="C73" s="25"/>
      <c r="D73" s="25"/>
      <c r="E73" s="25"/>
      <c r="F73" s="25"/>
    </row>
    <row r="74" spans="1:6" ht="14.25">
      <c r="A74" s="25"/>
      <c r="B74" s="25"/>
      <c r="C74" s="25"/>
      <c r="D74" s="25"/>
      <c r="E74" s="25"/>
      <c r="F74" s="25"/>
    </row>
    <row r="75" spans="1:6" ht="14.25">
      <c r="A75" s="25"/>
      <c r="B75" s="25"/>
      <c r="C75" s="25"/>
      <c r="D75" s="25"/>
      <c r="E75" s="25"/>
      <c r="F75" s="25"/>
    </row>
    <row r="76" spans="1:6" ht="14.25">
      <c r="A76" s="25"/>
      <c r="B76" s="25"/>
      <c r="C76" s="25"/>
      <c r="D76" s="25"/>
      <c r="E76" s="25"/>
      <c r="F76" s="25"/>
    </row>
    <row r="77" spans="1:6" ht="14.25">
      <c r="A77" s="25"/>
      <c r="B77" s="25"/>
      <c r="C77" s="25"/>
      <c r="D77" s="25"/>
      <c r="E77" s="25"/>
      <c r="F77" s="25"/>
    </row>
    <row r="78" spans="1:6" ht="14.25">
      <c r="A78" s="25"/>
      <c r="B78" s="25"/>
      <c r="C78" s="25"/>
      <c r="D78" s="25"/>
      <c r="E78" s="25"/>
      <c r="F78" s="25"/>
    </row>
    <row r="79" spans="1:6" ht="14.25">
      <c r="A79" s="25"/>
      <c r="B79" s="25"/>
      <c r="C79" s="25"/>
      <c r="D79" s="25"/>
      <c r="E79" s="25"/>
      <c r="F79" s="25"/>
    </row>
    <row r="80" spans="1:6" ht="14.25">
      <c r="A80" s="25"/>
      <c r="B80" s="25"/>
      <c r="C80" s="25"/>
      <c r="D80" s="25"/>
      <c r="E80" s="25"/>
      <c r="F80" s="25"/>
    </row>
    <row r="81" spans="1:6" ht="14.25">
      <c r="A81" s="25"/>
      <c r="B81" s="25"/>
      <c r="C81" s="25"/>
      <c r="D81" s="25"/>
      <c r="E81" s="25"/>
      <c r="F81" s="25"/>
    </row>
    <row r="82" spans="1:6" ht="14.25">
      <c r="A82" s="25"/>
      <c r="B82" s="25"/>
      <c r="C82" s="25"/>
      <c r="D82" s="25"/>
      <c r="E82" s="25"/>
      <c r="F82" s="25"/>
    </row>
    <row r="83" spans="1:6" ht="14.25">
      <c r="A83" s="25"/>
      <c r="B83" s="25"/>
      <c r="C83" s="25"/>
      <c r="D83" s="25"/>
      <c r="E83" s="25"/>
      <c r="F83" s="25"/>
    </row>
    <row r="84" spans="1:6" ht="14.25">
      <c r="A84" s="25"/>
      <c r="B84" s="25"/>
      <c r="C84" s="25"/>
      <c r="D84" s="25"/>
      <c r="E84" s="25"/>
      <c r="F84" s="25"/>
    </row>
    <row r="85" spans="1:6" ht="14.25">
      <c r="A85" s="25"/>
      <c r="B85" s="25"/>
      <c r="C85" s="25"/>
      <c r="D85" s="25"/>
      <c r="E85" s="25"/>
      <c r="F85" s="25"/>
    </row>
    <row r="86" spans="1:6" ht="14.25">
      <c r="A86" s="25"/>
      <c r="B86" s="25"/>
      <c r="C86" s="25"/>
      <c r="D86" s="25"/>
      <c r="E86" s="25"/>
      <c r="F86" s="25"/>
    </row>
    <row r="87" spans="1:6" ht="14.25">
      <c r="A87" s="25"/>
      <c r="B87" s="25"/>
      <c r="C87" s="25"/>
      <c r="D87" s="25"/>
      <c r="E87" s="25"/>
      <c r="F87" s="25"/>
    </row>
    <row r="88" spans="1:6" ht="14.25">
      <c r="A88" s="25"/>
      <c r="B88" s="25"/>
      <c r="C88" s="25"/>
      <c r="D88" s="25"/>
      <c r="E88" s="25"/>
      <c r="F88" s="25"/>
    </row>
    <row r="89" spans="1:6" ht="14.25">
      <c r="A89" s="25"/>
      <c r="B89" s="25"/>
      <c r="C89" s="25"/>
      <c r="D89" s="25"/>
      <c r="E89" s="25"/>
      <c r="F89" s="25"/>
    </row>
    <row r="90" spans="1:6" ht="14.25">
      <c r="A90" s="25"/>
      <c r="B90" s="25"/>
      <c r="C90" s="25"/>
      <c r="D90" s="25"/>
      <c r="E90" s="25"/>
      <c r="F90" s="25"/>
    </row>
    <row r="91" spans="1:6" ht="14.25">
      <c r="A91" s="25"/>
      <c r="B91" s="25"/>
      <c r="C91" s="25"/>
      <c r="D91" s="25"/>
      <c r="E91" s="25"/>
      <c r="F91" s="25"/>
    </row>
    <row r="92" spans="1:6" ht="14.25">
      <c r="A92" s="25"/>
      <c r="B92" s="25"/>
      <c r="C92" s="25"/>
      <c r="D92" s="25"/>
      <c r="E92" s="25"/>
      <c r="F92" s="25"/>
    </row>
    <row r="93" spans="1:6" ht="14.25">
      <c r="A93" s="25"/>
      <c r="B93" s="25"/>
      <c r="C93" s="25"/>
      <c r="D93" s="25"/>
      <c r="E93" s="25"/>
      <c r="F93" s="25"/>
    </row>
    <row r="94" spans="1:6" ht="14.25">
      <c r="A94" s="25"/>
      <c r="B94" s="25"/>
      <c r="C94" s="25"/>
      <c r="D94" s="25"/>
      <c r="E94" s="25"/>
      <c r="F94" s="25"/>
    </row>
    <row r="95" spans="1:6" ht="14.25">
      <c r="A95" s="25"/>
      <c r="B95" s="25"/>
      <c r="C95" s="25"/>
      <c r="D95" s="25"/>
      <c r="E95" s="25"/>
      <c r="F95" s="25"/>
    </row>
    <row r="96" spans="1:6" ht="14.25">
      <c r="A96" s="25"/>
      <c r="B96" s="25"/>
      <c r="C96" s="25"/>
      <c r="D96" s="25"/>
      <c r="E96" s="25"/>
      <c r="F96" s="25"/>
    </row>
    <row r="97" spans="1:6" ht="14.25">
      <c r="A97" s="25"/>
      <c r="B97" s="25"/>
      <c r="C97" s="25"/>
      <c r="D97" s="25"/>
      <c r="E97" s="25"/>
      <c r="F97" s="25"/>
    </row>
    <row r="98" spans="1:6" ht="14.25">
      <c r="A98" s="25"/>
      <c r="B98" s="25"/>
      <c r="C98" s="25"/>
      <c r="D98" s="25"/>
      <c r="E98" s="25"/>
      <c r="F98" s="25"/>
    </row>
    <row r="99" spans="1:6" ht="14.25">
      <c r="A99" s="25"/>
      <c r="B99" s="25"/>
      <c r="C99" s="25"/>
      <c r="D99" s="25"/>
      <c r="E99" s="25"/>
      <c r="F99" s="25"/>
    </row>
    <row r="100" spans="1:6" ht="14.25">
      <c r="A100" s="25"/>
      <c r="B100" s="25"/>
      <c r="C100" s="25"/>
      <c r="D100" s="25"/>
      <c r="E100" s="25"/>
      <c r="F100" s="25"/>
    </row>
    <row r="101" spans="1:6" ht="14.25">
      <c r="A101" s="25"/>
      <c r="B101" s="25"/>
      <c r="C101" s="25"/>
      <c r="D101" s="25"/>
      <c r="E101" s="25"/>
      <c r="F101" s="25"/>
    </row>
    <row r="102" spans="1:6" ht="14.25">
      <c r="A102" s="25"/>
      <c r="B102" s="25"/>
      <c r="C102" s="25"/>
      <c r="D102" s="25"/>
      <c r="E102" s="25"/>
      <c r="F102" s="25"/>
    </row>
    <row r="103" spans="1:6" ht="14.25">
      <c r="A103" s="25"/>
      <c r="B103" s="25"/>
      <c r="C103" s="25"/>
      <c r="D103" s="25"/>
      <c r="E103" s="25"/>
      <c r="F103" s="25"/>
    </row>
    <row r="104" spans="1:6" ht="14.25">
      <c r="A104" s="25"/>
      <c r="B104" s="25"/>
      <c r="C104" s="25"/>
      <c r="D104" s="25"/>
      <c r="E104" s="25"/>
      <c r="F104" s="25"/>
    </row>
    <row r="105" spans="1:6" ht="14.25">
      <c r="A105" s="25"/>
      <c r="B105" s="25"/>
      <c r="C105" s="25"/>
      <c r="D105" s="25"/>
      <c r="E105" s="25"/>
      <c r="F105" s="25"/>
    </row>
    <row r="106" spans="1:6" ht="14.25">
      <c r="A106" s="25"/>
      <c r="B106" s="25"/>
      <c r="C106" s="25"/>
      <c r="D106" s="25"/>
      <c r="E106" s="25"/>
      <c r="F106" s="25"/>
    </row>
    <row r="107" spans="1:6" ht="14.25">
      <c r="A107" s="25"/>
      <c r="B107" s="25"/>
      <c r="C107" s="25"/>
      <c r="D107" s="25"/>
      <c r="E107" s="25"/>
      <c r="F107" s="25"/>
    </row>
    <row r="108" spans="1:6" ht="14.25">
      <c r="A108" s="25"/>
      <c r="B108" s="25"/>
      <c r="C108" s="25"/>
      <c r="D108" s="25"/>
      <c r="E108" s="25"/>
      <c r="F108" s="25"/>
    </row>
    <row r="109" spans="1:6" ht="14.25">
      <c r="A109" s="25"/>
      <c r="B109" s="25"/>
      <c r="C109" s="25"/>
      <c r="D109" s="25"/>
      <c r="E109" s="25"/>
      <c r="F109" s="25"/>
    </row>
    <row r="110" spans="1:6" ht="14.25">
      <c r="A110" s="25"/>
      <c r="B110" s="25"/>
      <c r="C110" s="25"/>
      <c r="D110" s="25"/>
      <c r="E110" s="25"/>
      <c r="F110" s="25"/>
    </row>
    <row r="111" spans="1:6" ht="14.25">
      <c r="A111" s="25"/>
      <c r="B111" s="25"/>
      <c r="C111" s="25"/>
      <c r="D111" s="25"/>
      <c r="E111" s="25"/>
      <c r="F111" s="25"/>
    </row>
    <row r="112" spans="1:6" ht="14.25">
      <c r="A112" s="25"/>
      <c r="B112" s="25"/>
      <c r="C112" s="25"/>
      <c r="D112" s="25"/>
      <c r="E112" s="25"/>
      <c r="F112" s="25"/>
    </row>
    <row r="113" spans="1:6" ht="14.25">
      <c r="A113" s="25"/>
      <c r="B113" s="25"/>
      <c r="C113" s="25"/>
      <c r="D113" s="25"/>
      <c r="E113" s="25"/>
      <c r="F113" s="25"/>
    </row>
    <row r="114" spans="1:6" ht="14.25">
      <c r="A114" s="25"/>
      <c r="B114" s="25"/>
      <c r="C114" s="25"/>
      <c r="D114" s="25"/>
      <c r="E114" s="25"/>
      <c r="F114" s="25"/>
    </row>
    <row r="115" spans="1:6" ht="14.25">
      <c r="A115" s="25"/>
      <c r="B115" s="25"/>
      <c r="C115" s="25"/>
      <c r="D115" s="25"/>
      <c r="E115" s="25"/>
      <c r="F115" s="25"/>
    </row>
    <row r="116" spans="1:6" ht="14.25">
      <c r="A116" s="25"/>
      <c r="B116" s="25"/>
      <c r="C116" s="25"/>
      <c r="D116" s="25"/>
      <c r="E116" s="25"/>
      <c r="F116" s="25"/>
    </row>
    <row r="117" spans="1:6" ht="14.25">
      <c r="A117" s="25"/>
      <c r="B117" s="25"/>
      <c r="C117" s="25"/>
      <c r="D117" s="25"/>
      <c r="E117" s="25"/>
      <c r="F117" s="25"/>
    </row>
    <row r="118" spans="1:6" ht="14.25">
      <c r="A118" s="25"/>
      <c r="B118" s="25"/>
      <c r="C118" s="25"/>
      <c r="D118" s="25"/>
      <c r="E118" s="25"/>
      <c r="F118" s="25"/>
    </row>
    <row r="119" spans="1:6" ht="14.25">
      <c r="A119" s="25"/>
      <c r="B119" s="25"/>
      <c r="C119" s="25"/>
      <c r="D119" s="25"/>
      <c r="E119" s="25"/>
      <c r="F119" s="25"/>
    </row>
    <row r="120" spans="1:6" ht="14.25">
      <c r="A120" s="25"/>
      <c r="B120" s="25"/>
      <c r="C120" s="25"/>
      <c r="D120" s="25"/>
      <c r="E120" s="25"/>
      <c r="F120" s="25"/>
    </row>
    <row r="121" spans="1:6" ht="14.25">
      <c r="A121" s="25"/>
      <c r="B121" s="25"/>
      <c r="C121" s="25"/>
      <c r="D121" s="25"/>
      <c r="E121" s="25"/>
      <c r="F121" s="25"/>
    </row>
    <row r="122" spans="1:6" ht="14.25">
      <c r="A122" s="25"/>
      <c r="B122" s="25"/>
      <c r="C122" s="25"/>
      <c r="D122" s="25"/>
      <c r="E122" s="25"/>
      <c r="F122" s="25"/>
    </row>
    <row r="123" spans="1:6" ht="14.25">
      <c r="A123" s="25"/>
      <c r="B123" s="25"/>
      <c r="C123" s="25"/>
      <c r="D123" s="25"/>
      <c r="E123" s="25"/>
      <c r="F123" s="25"/>
    </row>
    <row r="124" spans="1:6" ht="14.25">
      <c r="A124" s="25"/>
      <c r="B124" s="25"/>
      <c r="C124" s="25"/>
      <c r="D124" s="25"/>
      <c r="E124" s="25"/>
      <c r="F124" s="25"/>
    </row>
    <row r="125" spans="1:6" ht="14.25">
      <c r="A125" s="25"/>
      <c r="B125" s="25"/>
      <c r="C125" s="25"/>
      <c r="D125" s="25"/>
      <c r="E125" s="25"/>
      <c r="F125" s="25"/>
    </row>
    <row r="126" spans="1:6" ht="14.25">
      <c r="A126" s="25"/>
      <c r="B126" s="25"/>
      <c r="C126" s="25"/>
      <c r="D126" s="25"/>
      <c r="E126" s="25"/>
      <c r="F126" s="25"/>
    </row>
    <row r="127" spans="1:6" ht="14.25">
      <c r="A127" s="25"/>
      <c r="B127" s="25"/>
      <c r="C127" s="25"/>
      <c r="D127" s="25"/>
      <c r="E127" s="25"/>
      <c r="F127" s="25"/>
    </row>
    <row r="128" spans="1:6" ht="14.25">
      <c r="A128" s="25"/>
      <c r="B128" s="25"/>
      <c r="C128" s="25"/>
      <c r="D128" s="25"/>
      <c r="E128" s="25"/>
      <c r="F128" s="25"/>
    </row>
    <row r="129" spans="1:6" ht="14.25">
      <c r="A129" s="25"/>
      <c r="B129" s="25"/>
      <c r="C129" s="25"/>
      <c r="D129" s="25"/>
      <c r="E129" s="25"/>
      <c r="F129" s="25"/>
    </row>
    <row r="130" spans="1:6" ht="14.25">
      <c r="A130" s="25"/>
      <c r="B130" s="25"/>
      <c r="C130" s="25"/>
      <c r="D130" s="25"/>
      <c r="E130" s="25"/>
      <c r="F130" s="25"/>
    </row>
    <row r="131" spans="1:6" ht="14.25">
      <c r="A131" s="25"/>
      <c r="B131" s="25"/>
      <c r="C131" s="25"/>
      <c r="D131" s="25"/>
      <c r="E131" s="25"/>
      <c r="F131" s="25"/>
    </row>
    <row r="132" spans="1:6" ht="14.25">
      <c r="A132" s="25"/>
      <c r="B132" s="25"/>
      <c r="C132" s="25"/>
      <c r="D132" s="25"/>
      <c r="E132" s="25"/>
      <c r="F132" s="25"/>
    </row>
    <row r="133" spans="1:6" ht="14.25">
      <c r="A133" s="25"/>
      <c r="B133" s="25"/>
      <c r="C133" s="25"/>
      <c r="D133" s="25"/>
      <c r="E133" s="25"/>
      <c r="F133" s="25"/>
    </row>
    <row r="134" spans="1:6" ht="14.25">
      <c r="A134" s="25"/>
      <c r="B134" s="25"/>
      <c r="C134" s="25"/>
      <c r="D134" s="25"/>
      <c r="E134" s="25"/>
      <c r="F134" s="25"/>
    </row>
    <row r="135" spans="1:6" ht="14.25">
      <c r="A135" s="25"/>
      <c r="B135" s="25"/>
      <c r="C135" s="25"/>
      <c r="D135" s="25"/>
      <c r="E135" s="25"/>
      <c r="F135" s="25"/>
    </row>
    <row r="136" spans="1:6" ht="14.25">
      <c r="A136" s="25"/>
      <c r="B136" s="25"/>
      <c r="C136" s="25"/>
      <c r="D136" s="25"/>
      <c r="E136" s="25"/>
      <c r="F136" s="25"/>
    </row>
    <row r="137" spans="1:6" ht="14.25">
      <c r="A137" s="25"/>
      <c r="B137" s="25"/>
      <c r="C137" s="25"/>
      <c r="D137" s="25"/>
      <c r="E137" s="25"/>
      <c r="F137" s="25"/>
    </row>
    <row r="138" spans="1:6" ht="14.25">
      <c r="A138" s="25"/>
      <c r="B138" s="25"/>
      <c r="C138" s="25"/>
      <c r="D138" s="25"/>
      <c r="E138" s="25"/>
      <c r="F138" s="25"/>
    </row>
    <row r="139" spans="1:6" ht="14.25">
      <c r="A139" s="25"/>
      <c r="B139" s="25"/>
      <c r="C139" s="25"/>
      <c r="D139" s="25"/>
      <c r="E139" s="25"/>
      <c r="F139" s="25"/>
    </row>
    <row r="140" spans="1:6" ht="14.25">
      <c r="A140" s="25"/>
      <c r="B140" s="25"/>
      <c r="C140" s="25"/>
      <c r="D140" s="25"/>
      <c r="E140" s="25"/>
      <c r="F140" s="25"/>
    </row>
    <row r="141" spans="1:6" ht="14.25">
      <c r="A141" s="25"/>
      <c r="B141" s="25"/>
      <c r="C141" s="25"/>
      <c r="D141" s="25"/>
      <c r="E141" s="25"/>
      <c r="F141" s="25"/>
    </row>
    <row r="142" spans="1:6" ht="14.25">
      <c r="A142" s="25"/>
      <c r="B142" s="25"/>
      <c r="C142" s="25"/>
      <c r="D142" s="25"/>
      <c r="E142" s="25"/>
      <c r="F142" s="25"/>
    </row>
    <row r="143" spans="1:6" ht="14.25">
      <c r="A143" s="25"/>
      <c r="B143" s="25"/>
      <c r="C143" s="25"/>
      <c r="D143" s="25"/>
      <c r="E143" s="25"/>
      <c r="F143" s="25"/>
    </row>
    <row r="144" spans="1:6" ht="14.25">
      <c r="A144" s="25"/>
      <c r="B144" s="25"/>
      <c r="C144" s="25"/>
      <c r="D144" s="25"/>
      <c r="E144" s="25"/>
      <c r="F144" s="25"/>
    </row>
    <row r="145" spans="1:6" ht="14.25">
      <c r="A145" s="25"/>
      <c r="B145" s="25"/>
      <c r="C145" s="25"/>
      <c r="D145" s="25"/>
      <c r="E145" s="25"/>
      <c r="F145" s="25"/>
    </row>
    <row r="146" spans="1:6" ht="14.25">
      <c r="A146" s="25"/>
      <c r="B146" s="25"/>
      <c r="C146" s="25"/>
      <c r="D146" s="25"/>
      <c r="E146" s="25"/>
      <c r="F146" s="25"/>
    </row>
    <row r="147" spans="1:6" ht="14.25">
      <c r="A147" s="25"/>
      <c r="B147" s="25"/>
      <c r="C147" s="25"/>
      <c r="D147" s="25"/>
      <c r="E147" s="25"/>
      <c r="F147" s="25"/>
    </row>
    <row r="148" spans="1:6" ht="14.25">
      <c r="A148" s="25"/>
      <c r="B148" s="25"/>
      <c r="C148" s="25"/>
      <c r="D148" s="25"/>
      <c r="E148" s="25"/>
      <c r="F148" s="25"/>
    </row>
    <row r="149" spans="1:6" ht="14.25">
      <c r="A149" s="25"/>
      <c r="B149" s="25"/>
      <c r="C149" s="25"/>
      <c r="D149" s="25"/>
      <c r="E149" s="25"/>
      <c r="F149" s="25"/>
    </row>
    <row r="150" spans="1:6" ht="14.25">
      <c r="A150" s="25"/>
      <c r="B150" s="25"/>
      <c r="C150" s="25"/>
      <c r="D150" s="25"/>
      <c r="E150" s="25"/>
      <c r="F150" s="25"/>
    </row>
    <row r="151" spans="1:6" ht="14.25">
      <c r="A151" s="25"/>
      <c r="B151" s="25"/>
      <c r="C151" s="25"/>
      <c r="D151" s="25"/>
      <c r="E151" s="25"/>
      <c r="F151" s="25"/>
    </row>
    <row r="152" spans="1:6" ht="14.25">
      <c r="A152" s="25"/>
      <c r="B152" s="25"/>
      <c r="C152" s="25"/>
      <c r="D152" s="25"/>
      <c r="E152" s="25"/>
      <c r="F152" s="25"/>
    </row>
    <row r="153" spans="1:6" ht="14.25">
      <c r="A153" s="25"/>
      <c r="B153" s="25"/>
      <c r="C153" s="25"/>
      <c r="D153" s="25"/>
      <c r="E153" s="25"/>
      <c r="F153" s="25"/>
    </row>
    <row r="154" spans="1:6" ht="14.25">
      <c r="A154" s="25"/>
      <c r="B154" s="25"/>
      <c r="C154" s="25"/>
      <c r="D154" s="25"/>
      <c r="E154" s="25"/>
      <c r="F154" s="25"/>
    </row>
    <row r="155" spans="1:6" ht="14.25">
      <c r="A155" s="25"/>
      <c r="B155" s="25"/>
      <c r="C155" s="25"/>
      <c r="D155" s="25"/>
      <c r="E155" s="25"/>
      <c r="F155" s="25"/>
    </row>
    <row r="156" spans="1:6" ht="14.25">
      <c r="A156" s="25"/>
      <c r="B156" s="25"/>
      <c r="C156" s="25"/>
      <c r="D156" s="25"/>
      <c r="E156" s="25"/>
      <c r="F156" s="25"/>
    </row>
    <row r="157" spans="1:6" ht="14.25">
      <c r="A157" s="25"/>
      <c r="B157" s="25"/>
      <c r="C157" s="25"/>
      <c r="D157" s="25"/>
      <c r="E157" s="25"/>
      <c r="F157" s="25"/>
    </row>
    <row r="158" spans="1:6" ht="14.25">
      <c r="A158" s="25"/>
      <c r="B158" s="25"/>
      <c r="C158" s="25"/>
      <c r="D158" s="25"/>
      <c r="E158" s="25"/>
      <c r="F158" s="25"/>
    </row>
    <row r="159" spans="1:6" ht="14.25">
      <c r="A159" s="25"/>
      <c r="B159" s="25"/>
      <c r="C159" s="25"/>
      <c r="D159" s="25"/>
      <c r="E159" s="25"/>
      <c r="F159" s="25"/>
    </row>
    <row r="160" spans="1:6" ht="14.25">
      <c r="A160" s="25"/>
      <c r="B160" s="25"/>
      <c r="C160" s="25"/>
      <c r="D160" s="25"/>
      <c r="E160" s="25"/>
      <c r="F160" s="25"/>
    </row>
    <row r="161" spans="1:6" ht="14.25">
      <c r="A161" s="25"/>
      <c r="B161" s="25"/>
      <c r="C161" s="25"/>
      <c r="D161" s="25"/>
      <c r="E161" s="25"/>
      <c r="F161" s="25"/>
    </row>
    <row r="162" spans="1:6" ht="14.25">
      <c r="A162" s="25"/>
      <c r="B162" s="25"/>
      <c r="C162" s="25"/>
      <c r="D162" s="25"/>
      <c r="E162" s="25"/>
      <c r="F162" s="25"/>
    </row>
    <row r="163" spans="1:6" ht="14.25">
      <c r="A163" s="25"/>
      <c r="B163" s="25"/>
      <c r="C163" s="25"/>
      <c r="D163" s="25"/>
      <c r="E163" s="25"/>
      <c r="F163" s="25"/>
    </row>
    <row r="164" spans="1:6" ht="14.25">
      <c r="A164" s="25"/>
      <c r="B164" s="25"/>
      <c r="C164" s="25"/>
      <c r="D164" s="25"/>
      <c r="E164" s="25"/>
      <c r="F164" s="25"/>
    </row>
    <row r="165" spans="1:6" ht="14.25">
      <c r="A165" s="25"/>
      <c r="B165" s="25"/>
      <c r="C165" s="25"/>
      <c r="D165" s="25"/>
      <c r="E165" s="25"/>
      <c r="F165" s="25"/>
    </row>
    <row r="166" spans="1:6" ht="14.25">
      <c r="A166" s="25"/>
      <c r="B166" s="25"/>
      <c r="C166" s="25"/>
      <c r="D166" s="25"/>
      <c r="E166" s="25"/>
      <c r="F166" s="25"/>
    </row>
    <row r="167" spans="1:6" ht="14.25">
      <c r="A167" s="25"/>
      <c r="B167" s="25"/>
      <c r="C167" s="25"/>
      <c r="D167" s="25"/>
      <c r="E167" s="25"/>
      <c r="F167" s="25"/>
    </row>
    <row r="168" spans="1:6" ht="14.25">
      <c r="A168" s="25"/>
      <c r="B168" s="25"/>
      <c r="C168" s="25"/>
      <c r="D168" s="25"/>
      <c r="E168" s="25"/>
      <c r="F168" s="25"/>
    </row>
    <row r="169" spans="1:6" ht="14.25">
      <c r="A169" s="25"/>
      <c r="B169" s="25"/>
      <c r="C169" s="25"/>
      <c r="D169" s="25"/>
      <c r="E169" s="25"/>
      <c r="F169" s="25"/>
    </row>
    <row r="170" spans="1:6" ht="14.25">
      <c r="A170" s="25"/>
      <c r="B170" s="25"/>
      <c r="C170" s="25"/>
      <c r="D170" s="25"/>
      <c r="E170" s="25"/>
      <c r="F170" s="25"/>
    </row>
    <row r="171" spans="1:6" ht="14.25">
      <c r="A171" s="25"/>
      <c r="B171" s="25"/>
      <c r="C171" s="25"/>
      <c r="D171" s="25"/>
      <c r="E171" s="25"/>
      <c r="F171" s="25"/>
    </row>
    <row r="172" spans="1:6" ht="14.25">
      <c r="A172" s="25"/>
      <c r="B172" s="25"/>
      <c r="C172" s="25"/>
      <c r="D172" s="25"/>
      <c r="E172" s="25"/>
      <c r="F172" s="25"/>
    </row>
    <row r="173" spans="1:6" ht="14.25">
      <c r="A173" s="25"/>
      <c r="B173" s="25"/>
      <c r="C173" s="25"/>
      <c r="D173" s="25"/>
      <c r="E173" s="25"/>
      <c r="F173" s="25"/>
    </row>
    <row r="174" spans="1:6" ht="14.25">
      <c r="A174" s="25"/>
      <c r="B174" s="25"/>
      <c r="C174" s="25"/>
      <c r="D174" s="25"/>
      <c r="E174" s="25"/>
      <c r="F174" s="25"/>
    </row>
    <row r="175" spans="1:6" ht="14.25">
      <c r="A175" s="25"/>
      <c r="B175" s="25"/>
      <c r="C175" s="25"/>
      <c r="D175" s="25"/>
      <c r="E175" s="25"/>
      <c r="F175" s="25"/>
    </row>
    <row r="176" spans="1:6" ht="14.25">
      <c r="A176" s="25"/>
      <c r="B176" s="25"/>
      <c r="C176" s="25"/>
      <c r="D176" s="25"/>
      <c r="E176" s="25"/>
      <c r="F176" s="25"/>
    </row>
    <row r="177" spans="1:6" ht="14.25">
      <c r="A177" s="25"/>
      <c r="B177" s="25"/>
      <c r="C177" s="25"/>
      <c r="D177" s="25"/>
      <c r="E177" s="25"/>
      <c r="F177" s="25"/>
    </row>
    <row r="178" spans="1:6" ht="14.25">
      <c r="A178" s="25"/>
      <c r="B178" s="25"/>
      <c r="C178" s="25"/>
      <c r="D178" s="25"/>
      <c r="E178" s="25"/>
      <c r="F178" s="25"/>
    </row>
    <row r="179" spans="1:6" ht="14.25">
      <c r="A179" s="25"/>
      <c r="B179" s="25"/>
      <c r="C179" s="25"/>
      <c r="D179" s="25"/>
      <c r="E179" s="25"/>
      <c r="F179" s="25"/>
    </row>
    <row r="180" spans="1:6" ht="14.25">
      <c r="A180" s="25"/>
      <c r="B180" s="25"/>
      <c r="C180" s="25"/>
      <c r="D180" s="25"/>
      <c r="E180" s="25"/>
      <c r="F180" s="25"/>
    </row>
    <row r="181" spans="1:6" ht="14.25">
      <c r="A181" s="25"/>
      <c r="B181" s="25"/>
      <c r="C181" s="25"/>
      <c r="D181" s="25"/>
      <c r="E181" s="25"/>
      <c r="F181" s="25"/>
    </row>
  </sheetData>
  <sheetProtection/>
  <mergeCells count="12">
    <mergeCell ref="D1:D2"/>
    <mergeCell ref="E1:E2"/>
    <mergeCell ref="E42:E43"/>
    <mergeCell ref="D42:D43"/>
    <mergeCell ref="A1:A2"/>
    <mergeCell ref="B1:B2"/>
    <mergeCell ref="F1:F2"/>
    <mergeCell ref="F42:F43"/>
    <mergeCell ref="A42:A43"/>
    <mergeCell ref="B42:B43"/>
    <mergeCell ref="C1:C2"/>
    <mergeCell ref="C42:C43"/>
  </mergeCells>
  <printOptions horizontalCentered="1"/>
  <pageMargins left="0.35" right="0.2362204724409449" top="1.16" bottom="0.19" header="0.37" footer="0.19"/>
  <pageSetup fitToWidth="0" fitToHeight="1" horizontalDpi="300" verticalDpi="300" orientation="portrait" paperSize="9" scale="65" r:id="rId1"/>
  <headerFooter alignWithMargins="0">
    <oddHeader xml:space="preserve">&amp;C14/2015. (XI.28.) számú költségvetési rendelethez
ZALASZABAR KÖZSÉG ÖNKORMÁNYZATA ÉS INTÉZMÉNYEI BEVÉTELEI ÉS KIADÁSA ELŐIRÁNYZATAINAK ÖSSZESÍTŐJE ROVATONKÉNT
2015. ÉVBEN
&amp;R1sz. </oddHeader>
  </headerFooter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view="pageLayout" workbookViewId="0" topLeftCell="B1">
      <selection activeCell="F17" sqref="F17"/>
    </sheetView>
  </sheetViews>
  <sheetFormatPr defaultColWidth="9.00390625" defaultRowHeight="12.75"/>
  <cols>
    <col min="1" max="1" width="8.75390625" style="11" customWidth="1"/>
    <col min="2" max="2" width="49.625" style="11" customWidth="1"/>
    <col min="3" max="4" width="14.375" style="11" customWidth="1"/>
    <col min="5" max="6" width="13.25390625" style="11" customWidth="1"/>
    <col min="7" max="8" width="14.75390625" style="11" customWidth="1"/>
    <col min="9" max="9" width="13.25390625" style="11" customWidth="1"/>
    <col min="10" max="10" width="13.875" style="11" customWidth="1"/>
    <col min="11" max="16384" width="9.125" style="11" customWidth="1"/>
  </cols>
  <sheetData>
    <row r="1" spans="1:10" ht="12.75">
      <c r="A1" s="10"/>
      <c r="B1" s="10"/>
      <c r="C1" s="10"/>
      <c r="D1" s="10"/>
      <c r="E1" s="659" t="s">
        <v>15</v>
      </c>
      <c r="F1" s="659"/>
      <c r="G1" s="659"/>
      <c r="H1" s="659"/>
      <c r="I1" s="659"/>
      <c r="J1" s="659"/>
    </row>
    <row r="2" spans="1:10" ht="15" customHeight="1">
      <c r="A2" s="660" t="s">
        <v>52</v>
      </c>
      <c r="B2" s="661" t="s">
        <v>76</v>
      </c>
      <c r="C2" s="656" t="s">
        <v>234</v>
      </c>
      <c r="D2" s="657"/>
      <c r="E2" s="657"/>
      <c r="F2" s="658"/>
      <c r="G2" s="656" t="s">
        <v>54</v>
      </c>
      <c r="H2" s="657"/>
      <c r="I2" s="657"/>
      <c r="J2" s="658"/>
    </row>
    <row r="3" spans="1:10" ht="15" customHeight="1">
      <c r="A3" s="654"/>
      <c r="B3" s="654"/>
      <c r="C3" s="654" t="s">
        <v>63</v>
      </c>
      <c r="D3" s="654" t="s">
        <v>306</v>
      </c>
      <c r="E3" s="654" t="s">
        <v>282</v>
      </c>
      <c r="F3" s="654" t="s">
        <v>55</v>
      </c>
      <c r="G3" s="654" t="s">
        <v>9</v>
      </c>
      <c r="H3" s="87" t="s">
        <v>168</v>
      </c>
      <c r="I3" s="654" t="s">
        <v>283</v>
      </c>
      <c r="J3" s="654" t="s">
        <v>55</v>
      </c>
    </row>
    <row r="4" spans="1:10" ht="15" customHeight="1">
      <c r="A4" s="654"/>
      <c r="B4" s="654"/>
      <c r="C4" s="654"/>
      <c r="D4" s="654"/>
      <c r="E4" s="654"/>
      <c r="F4" s="654"/>
      <c r="G4" s="654"/>
      <c r="H4" s="87" t="s">
        <v>167</v>
      </c>
      <c r="I4" s="654"/>
      <c r="J4" s="654"/>
    </row>
    <row r="5" spans="1:10" ht="15" customHeight="1">
      <c r="A5" s="655"/>
      <c r="B5" s="655"/>
      <c r="C5" s="655"/>
      <c r="D5" s="655"/>
      <c r="E5" s="655"/>
      <c r="F5" s="655"/>
      <c r="G5" s="655"/>
      <c r="H5" s="88" t="s">
        <v>169</v>
      </c>
      <c r="I5" s="655"/>
      <c r="J5" s="655"/>
    </row>
    <row r="6" spans="1:10" ht="39.75" customHeight="1">
      <c r="A6" s="51"/>
      <c r="B6" s="103"/>
      <c r="C6" s="105"/>
      <c r="D6" s="105"/>
      <c r="E6" s="52"/>
      <c r="F6" s="52"/>
      <c r="G6" s="52"/>
      <c r="H6" s="52"/>
      <c r="I6" s="52"/>
      <c r="J6" s="52"/>
    </row>
    <row r="7" spans="1:10" ht="39.75" customHeight="1">
      <c r="A7" s="44"/>
      <c r="B7" s="104"/>
      <c r="C7" s="52"/>
      <c r="D7" s="52"/>
      <c r="E7" s="52"/>
      <c r="F7" s="52"/>
      <c r="G7" s="52"/>
      <c r="H7" s="52"/>
      <c r="I7" s="52"/>
      <c r="J7" s="52"/>
    </row>
    <row r="8" spans="1:10" ht="39.75" customHeight="1">
      <c r="A8" s="51"/>
      <c r="B8" s="101"/>
      <c r="C8" s="105"/>
      <c r="D8" s="105"/>
      <c r="E8" s="52"/>
      <c r="F8" s="52"/>
      <c r="G8" s="52"/>
      <c r="H8" s="52"/>
      <c r="I8" s="52"/>
      <c r="J8" s="52"/>
    </row>
    <row r="9" spans="1:10" ht="39.75" customHeight="1">
      <c r="A9" s="44"/>
      <c r="B9" s="102"/>
      <c r="C9" s="52"/>
      <c r="D9" s="52"/>
      <c r="E9" s="52"/>
      <c r="F9" s="52"/>
      <c r="G9" s="52"/>
      <c r="H9" s="52"/>
      <c r="I9" s="52"/>
      <c r="J9" s="52"/>
    </row>
    <row r="10" spans="1:10" ht="39.75" customHeight="1">
      <c r="A10" s="13"/>
      <c r="B10" s="116"/>
      <c r="C10" s="106"/>
      <c r="D10" s="106"/>
      <c r="E10" s="53"/>
      <c r="F10" s="53"/>
      <c r="G10" s="53"/>
      <c r="H10" s="53"/>
      <c r="I10" s="53"/>
      <c r="J10" s="53"/>
    </row>
    <row r="11" spans="2:8" ht="39.75" customHeight="1">
      <c r="B11" s="217" t="s">
        <v>236</v>
      </c>
      <c r="C11" s="217"/>
      <c r="D11" s="217"/>
      <c r="E11" s="217"/>
      <c r="F11" s="217"/>
      <c r="G11" s="217"/>
      <c r="H11" s="217"/>
    </row>
    <row r="12" ht="39.75" customHeight="1"/>
    <row r="43" ht="12.75">
      <c r="K43" s="12"/>
    </row>
  </sheetData>
  <sheetProtection/>
  <mergeCells count="12">
    <mergeCell ref="C3:C5"/>
    <mergeCell ref="J3:J5"/>
    <mergeCell ref="I3:I5"/>
    <mergeCell ref="C2:F2"/>
    <mergeCell ref="D3:D5"/>
    <mergeCell ref="F3:F5"/>
    <mergeCell ref="E1:J1"/>
    <mergeCell ref="A2:A5"/>
    <mergeCell ref="B2:B5"/>
    <mergeCell ref="G2:J2"/>
    <mergeCell ref="G3:G5"/>
    <mergeCell ref="E3:E5"/>
  </mergeCells>
  <printOptions horizontalCentered="1"/>
  <pageMargins left="0.2362204724409449" right="0.2362204724409449" top="1.3385826771653544" bottom="0.1968503937007874" header="0.5905511811023623" footer="0.1968503937007874"/>
  <pageSetup horizontalDpi="300" verticalDpi="300" orientation="landscape" paperSize="9" scale="84" r:id="rId1"/>
  <headerFooter alignWithMargins="0">
    <oddHeader>&amp;C&amp;"Garamond,Félkövér"&amp;14 14/2015. (XI.28.) számú költségvetési rendelethez
ZALASZABAR KÖZSÉG  ÖNKORMÁNYZAT 2015.ÉVI EURÓPAI UNIÓS PROJEKTJEINEK BEVÉTELEI ÉS KIADÁSAI&amp;R&amp;A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3"/>
  <sheetViews>
    <sheetView view="pageLayout" zoomScaleSheetLayoutView="80" workbookViewId="0" topLeftCell="A1">
      <selection activeCell="H17" sqref="H17"/>
    </sheetView>
  </sheetViews>
  <sheetFormatPr defaultColWidth="9.00390625" defaultRowHeight="12.75"/>
  <cols>
    <col min="1" max="1" width="7.75390625" style="15" customWidth="1"/>
    <col min="2" max="2" width="44.375" style="15" customWidth="1"/>
    <col min="3" max="3" width="5.625" style="15" hidden="1" customWidth="1"/>
    <col min="4" max="4" width="13.375" style="15" customWidth="1"/>
    <col min="5" max="5" width="21.125" style="15" customWidth="1"/>
    <col min="6" max="16384" width="9.125" style="15" customWidth="1"/>
  </cols>
  <sheetData>
    <row r="1" spans="1:5" ht="12.75" customHeight="1">
      <c r="A1" s="16"/>
      <c r="B1" s="16"/>
      <c r="C1" s="16"/>
      <c r="D1" s="16"/>
      <c r="E1" s="16"/>
    </row>
    <row r="2" spans="1:5" ht="13.5" thickBot="1">
      <c r="A2" s="14"/>
      <c r="B2" s="14"/>
      <c r="C2" s="14"/>
      <c r="D2" s="14"/>
      <c r="E2" s="14"/>
    </row>
    <row r="3" spans="1:5" ht="15.75" customHeight="1" thickBot="1">
      <c r="A3" s="662" t="s">
        <v>16</v>
      </c>
      <c r="B3" s="663" t="s">
        <v>19</v>
      </c>
      <c r="C3" s="663"/>
      <c r="D3" s="664" t="s">
        <v>269</v>
      </c>
      <c r="E3" s="663" t="s">
        <v>20</v>
      </c>
    </row>
    <row r="4" spans="1:5" ht="15.75" customHeight="1" thickBot="1">
      <c r="A4" s="662"/>
      <c r="B4" s="663"/>
      <c r="C4" s="663"/>
      <c r="D4" s="665"/>
      <c r="E4" s="663"/>
    </row>
    <row r="5" spans="1:5" ht="15.75" customHeight="1" thickBot="1">
      <c r="A5" s="662"/>
      <c r="B5" s="663"/>
      <c r="C5" s="663"/>
      <c r="D5" s="665"/>
      <c r="E5" s="663"/>
    </row>
    <row r="6" spans="1:5" ht="15.75" customHeight="1" thickBot="1">
      <c r="A6" s="662"/>
      <c r="B6" s="663"/>
      <c r="C6" s="663"/>
      <c r="D6" s="666"/>
      <c r="E6" s="663"/>
    </row>
    <row r="7" spans="1:5" ht="30" customHeight="1">
      <c r="A7" s="197" t="s">
        <v>14</v>
      </c>
      <c r="B7" s="198" t="s">
        <v>356</v>
      </c>
      <c r="C7" s="199"/>
      <c r="D7" s="288">
        <v>1573</v>
      </c>
      <c r="E7" s="196" t="s">
        <v>337</v>
      </c>
    </row>
    <row r="8" spans="1:5" ht="30" customHeight="1">
      <c r="A8" s="314"/>
      <c r="B8" s="317" t="s">
        <v>353</v>
      </c>
      <c r="C8" s="315"/>
      <c r="D8" s="315">
        <v>-1384</v>
      </c>
      <c r="E8" s="196" t="s">
        <v>337</v>
      </c>
    </row>
    <row r="9" spans="1:5" ht="30" customHeight="1">
      <c r="A9" s="314"/>
      <c r="B9" s="317" t="s">
        <v>164</v>
      </c>
      <c r="C9" s="315"/>
      <c r="D9" s="315">
        <v>1145</v>
      </c>
      <c r="E9" s="196" t="s">
        <v>337</v>
      </c>
    </row>
    <row r="10" spans="1:5" ht="30" customHeight="1">
      <c r="A10" s="314"/>
      <c r="B10" s="317" t="s">
        <v>354</v>
      </c>
      <c r="C10" s="315"/>
      <c r="D10" s="315">
        <v>-695</v>
      </c>
      <c r="E10" s="196" t="s">
        <v>337</v>
      </c>
    </row>
    <row r="11" spans="1:5" ht="30" customHeight="1">
      <c r="A11" s="314"/>
      <c r="B11" s="317" t="s">
        <v>355</v>
      </c>
      <c r="C11" s="315"/>
      <c r="D11" s="315">
        <v>189</v>
      </c>
      <c r="E11" s="196" t="s">
        <v>337</v>
      </c>
    </row>
    <row r="12" spans="1:5" ht="30" customHeight="1" thickBot="1">
      <c r="A12" s="261"/>
      <c r="B12" s="262" t="s">
        <v>357</v>
      </c>
      <c r="C12" s="263"/>
      <c r="D12" s="313">
        <f>SUM(D3:D11)</f>
        <v>828</v>
      </c>
      <c r="E12" s="264"/>
    </row>
    <row r="13" spans="1:5" ht="30" customHeight="1">
      <c r="A13" s="197" t="s">
        <v>14</v>
      </c>
      <c r="B13" s="198" t="s">
        <v>358</v>
      </c>
      <c r="C13" s="315"/>
      <c r="D13" s="316">
        <v>0</v>
      </c>
      <c r="E13" s="196" t="s">
        <v>337</v>
      </c>
    </row>
    <row r="14" spans="1:5" ht="30" customHeight="1" thickBot="1">
      <c r="A14" s="261"/>
      <c r="B14" s="262" t="s">
        <v>357</v>
      </c>
      <c r="C14" s="263"/>
      <c r="D14" s="313">
        <v>828</v>
      </c>
      <c r="E14" s="264"/>
    </row>
    <row r="15" spans="1:5" ht="30" customHeight="1">
      <c r="A15" s="314" t="s">
        <v>14</v>
      </c>
      <c r="B15" s="332" t="s">
        <v>356</v>
      </c>
      <c r="C15" s="315"/>
      <c r="D15" s="316">
        <v>828</v>
      </c>
      <c r="E15" s="196"/>
    </row>
    <row r="16" spans="1:5" ht="30" customHeight="1">
      <c r="A16" s="314"/>
      <c r="B16" s="317" t="s">
        <v>375</v>
      </c>
      <c r="C16" s="315"/>
      <c r="D16" s="315">
        <v>600</v>
      </c>
      <c r="E16" s="196" t="s">
        <v>337</v>
      </c>
    </row>
    <row r="17" spans="1:5" ht="30" customHeight="1">
      <c r="A17" s="314"/>
      <c r="B17" s="317" t="s">
        <v>379</v>
      </c>
      <c r="C17" s="315"/>
      <c r="D17" s="315">
        <v>768</v>
      </c>
      <c r="E17" s="196" t="s">
        <v>337</v>
      </c>
    </row>
    <row r="18" spans="1:5" ht="30" customHeight="1">
      <c r="A18" s="314"/>
      <c r="B18" s="317" t="s">
        <v>376</v>
      </c>
      <c r="C18" s="315"/>
      <c r="D18" s="315">
        <v>50</v>
      </c>
      <c r="E18" s="196" t="s">
        <v>337</v>
      </c>
    </row>
    <row r="19" spans="1:5" ht="30" customHeight="1">
      <c r="A19" s="314"/>
      <c r="B19" s="317" t="s">
        <v>377</v>
      </c>
      <c r="C19" s="315"/>
      <c r="D19" s="315">
        <v>-574</v>
      </c>
      <c r="E19" s="196" t="s">
        <v>337</v>
      </c>
    </row>
    <row r="20" spans="1:5" ht="30" customHeight="1">
      <c r="A20" s="314"/>
      <c r="B20" s="317" t="s">
        <v>378</v>
      </c>
      <c r="C20" s="315"/>
      <c r="D20" s="315">
        <v>-18</v>
      </c>
      <c r="E20" s="196" t="s">
        <v>337</v>
      </c>
    </row>
    <row r="21" spans="1:5" ht="30" customHeight="1" thickBot="1">
      <c r="A21" s="334"/>
      <c r="B21" s="335" t="s">
        <v>374</v>
      </c>
      <c r="C21" s="336"/>
      <c r="D21" s="338">
        <f>SUM(D15:D20)</f>
        <v>1654</v>
      </c>
      <c r="E21" s="337" t="s">
        <v>337</v>
      </c>
    </row>
    <row r="22" spans="1:5" ht="30" customHeight="1">
      <c r="A22" s="197" t="s">
        <v>14</v>
      </c>
      <c r="B22" s="198" t="s">
        <v>358</v>
      </c>
      <c r="C22" s="315"/>
      <c r="D22" s="316">
        <v>0</v>
      </c>
      <c r="E22" s="196" t="s">
        <v>337</v>
      </c>
    </row>
    <row r="23" spans="1:5" ht="30" customHeight="1" thickBot="1">
      <c r="A23" s="261"/>
      <c r="B23" s="262" t="s">
        <v>373</v>
      </c>
      <c r="C23" s="263"/>
      <c r="D23" s="313">
        <f>D21+D22</f>
        <v>1654</v>
      </c>
      <c r="E23" s="264"/>
    </row>
    <row r="24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300" verticalDpi="300" orientation="portrait" paperSize="9" r:id="rId1"/>
  <headerFooter alignWithMargins="0">
    <oddHeader>&amp;C&amp;"Garamond,Félkövér"&amp;12 14/2015. (XI.28.) számú költségvetési rendelethez
ZALASZABAR KÖZSÉG ÖNKORMÁNYZAT 2015.ÉVI TARTALÉKA&amp;R&amp;A
&amp;P.oldal
ezer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8"/>
  <sheetViews>
    <sheetView view="pageLayout" workbookViewId="0" topLeftCell="A1">
      <selection activeCell="G8" sqref="G8"/>
    </sheetView>
  </sheetViews>
  <sheetFormatPr defaultColWidth="9.00390625" defaultRowHeight="12.75"/>
  <cols>
    <col min="1" max="1" width="11.25390625" style="33" customWidth="1"/>
    <col min="2" max="2" width="8.125" style="33" customWidth="1"/>
    <col min="3" max="3" width="8.25390625" style="33" customWidth="1"/>
    <col min="4" max="4" width="48.375" style="33" customWidth="1"/>
    <col min="5" max="7" width="12.125" style="33" customWidth="1"/>
    <col min="8" max="8" width="12.875" style="33" customWidth="1"/>
    <col min="9" max="9" width="12.25390625" style="33" customWidth="1"/>
    <col min="10" max="10" width="11.00390625" style="33" customWidth="1"/>
    <col min="11" max="16384" width="9.125" style="33" customWidth="1"/>
  </cols>
  <sheetData>
    <row r="1" ht="12.75">
      <c r="I1" s="40" t="s">
        <v>15</v>
      </c>
    </row>
    <row r="2" spans="1:9" ht="16.5" customHeight="1">
      <c r="A2" s="678" t="s">
        <v>0</v>
      </c>
      <c r="B2" s="681" t="s">
        <v>48</v>
      </c>
      <c r="C2" s="682"/>
      <c r="D2" s="683"/>
      <c r="E2" s="675" t="s">
        <v>269</v>
      </c>
      <c r="F2" s="675" t="s">
        <v>344</v>
      </c>
      <c r="G2" s="675" t="s">
        <v>368</v>
      </c>
      <c r="H2" s="43">
        <v>2016</v>
      </c>
      <c r="I2" s="43">
        <v>2017</v>
      </c>
    </row>
    <row r="3" spans="1:9" ht="17.25" customHeight="1">
      <c r="A3" s="679"/>
      <c r="B3" s="684"/>
      <c r="C3" s="685"/>
      <c r="D3" s="686"/>
      <c r="E3" s="676"/>
      <c r="F3" s="676"/>
      <c r="G3" s="676"/>
      <c r="H3" s="668" t="s">
        <v>237</v>
      </c>
      <c r="I3" s="669"/>
    </row>
    <row r="4" spans="1:9" ht="12" customHeight="1">
      <c r="A4" s="680"/>
      <c r="B4" s="687"/>
      <c r="C4" s="688"/>
      <c r="D4" s="689"/>
      <c r="E4" s="677"/>
      <c r="F4" s="677"/>
      <c r="G4" s="677"/>
      <c r="H4" s="670"/>
      <c r="I4" s="671"/>
    </row>
    <row r="5" spans="1:9" ht="34.5" customHeight="1">
      <c r="A5" s="42" t="s">
        <v>1</v>
      </c>
      <c r="B5" s="667" t="s">
        <v>307</v>
      </c>
      <c r="C5" s="667"/>
      <c r="D5" s="667"/>
      <c r="E5" s="74">
        <v>18706</v>
      </c>
      <c r="F5" s="74">
        <v>15726</v>
      </c>
      <c r="G5" s="74">
        <v>15744</v>
      </c>
      <c r="H5" s="74"/>
      <c r="I5" s="74"/>
    </row>
    <row r="6" spans="1:9" ht="34.5" customHeight="1">
      <c r="A6" s="42" t="s">
        <v>3</v>
      </c>
      <c r="B6" s="667" t="s">
        <v>75</v>
      </c>
      <c r="C6" s="667"/>
      <c r="D6" s="667"/>
      <c r="E6" s="74">
        <v>11190</v>
      </c>
      <c r="F6" s="74">
        <v>10474</v>
      </c>
      <c r="G6" s="74">
        <v>11300</v>
      </c>
      <c r="H6" s="74"/>
      <c r="I6" s="74"/>
    </row>
    <row r="7" spans="1:9" ht="34.5" customHeight="1">
      <c r="A7" s="42" t="s">
        <v>4</v>
      </c>
      <c r="B7" s="690" t="s">
        <v>371</v>
      </c>
      <c r="C7" s="691"/>
      <c r="D7" s="692"/>
      <c r="E7" s="74">
        <v>10000</v>
      </c>
      <c r="F7" s="74">
        <v>10000</v>
      </c>
      <c r="G7" s="74">
        <v>10000</v>
      </c>
      <c r="H7" s="74"/>
      <c r="I7" s="74"/>
    </row>
    <row r="8" spans="1:9" ht="34.5" customHeight="1">
      <c r="A8" s="42"/>
      <c r="B8" s="672" t="s">
        <v>66</v>
      </c>
      <c r="C8" s="673"/>
      <c r="D8" s="674"/>
      <c r="E8" s="95">
        <f>SUM(E5:E7)</f>
        <v>39896</v>
      </c>
      <c r="F8" s="95">
        <f>SUM(F5:F7)</f>
        <v>36200</v>
      </c>
      <c r="G8" s="95">
        <f>SUM(G5:G7)</f>
        <v>37044</v>
      </c>
      <c r="H8" s="95">
        <f>SUM(H5:H7)</f>
        <v>0</v>
      </c>
      <c r="I8" s="95">
        <f>SUM(I5:I7)</f>
        <v>0</v>
      </c>
    </row>
  </sheetData>
  <sheetProtection/>
  <mergeCells count="10">
    <mergeCell ref="B6:D6"/>
    <mergeCell ref="H3:I4"/>
    <mergeCell ref="B8:D8"/>
    <mergeCell ref="E2:E4"/>
    <mergeCell ref="A2:A4"/>
    <mergeCell ref="B2:D4"/>
    <mergeCell ref="B7:D7"/>
    <mergeCell ref="B5:D5"/>
    <mergeCell ref="F2:F4"/>
    <mergeCell ref="G2:G4"/>
  </mergeCells>
  <printOptions horizontalCentered="1"/>
  <pageMargins left="0.2362204724409449" right="0.2362204724409449" top="1.54" bottom="0.19" header="0.45" footer="0.19"/>
  <pageSetup horizontalDpi="300" verticalDpi="300" orientation="landscape" paperSize="9" r:id="rId1"/>
  <headerFooter alignWithMargins="0">
    <oddHeader>&amp;C&amp;"Garamond,Félkövér"&amp;14 14/2015. (XI.28.)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C1">
      <selection activeCell="G12" sqref="G12"/>
    </sheetView>
  </sheetViews>
  <sheetFormatPr defaultColWidth="9.00390625" defaultRowHeight="12.75"/>
  <cols>
    <col min="1" max="1" width="3.75390625" style="30" customWidth="1"/>
    <col min="2" max="2" width="9.125" style="30" customWidth="1"/>
    <col min="3" max="3" width="8.375" style="30" customWidth="1"/>
    <col min="4" max="4" width="22.875" style="30" customWidth="1"/>
    <col min="5" max="5" width="25.625" style="30" customWidth="1"/>
    <col min="6" max="6" width="10.875" style="30" customWidth="1"/>
    <col min="7" max="7" width="11.125" style="30" customWidth="1"/>
    <col min="8" max="8" width="16.75390625" style="30" customWidth="1"/>
    <col min="9" max="9" width="9.125" style="30" customWidth="1"/>
    <col min="10" max="10" width="11.125" style="30" customWidth="1"/>
    <col min="11" max="11" width="11.375" style="30" customWidth="1"/>
    <col min="12" max="16384" width="9.125" style="30" customWidth="1"/>
  </cols>
  <sheetData>
    <row r="1" spans="10:11" ht="12.75">
      <c r="J1" s="704" t="s">
        <v>15</v>
      </c>
      <c r="K1" s="704"/>
    </row>
    <row r="2" spans="1:11" ht="24.75" customHeight="1">
      <c r="A2" s="696" t="s">
        <v>18</v>
      </c>
      <c r="B2" s="696" t="s">
        <v>21</v>
      </c>
      <c r="C2" s="696"/>
      <c r="D2" s="696"/>
      <c r="E2" s="706" t="s">
        <v>56</v>
      </c>
      <c r="F2" s="706"/>
      <c r="G2" s="706"/>
      <c r="H2" s="706" t="s">
        <v>57</v>
      </c>
      <c r="I2" s="706"/>
      <c r="J2" s="706"/>
      <c r="K2" s="31" t="s">
        <v>9</v>
      </c>
    </row>
    <row r="3" spans="1:11" ht="24.75" customHeight="1">
      <c r="A3" s="696"/>
      <c r="B3" s="696"/>
      <c r="C3" s="696"/>
      <c r="D3" s="696"/>
      <c r="E3" s="696" t="s">
        <v>22</v>
      </c>
      <c r="F3" s="696" t="s">
        <v>23</v>
      </c>
      <c r="G3" s="696" t="s">
        <v>24</v>
      </c>
      <c r="H3" s="696" t="s">
        <v>22</v>
      </c>
      <c r="I3" s="696" t="s">
        <v>23</v>
      </c>
      <c r="J3" s="696" t="s">
        <v>24</v>
      </c>
      <c r="K3" s="705" t="s">
        <v>25</v>
      </c>
    </row>
    <row r="4" spans="1:11" ht="24.75" customHeight="1">
      <c r="A4" s="696"/>
      <c r="B4" s="696"/>
      <c r="C4" s="696"/>
      <c r="D4" s="696"/>
      <c r="E4" s="696"/>
      <c r="F4" s="696"/>
      <c r="G4" s="696"/>
      <c r="H4" s="696"/>
      <c r="I4" s="696"/>
      <c r="J4" s="696"/>
      <c r="K4" s="705"/>
    </row>
    <row r="5" spans="1:11" ht="24.75" customHeight="1">
      <c r="A5" s="59" t="s">
        <v>30</v>
      </c>
      <c r="B5" s="697" t="s">
        <v>58</v>
      </c>
      <c r="C5" s="698"/>
      <c r="D5" s="699"/>
      <c r="E5" s="59"/>
      <c r="F5" s="59"/>
      <c r="G5" s="59"/>
      <c r="H5" s="59"/>
      <c r="I5" s="59"/>
      <c r="J5" s="59"/>
      <c r="K5" s="60"/>
    </row>
    <row r="6" spans="1:11" ht="49.5" customHeight="1">
      <c r="A6" s="32" t="s">
        <v>2</v>
      </c>
      <c r="B6" s="694" t="s">
        <v>26</v>
      </c>
      <c r="C6" s="695"/>
      <c r="D6" s="695"/>
      <c r="E6" s="46"/>
      <c r="F6" s="86"/>
      <c r="G6" s="90"/>
      <c r="H6" s="41" t="s">
        <v>47</v>
      </c>
      <c r="I6" s="41" t="s">
        <v>47</v>
      </c>
      <c r="J6" s="41" t="s">
        <v>47</v>
      </c>
      <c r="K6" s="90">
        <f>SUM(G6:J6)</f>
        <v>0</v>
      </c>
    </row>
    <row r="7" spans="1:11" ht="30" customHeight="1">
      <c r="A7" s="32" t="s">
        <v>8</v>
      </c>
      <c r="B7" s="694" t="s">
        <v>27</v>
      </c>
      <c r="C7" s="695"/>
      <c r="D7" s="695"/>
      <c r="E7" s="41"/>
      <c r="F7" s="41"/>
      <c r="G7" s="41"/>
      <c r="H7" s="41" t="s">
        <v>47</v>
      </c>
      <c r="I7" s="41" t="s">
        <v>47</v>
      </c>
      <c r="J7" s="41" t="s">
        <v>47</v>
      </c>
      <c r="K7" s="41" t="s">
        <v>47</v>
      </c>
    </row>
    <row r="8" spans="1:11" ht="30" customHeight="1">
      <c r="A8" s="32" t="s">
        <v>4</v>
      </c>
      <c r="B8" s="694" t="s">
        <v>28</v>
      </c>
      <c r="C8" s="695"/>
      <c r="D8" s="695"/>
      <c r="E8" s="41"/>
      <c r="F8" s="41"/>
      <c r="G8" s="41"/>
      <c r="H8" s="41" t="s">
        <v>47</v>
      </c>
      <c r="I8" s="41" t="s">
        <v>47</v>
      </c>
      <c r="J8" s="41" t="s">
        <v>47</v>
      </c>
      <c r="K8" s="46" t="s">
        <v>47</v>
      </c>
    </row>
    <row r="9" spans="1:11" ht="33" customHeight="1">
      <c r="A9" s="32" t="s">
        <v>5</v>
      </c>
      <c r="B9" s="694" t="s">
        <v>29</v>
      </c>
      <c r="C9" s="695"/>
      <c r="D9" s="695"/>
      <c r="E9" s="45"/>
      <c r="F9" s="46"/>
      <c r="G9" s="47"/>
      <c r="H9" s="45" t="s">
        <v>53</v>
      </c>
      <c r="I9" s="49">
        <v>1</v>
      </c>
      <c r="J9" s="47">
        <v>10</v>
      </c>
      <c r="K9" s="90">
        <f>SUM(G9+J9)</f>
        <v>10</v>
      </c>
    </row>
    <row r="10" spans="1:11" ht="33" customHeight="1">
      <c r="A10" s="32"/>
      <c r="B10" s="703" t="s">
        <v>329</v>
      </c>
      <c r="C10" s="703"/>
      <c r="D10" s="703"/>
      <c r="E10" s="55"/>
      <c r="F10" s="56"/>
      <c r="G10" s="89"/>
      <c r="H10" s="55"/>
      <c r="I10" s="58"/>
      <c r="J10" s="57">
        <f>SUM(J9)</f>
        <v>10</v>
      </c>
      <c r="K10" s="208">
        <f>SUM(K6:K9)</f>
        <v>10</v>
      </c>
    </row>
    <row r="11" spans="1:11" ht="33" customHeight="1">
      <c r="A11" s="32"/>
      <c r="B11" s="694"/>
      <c r="C11" s="695"/>
      <c r="D11" s="695"/>
      <c r="E11" s="45"/>
      <c r="F11" s="209"/>
      <c r="G11" s="47"/>
      <c r="H11" s="45"/>
      <c r="I11" s="49"/>
      <c r="J11" s="47"/>
      <c r="K11" s="90"/>
    </row>
    <row r="12" spans="1:11" ht="33" customHeight="1">
      <c r="A12" s="54"/>
      <c r="B12" s="700" t="s">
        <v>235</v>
      </c>
      <c r="C12" s="701"/>
      <c r="D12" s="702"/>
      <c r="E12" s="55"/>
      <c r="F12" s="56"/>
      <c r="G12" s="89"/>
      <c r="H12" s="55"/>
      <c r="I12" s="58"/>
      <c r="J12" s="57">
        <f>SUM(J10:J11)</f>
        <v>10</v>
      </c>
      <c r="K12" s="89">
        <f>SUM(K10:K11)</f>
        <v>10</v>
      </c>
    </row>
    <row r="13" spans="2:4" ht="12.75">
      <c r="B13" s="693"/>
      <c r="C13" s="693"/>
      <c r="D13" s="693"/>
    </row>
    <row r="21" ht="12.75">
      <c r="D21" s="50"/>
    </row>
  </sheetData>
  <sheetProtection/>
  <mergeCells count="21">
    <mergeCell ref="J1:K1"/>
    <mergeCell ref="J3:J4"/>
    <mergeCell ref="K3:K4"/>
    <mergeCell ref="E2:G2"/>
    <mergeCell ref="H2:J2"/>
    <mergeCell ref="F3:F4"/>
    <mergeCell ref="G3:G4"/>
    <mergeCell ref="A2:A4"/>
    <mergeCell ref="H3:H4"/>
    <mergeCell ref="I3:I4"/>
    <mergeCell ref="B12:D12"/>
    <mergeCell ref="B10:D10"/>
    <mergeCell ref="B11:D11"/>
    <mergeCell ref="B13:D13"/>
    <mergeCell ref="B8:D8"/>
    <mergeCell ref="B9:D9"/>
    <mergeCell ref="B6:D6"/>
    <mergeCell ref="B7:D7"/>
    <mergeCell ref="E3:E4"/>
    <mergeCell ref="B2:D4"/>
    <mergeCell ref="B5:D5"/>
  </mergeCells>
  <printOptions horizontalCentered="1"/>
  <pageMargins left="0.2362204724409449" right="0.2362204724409449" top="1.13" bottom="0.19" header="0.37" footer="0.19"/>
  <pageSetup horizontalDpi="300" verticalDpi="300" orientation="landscape" paperSize="9" r:id="rId1"/>
  <headerFooter alignWithMargins="0">
    <oddHeader>&amp;C&amp;"Garamond,Félkövér"&amp;14 14/2015. (XI.28.) számú költségvetési rendelethez
ZALASZABAR KÖZSÉG  ÖNKORMÁNYZATA
2015.ÉVI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Q15"/>
  <sheetViews>
    <sheetView view="pageLayout" workbookViewId="0" topLeftCell="A1">
      <selection activeCell="M15" sqref="M15"/>
    </sheetView>
  </sheetViews>
  <sheetFormatPr defaultColWidth="9.00390625" defaultRowHeight="12.75"/>
  <cols>
    <col min="1" max="1" width="3.00390625" style="34" customWidth="1"/>
    <col min="2" max="3" width="9.125" style="34" customWidth="1"/>
    <col min="4" max="4" width="8.75390625" style="34" customWidth="1"/>
    <col min="5" max="5" width="7.625" style="34" customWidth="1"/>
    <col min="6" max="6" width="8.25390625" style="34" customWidth="1"/>
    <col min="7" max="7" width="8.625" style="34" customWidth="1"/>
    <col min="8" max="8" width="8.25390625" style="34" customWidth="1"/>
    <col min="9" max="10" width="8.375" style="34" customWidth="1"/>
    <col min="11" max="11" width="8.875" style="34" customWidth="1"/>
    <col min="12" max="12" width="9.00390625" style="34" customWidth="1"/>
    <col min="13" max="13" width="8.625" style="34" customWidth="1"/>
    <col min="14" max="14" width="8.75390625" style="34" customWidth="1"/>
    <col min="15" max="16" width="8.125" style="34" customWidth="1"/>
    <col min="17" max="17" width="12.00390625" style="34" customWidth="1"/>
    <col min="18" max="16384" width="9.125" style="34" customWidth="1"/>
  </cols>
  <sheetData>
    <row r="1" spans="15:17" ht="12.75">
      <c r="O1" s="709" t="s">
        <v>15</v>
      </c>
      <c r="P1" s="709"/>
      <c r="Q1" s="709"/>
    </row>
    <row r="2" spans="1:17" ht="27.75" customHeight="1">
      <c r="A2" s="35" t="s">
        <v>238</v>
      </c>
      <c r="B2" s="710" t="s">
        <v>11</v>
      </c>
      <c r="C2" s="710"/>
      <c r="D2" s="710"/>
      <c r="E2" s="221" t="s">
        <v>31</v>
      </c>
      <c r="F2" s="221" t="s">
        <v>32</v>
      </c>
      <c r="G2" s="221" t="s">
        <v>33</v>
      </c>
      <c r="H2" s="221" t="s">
        <v>34</v>
      </c>
      <c r="I2" s="221" t="s">
        <v>35</v>
      </c>
      <c r="J2" s="221" t="s">
        <v>36</v>
      </c>
      <c r="K2" s="221" t="s">
        <v>37</v>
      </c>
      <c r="L2" s="221" t="s">
        <v>38</v>
      </c>
      <c r="M2" s="221" t="s">
        <v>39</v>
      </c>
      <c r="N2" s="221" t="s">
        <v>40</v>
      </c>
      <c r="O2" s="221" t="s">
        <v>41</v>
      </c>
      <c r="P2" s="221" t="s">
        <v>42</v>
      </c>
      <c r="Q2" s="221" t="s">
        <v>9</v>
      </c>
    </row>
    <row r="3" spans="1:17" ht="27.75" customHeight="1">
      <c r="A3" s="37"/>
      <c r="B3" s="708" t="s">
        <v>43</v>
      </c>
      <c r="C3" s="708"/>
      <c r="D3" s="708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ht="27.75" customHeight="1">
      <c r="A4" s="38" t="s">
        <v>1</v>
      </c>
      <c r="B4" s="707" t="s">
        <v>67</v>
      </c>
      <c r="C4" s="707"/>
      <c r="D4" s="707"/>
      <c r="E4" s="219">
        <v>14374</v>
      </c>
      <c r="F4" s="219">
        <v>5374</v>
      </c>
      <c r="G4" s="219">
        <v>21574</v>
      </c>
      <c r="H4" s="219">
        <v>6374</v>
      </c>
      <c r="I4" s="219">
        <v>5374</v>
      </c>
      <c r="J4" s="219">
        <v>5374</v>
      </c>
      <c r="K4" s="219">
        <v>5374</v>
      </c>
      <c r="L4" s="219">
        <v>6762</v>
      </c>
      <c r="M4" s="219">
        <v>15865</v>
      </c>
      <c r="N4" s="219">
        <v>6024</v>
      </c>
      <c r="O4" s="219">
        <v>5374</v>
      </c>
      <c r="P4" s="219">
        <v>4175</v>
      </c>
      <c r="Q4" s="223">
        <f>SUM(E4:P4)</f>
        <v>102018</v>
      </c>
    </row>
    <row r="5" spans="1:17" ht="27.75" customHeight="1">
      <c r="A5" s="38" t="s">
        <v>3</v>
      </c>
      <c r="B5" s="707" t="s">
        <v>312</v>
      </c>
      <c r="C5" s="707"/>
      <c r="D5" s="707"/>
      <c r="E5" s="219">
        <v>2010</v>
      </c>
      <c r="F5" s="219">
        <v>2010</v>
      </c>
      <c r="G5" s="219">
        <v>2010</v>
      </c>
      <c r="H5" s="219">
        <v>2010</v>
      </c>
      <c r="I5" s="219">
        <v>2010</v>
      </c>
      <c r="J5" s="219">
        <v>2010</v>
      </c>
      <c r="K5" s="219">
        <v>1000</v>
      </c>
      <c r="L5" s="219">
        <v>1000</v>
      </c>
      <c r="M5" s="219">
        <v>2056</v>
      </c>
      <c r="N5" s="219">
        <v>2010</v>
      </c>
      <c r="O5" s="219">
        <v>2010</v>
      </c>
      <c r="P5" s="219">
        <v>1402</v>
      </c>
      <c r="Q5" s="223">
        <f>SUM(E5:P5)</f>
        <v>21538</v>
      </c>
    </row>
    <row r="6" spans="1:17" ht="27.75" customHeight="1">
      <c r="A6" s="38"/>
      <c r="B6" s="708" t="s">
        <v>59</v>
      </c>
      <c r="C6" s="708"/>
      <c r="D6" s="708"/>
      <c r="E6" s="220">
        <f aca="true" t="shared" si="0" ref="E6:Q6">SUM(E4:E5)</f>
        <v>16384</v>
      </c>
      <c r="F6" s="220">
        <f t="shared" si="0"/>
        <v>7384</v>
      </c>
      <c r="G6" s="220">
        <f t="shared" si="0"/>
        <v>23584</v>
      </c>
      <c r="H6" s="220">
        <f t="shared" si="0"/>
        <v>8384</v>
      </c>
      <c r="I6" s="220">
        <f t="shared" si="0"/>
        <v>7384</v>
      </c>
      <c r="J6" s="220">
        <f t="shared" si="0"/>
        <v>7384</v>
      </c>
      <c r="K6" s="220">
        <f t="shared" si="0"/>
        <v>6374</v>
      </c>
      <c r="L6" s="220">
        <f t="shared" si="0"/>
        <v>7762</v>
      </c>
      <c r="M6" s="220">
        <f t="shared" si="0"/>
        <v>17921</v>
      </c>
      <c r="N6" s="220">
        <f t="shared" si="0"/>
        <v>8034</v>
      </c>
      <c r="O6" s="220">
        <f t="shared" si="0"/>
        <v>7384</v>
      </c>
      <c r="P6" s="220">
        <f t="shared" si="0"/>
        <v>5577</v>
      </c>
      <c r="Q6" s="223">
        <f t="shared" si="0"/>
        <v>123556</v>
      </c>
    </row>
    <row r="7" spans="1:17" ht="27.75" customHeight="1">
      <c r="A7" s="37"/>
      <c r="B7" s="708" t="s">
        <v>44</v>
      </c>
      <c r="C7" s="708"/>
      <c r="D7" s="708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22"/>
    </row>
    <row r="8" spans="1:17" ht="27.75" customHeight="1">
      <c r="A8" s="38" t="s">
        <v>4</v>
      </c>
      <c r="B8" s="707" t="s">
        <v>67</v>
      </c>
      <c r="C8" s="707"/>
      <c r="D8" s="707"/>
      <c r="E8" s="219">
        <v>3350</v>
      </c>
      <c r="F8" s="219">
        <v>3350</v>
      </c>
      <c r="G8" s="219">
        <v>31350</v>
      </c>
      <c r="H8" s="219">
        <v>2350</v>
      </c>
      <c r="I8" s="219">
        <v>2350</v>
      </c>
      <c r="J8" s="219">
        <v>2350</v>
      </c>
      <c r="K8" s="219">
        <v>5374</v>
      </c>
      <c r="L8" s="219">
        <v>3350</v>
      </c>
      <c r="M8" s="219">
        <v>9694</v>
      </c>
      <c r="N8" s="219">
        <v>4350</v>
      </c>
      <c r="O8" s="219">
        <v>4350</v>
      </c>
      <c r="P8" s="219">
        <v>3490</v>
      </c>
      <c r="Q8" s="223">
        <f>SUM(E8:P8)</f>
        <v>75708</v>
      </c>
    </row>
    <row r="9" spans="1:17" ht="27.75" customHeight="1">
      <c r="A9" s="38" t="s">
        <v>5</v>
      </c>
      <c r="B9" s="707" t="s">
        <v>312</v>
      </c>
      <c r="C9" s="707"/>
      <c r="D9" s="707"/>
      <c r="E9" s="219">
        <v>3970</v>
      </c>
      <c r="F9" s="219">
        <v>3970</v>
      </c>
      <c r="G9" s="219">
        <v>3970</v>
      </c>
      <c r="H9" s="219">
        <v>3970</v>
      </c>
      <c r="I9" s="219">
        <v>3970</v>
      </c>
      <c r="J9" s="219">
        <v>3970</v>
      </c>
      <c r="K9" s="219">
        <v>3970</v>
      </c>
      <c r="L9" s="219">
        <v>3970</v>
      </c>
      <c r="M9" s="219">
        <v>4177</v>
      </c>
      <c r="N9" s="219">
        <v>3970</v>
      </c>
      <c r="O9" s="219">
        <v>3970</v>
      </c>
      <c r="P9" s="219">
        <v>3971</v>
      </c>
      <c r="Q9" s="223">
        <f>SUM(E9:P9)</f>
        <v>47848</v>
      </c>
    </row>
    <row r="10" spans="1:17" ht="27.75" customHeight="1">
      <c r="A10" s="38"/>
      <c r="B10" s="708" t="s">
        <v>60</v>
      </c>
      <c r="C10" s="708"/>
      <c r="D10" s="708"/>
      <c r="E10" s="220">
        <f aca="true" t="shared" si="1" ref="E10:Q10">SUM(E8:E9)</f>
        <v>7320</v>
      </c>
      <c r="F10" s="220">
        <f t="shared" si="1"/>
        <v>7320</v>
      </c>
      <c r="G10" s="220">
        <f t="shared" si="1"/>
        <v>35320</v>
      </c>
      <c r="H10" s="220">
        <f t="shared" si="1"/>
        <v>6320</v>
      </c>
      <c r="I10" s="220">
        <f t="shared" si="1"/>
        <v>6320</v>
      </c>
      <c r="J10" s="220">
        <f t="shared" si="1"/>
        <v>6320</v>
      </c>
      <c r="K10" s="220">
        <f t="shared" si="1"/>
        <v>9344</v>
      </c>
      <c r="L10" s="220">
        <f t="shared" si="1"/>
        <v>7320</v>
      </c>
      <c r="M10" s="220">
        <f t="shared" si="1"/>
        <v>13871</v>
      </c>
      <c r="N10" s="220">
        <f t="shared" si="1"/>
        <v>8320</v>
      </c>
      <c r="O10" s="220">
        <f t="shared" si="1"/>
        <v>8320</v>
      </c>
      <c r="P10" s="220">
        <f t="shared" si="1"/>
        <v>7461</v>
      </c>
      <c r="Q10" s="223">
        <f t="shared" si="1"/>
        <v>123556</v>
      </c>
    </row>
    <row r="15" ht="22.5" customHeight="1">
      <c r="B15" s="224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horizontalDpi="600" verticalDpi="600" orientation="landscape" paperSize="9" r:id="rId1"/>
  <headerFooter alignWithMargins="0">
    <oddHeader>&amp;C&amp;"Garamond,Félkövér"&amp;12  14/2015. (XI.28.) számú költségvetési rendelethez
ZALASZABAR KÖZSÉG  ÖNKORMÁNYZATA 2015.ÉVI ELŐIRÁNYZAT  FELHASZNÁLÁSI ÜTEMTERVE
&amp;R&amp;A
&amp;P.oldal
1000.-Ft-ban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tabSelected="1" view="pageLayout" zoomScaleSheetLayoutView="100" workbookViewId="0" topLeftCell="A1">
      <selection activeCell="B9" sqref="B9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10" t="s">
        <v>195</v>
      </c>
      <c r="B1" s="286" t="s">
        <v>308</v>
      </c>
      <c r="C1" s="286" t="s">
        <v>198</v>
      </c>
      <c r="D1" s="286" t="s">
        <v>199</v>
      </c>
      <c r="E1" s="286" t="s">
        <v>341</v>
      </c>
      <c r="F1" s="286" t="s">
        <v>206</v>
      </c>
      <c r="G1" s="286" t="s">
        <v>200</v>
      </c>
      <c r="H1" s="286" t="s">
        <v>204</v>
      </c>
      <c r="I1" s="286" t="s">
        <v>196</v>
      </c>
      <c r="J1" s="286" t="s">
        <v>207</v>
      </c>
      <c r="K1" s="286" t="s">
        <v>309</v>
      </c>
    </row>
    <row r="2" spans="1:11" ht="24.75" customHeight="1">
      <c r="A2" s="187" t="s">
        <v>197</v>
      </c>
      <c r="B2" s="73"/>
      <c r="C2" s="68"/>
      <c r="D2" s="68"/>
      <c r="E2" s="68"/>
      <c r="F2" s="68"/>
      <c r="G2" s="68"/>
      <c r="H2" s="68"/>
      <c r="I2" s="68"/>
      <c r="J2" s="68"/>
      <c r="K2" s="73"/>
    </row>
    <row r="3" spans="1:11" ht="24.75" customHeight="1">
      <c r="A3" s="68" t="s">
        <v>333</v>
      </c>
      <c r="B3" s="73">
        <v>0</v>
      </c>
      <c r="C3" s="68"/>
      <c r="D3" s="68"/>
      <c r="E3" s="68"/>
      <c r="F3" s="68"/>
      <c r="G3" s="68"/>
      <c r="H3" s="68"/>
      <c r="I3" s="68"/>
      <c r="J3" s="68"/>
      <c r="K3" s="73">
        <f>SUM(C3:J3)</f>
        <v>0</v>
      </c>
    </row>
    <row r="4" spans="1:11" ht="24.75" customHeight="1">
      <c r="A4" s="68" t="s">
        <v>202</v>
      </c>
      <c r="B4" s="73">
        <v>10</v>
      </c>
      <c r="C4" s="68"/>
      <c r="D4" s="68"/>
      <c r="E4" s="68"/>
      <c r="F4" s="68"/>
      <c r="G4" s="68"/>
      <c r="H4" s="68"/>
      <c r="I4" s="68"/>
      <c r="J4" s="68">
        <v>12</v>
      </c>
      <c r="K4" s="73">
        <f>SUM(C4:J4)</f>
        <v>12</v>
      </c>
    </row>
    <row r="5" spans="1:11" s="119" customFormat="1" ht="24.75" customHeight="1">
      <c r="A5" s="202" t="s">
        <v>203</v>
      </c>
      <c r="B5" s="202">
        <f aca="true" t="shared" si="0" ref="B5:K5">SUM(B3:B4)</f>
        <v>10</v>
      </c>
      <c r="C5" s="202">
        <f t="shared" si="0"/>
        <v>0</v>
      </c>
      <c r="D5" s="202">
        <f t="shared" si="0"/>
        <v>0</v>
      </c>
      <c r="E5" s="202">
        <f t="shared" si="0"/>
        <v>0</v>
      </c>
      <c r="F5" s="202">
        <f t="shared" si="0"/>
        <v>0</v>
      </c>
      <c r="G5" s="202">
        <f t="shared" si="0"/>
        <v>0</v>
      </c>
      <c r="H5" s="202">
        <f t="shared" si="0"/>
        <v>0</v>
      </c>
      <c r="I5" s="202">
        <f t="shared" si="0"/>
        <v>0</v>
      </c>
      <c r="J5" s="202">
        <f t="shared" si="0"/>
        <v>12</v>
      </c>
      <c r="K5" s="202">
        <f t="shared" si="0"/>
        <v>12</v>
      </c>
    </row>
    <row r="6" spans="1:11" s="119" customFormat="1" ht="24.75" customHeight="1">
      <c r="A6" s="203" t="s">
        <v>330</v>
      </c>
      <c r="B6" s="203"/>
      <c r="C6" s="203"/>
      <c r="D6" s="203"/>
      <c r="E6" s="203"/>
      <c r="F6" s="203"/>
      <c r="G6" s="203"/>
      <c r="H6" s="203"/>
      <c r="I6" s="203"/>
      <c r="J6" s="203"/>
      <c r="K6" s="203">
        <f>SUM(C6:J6)</f>
        <v>0</v>
      </c>
    </row>
    <row r="7" spans="1:11" ht="24.75" customHeight="1">
      <c r="A7" s="68" t="s">
        <v>201</v>
      </c>
      <c r="B7" s="73">
        <v>6</v>
      </c>
      <c r="C7" s="68"/>
      <c r="D7" s="68">
        <v>4</v>
      </c>
      <c r="E7" s="68">
        <v>2</v>
      </c>
      <c r="F7" s="68"/>
      <c r="G7" s="68"/>
      <c r="H7" s="68"/>
      <c r="I7" s="68"/>
      <c r="J7" s="68"/>
      <c r="K7" s="73">
        <f>SUM(D7:J7)</f>
        <v>6</v>
      </c>
    </row>
    <row r="8" spans="1:11" ht="24.75" customHeight="1">
      <c r="A8" s="68" t="s">
        <v>331</v>
      </c>
      <c r="B8" s="73">
        <v>4</v>
      </c>
      <c r="C8" s="68"/>
      <c r="D8" s="68"/>
      <c r="E8" s="68"/>
      <c r="F8" s="68"/>
      <c r="G8" s="68"/>
      <c r="H8" s="68"/>
      <c r="I8" s="68">
        <v>4</v>
      </c>
      <c r="J8" s="68"/>
      <c r="K8" s="73">
        <f>SUM(D8:J8)</f>
        <v>4</v>
      </c>
    </row>
    <row r="9" spans="1:11" ht="24.75" customHeight="1">
      <c r="A9" s="202" t="s">
        <v>332</v>
      </c>
      <c r="B9" s="202">
        <f aca="true" t="shared" si="1" ref="B9:K9">SUM(B7:B8)</f>
        <v>10</v>
      </c>
      <c r="C9" s="202">
        <f t="shared" si="1"/>
        <v>0</v>
      </c>
      <c r="D9" s="202">
        <f t="shared" si="1"/>
        <v>4</v>
      </c>
      <c r="E9" s="202">
        <f t="shared" si="1"/>
        <v>2</v>
      </c>
      <c r="F9" s="202">
        <f t="shared" si="1"/>
        <v>0</v>
      </c>
      <c r="G9" s="202">
        <f t="shared" si="1"/>
        <v>0</v>
      </c>
      <c r="H9" s="202">
        <f t="shared" si="1"/>
        <v>0</v>
      </c>
      <c r="I9" s="202">
        <f t="shared" si="1"/>
        <v>4</v>
      </c>
      <c r="J9" s="202">
        <f t="shared" si="1"/>
        <v>0</v>
      </c>
      <c r="K9" s="202">
        <f t="shared" si="1"/>
        <v>10</v>
      </c>
    </row>
    <row r="10" spans="1:11" s="119" customFormat="1" ht="24.75" customHeight="1">
      <c r="A10" s="203" t="s">
        <v>205</v>
      </c>
      <c r="B10" s="203">
        <f aca="true" t="shared" si="2" ref="B10:K10">SUM(B9+B6+B5)</f>
        <v>20</v>
      </c>
      <c r="C10" s="203">
        <f t="shared" si="2"/>
        <v>0</v>
      </c>
      <c r="D10" s="203">
        <f t="shared" si="2"/>
        <v>4</v>
      </c>
      <c r="E10" s="203">
        <f t="shared" si="2"/>
        <v>2</v>
      </c>
      <c r="F10" s="203">
        <f t="shared" si="2"/>
        <v>0</v>
      </c>
      <c r="G10" s="203">
        <f t="shared" si="2"/>
        <v>0</v>
      </c>
      <c r="H10" s="203">
        <f t="shared" si="2"/>
        <v>0</v>
      </c>
      <c r="I10" s="203">
        <f t="shared" si="2"/>
        <v>4</v>
      </c>
      <c r="J10" s="203">
        <f t="shared" si="2"/>
        <v>12</v>
      </c>
      <c r="K10" s="203">
        <f t="shared" si="2"/>
        <v>22</v>
      </c>
    </row>
    <row r="12" spans="1:9" ht="15.75">
      <c r="A12" s="211"/>
      <c r="B12" s="211"/>
      <c r="C12" s="211"/>
      <c r="D12" s="211"/>
      <c r="I12" s="201"/>
    </row>
    <row r="13" ht="12.75">
      <c r="A13" s="119"/>
    </row>
    <row r="14" ht="12.75">
      <c r="A14" s="119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300" verticalDpi="300" orientation="landscape" paperSize="9" scale="96" r:id="rId1"/>
  <headerFooter>
    <oddHeader>&amp;C14/2015.(XI.28.) számú rendelethez
ZALASZABAR  KÖZSÉG ÖNKORMÁNYZATÁNAK ÉS INTÉZMÉNYÉNEK  2015.ÉVI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view="pageLayout" zoomScale="75" zoomScaleSheetLayoutView="100" zoomScalePageLayoutView="75" workbookViewId="0" topLeftCell="A1">
      <selection activeCell="F39" sqref="F39"/>
    </sheetView>
  </sheetViews>
  <sheetFormatPr defaultColWidth="9.00390625" defaultRowHeight="12.75"/>
  <cols>
    <col min="1" max="1" width="70.625" style="120" customWidth="1"/>
    <col min="2" max="2" width="9.25390625" style="120" bestFit="1" customWidth="1"/>
    <col min="3" max="3" width="10.375" style="120" customWidth="1"/>
    <col min="4" max="4" width="11.375" style="120" customWidth="1"/>
    <col min="5" max="6" width="10.75390625" style="120" customWidth="1"/>
    <col min="7" max="7" width="11.125" style="120" customWidth="1"/>
    <col min="8" max="8" width="10.75390625" style="120" customWidth="1"/>
    <col min="9" max="9" width="11.125" style="120" customWidth="1"/>
    <col min="10" max="10" width="10.75390625" style="120" customWidth="1"/>
    <col min="11" max="12" width="9.375" style="120" customWidth="1"/>
    <col min="13" max="13" width="10.625" style="120" customWidth="1"/>
    <col min="14" max="16384" width="9.125" style="120" customWidth="1"/>
  </cols>
  <sheetData>
    <row r="1" spans="1:13" ht="15">
      <c r="A1" s="575" t="s">
        <v>45</v>
      </c>
      <c r="B1" s="577" t="s">
        <v>107</v>
      </c>
      <c r="C1" s="578"/>
      <c r="D1" s="579"/>
      <c r="E1" s="577" t="s">
        <v>281</v>
      </c>
      <c r="F1" s="578"/>
      <c r="G1" s="579"/>
      <c r="H1" s="577" t="s">
        <v>343</v>
      </c>
      <c r="I1" s="578"/>
      <c r="J1" s="579"/>
      <c r="K1" s="577" t="s">
        <v>367</v>
      </c>
      <c r="L1" s="578"/>
      <c r="M1" s="579"/>
    </row>
    <row r="2" spans="1:13" s="172" customFormat="1" ht="30">
      <c r="A2" s="576"/>
      <c r="B2" s="174" t="s">
        <v>191</v>
      </c>
      <c r="C2" s="174" t="s">
        <v>97</v>
      </c>
      <c r="D2" s="328" t="s">
        <v>192</v>
      </c>
      <c r="E2" s="174" t="s">
        <v>191</v>
      </c>
      <c r="F2" s="174" t="s">
        <v>97</v>
      </c>
      <c r="G2" s="175" t="s">
        <v>192</v>
      </c>
      <c r="H2" s="330" t="s">
        <v>191</v>
      </c>
      <c r="I2" s="328" t="s">
        <v>97</v>
      </c>
      <c r="J2" s="175" t="s">
        <v>192</v>
      </c>
      <c r="K2" s="330" t="s">
        <v>191</v>
      </c>
      <c r="L2" s="328" t="s">
        <v>97</v>
      </c>
      <c r="M2" s="175" t="s">
        <v>192</v>
      </c>
    </row>
    <row r="3" spans="1:13" ht="15">
      <c r="A3" s="176"/>
      <c r="B3" s="177"/>
      <c r="C3" s="178" t="s">
        <v>46</v>
      </c>
      <c r="D3" s="179" t="s">
        <v>25</v>
      </c>
      <c r="E3" s="177"/>
      <c r="F3" s="178" t="s">
        <v>46</v>
      </c>
      <c r="G3" s="179" t="s">
        <v>25</v>
      </c>
      <c r="H3" s="331"/>
      <c r="I3" s="178" t="s">
        <v>46</v>
      </c>
      <c r="J3" s="179" t="s">
        <v>25</v>
      </c>
      <c r="K3" s="331"/>
      <c r="L3" s="178" t="s">
        <v>46</v>
      </c>
      <c r="M3" s="179" t="s">
        <v>25</v>
      </c>
    </row>
    <row r="4" spans="1:13" ht="15">
      <c r="A4" s="265" t="s">
        <v>81</v>
      </c>
      <c r="B4" s="266"/>
      <c r="C4" s="266"/>
      <c r="D4" s="266"/>
      <c r="E4" s="266"/>
      <c r="F4" s="266"/>
      <c r="G4" s="267"/>
      <c r="H4" s="320"/>
      <c r="I4" s="320"/>
      <c r="J4" s="320"/>
      <c r="K4" s="266"/>
      <c r="L4" s="266"/>
      <c r="M4" s="267"/>
    </row>
    <row r="5" spans="1:13" ht="15">
      <c r="A5" s="166" t="s">
        <v>82</v>
      </c>
      <c r="B5" s="268"/>
      <c r="C5" s="269"/>
      <c r="D5" s="269"/>
      <c r="E5" s="268"/>
      <c r="F5" s="269"/>
      <c r="G5" s="270"/>
      <c r="H5" s="321"/>
      <c r="I5" s="321"/>
      <c r="J5" s="321"/>
      <c r="K5" s="268"/>
      <c r="L5" s="269"/>
      <c r="M5" s="270"/>
    </row>
    <row r="6" spans="1:13" ht="15">
      <c r="A6" s="166" t="s">
        <v>83</v>
      </c>
      <c r="B6" s="269"/>
      <c r="C6" s="269"/>
      <c r="D6" s="269"/>
      <c r="E6" s="269"/>
      <c r="F6" s="269"/>
      <c r="G6" s="270"/>
      <c r="H6" s="321"/>
      <c r="I6" s="321"/>
      <c r="J6" s="321"/>
      <c r="K6" s="269"/>
      <c r="L6" s="269"/>
      <c r="M6" s="270"/>
    </row>
    <row r="7" spans="1:13" ht="15">
      <c r="A7" s="166" t="s">
        <v>240</v>
      </c>
      <c r="B7" s="269"/>
      <c r="C7" s="269"/>
      <c r="D7" s="269"/>
      <c r="E7" s="269"/>
      <c r="F7" s="269"/>
      <c r="G7" s="270"/>
      <c r="H7" s="321"/>
      <c r="I7" s="321"/>
      <c r="J7" s="321"/>
      <c r="K7" s="269"/>
      <c r="L7" s="269"/>
      <c r="M7" s="270"/>
    </row>
    <row r="8" spans="1:13" ht="14.25">
      <c r="A8" s="167" t="s">
        <v>84</v>
      </c>
      <c r="B8" s="122"/>
      <c r="C8" s="123"/>
      <c r="D8" s="125">
        <v>2321</v>
      </c>
      <c r="E8" s="122"/>
      <c r="F8" s="123"/>
      <c r="G8" s="124">
        <v>2322</v>
      </c>
      <c r="H8" s="322"/>
      <c r="I8" s="322"/>
      <c r="J8" s="124">
        <v>2322</v>
      </c>
      <c r="K8" s="122"/>
      <c r="L8" s="123"/>
      <c r="M8" s="124">
        <v>2322</v>
      </c>
    </row>
    <row r="9" spans="1:13" ht="14.25">
      <c r="A9" s="167" t="s">
        <v>108</v>
      </c>
      <c r="B9" s="122"/>
      <c r="C9" s="123"/>
      <c r="D9" s="125">
        <v>0</v>
      </c>
      <c r="E9" s="122"/>
      <c r="F9" s="123"/>
      <c r="G9" s="124"/>
      <c r="H9" s="322"/>
      <c r="I9" s="322"/>
      <c r="J9" s="124"/>
      <c r="K9" s="122"/>
      <c r="L9" s="123"/>
      <c r="M9" s="124"/>
    </row>
    <row r="10" spans="1:13" ht="14.25">
      <c r="A10" s="167" t="s">
        <v>85</v>
      </c>
      <c r="B10" s="125"/>
      <c r="C10" s="125"/>
      <c r="D10" s="125">
        <v>2974</v>
      </c>
      <c r="E10" s="125"/>
      <c r="F10" s="125"/>
      <c r="G10" s="124">
        <v>3360</v>
      </c>
      <c r="H10" s="322"/>
      <c r="I10" s="322"/>
      <c r="J10" s="124">
        <v>3360</v>
      </c>
      <c r="K10" s="125"/>
      <c r="L10" s="125"/>
      <c r="M10" s="124">
        <v>3360</v>
      </c>
    </row>
    <row r="11" spans="1:13" ht="14.25">
      <c r="A11" s="227" t="s">
        <v>109</v>
      </c>
      <c r="B11" s="125"/>
      <c r="C11" s="125"/>
      <c r="D11" s="125">
        <v>0</v>
      </c>
      <c r="E11" s="125"/>
      <c r="F11" s="125"/>
      <c r="G11" s="124"/>
      <c r="H11" s="322"/>
      <c r="I11" s="322"/>
      <c r="J11" s="124"/>
      <c r="K11" s="125"/>
      <c r="L11" s="125"/>
      <c r="M11" s="124"/>
    </row>
    <row r="12" spans="1:13" ht="14.25">
      <c r="A12" s="167" t="s">
        <v>86</v>
      </c>
      <c r="B12" s="125"/>
      <c r="C12" s="125"/>
      <c r="D12" s="125">
        <v>646</v>
      </c>
      <c r="E12" s="125"/>
      <c r="F12" s="125"/>
      <c r="G12" s="124">
        <v>646</v>
      </c>
      <c r="H12" s="322"/>
      <c r="I12" s="322"/>
      <c r="J12" s="124">
        <v>646</v>
      </c>
      <c r="K12" s="125"/>
      <c r="L12" s="125"/>
      <c r="M12" s="124">
        <v>646</v>
      </c>
    </row>
    <row r="13" spans="1:13" ht="14.25">
      <c r="A13" s="167" t="s">
        <v>110</v>
      </c>
      <c r="B13" s="125"/>
      <c r="C13" s="125"/>
      <c r="D13" s="125">
        <v>0</v>
      </c>
      <c r="E13" s="125"/>
      <c r="F13" s="125"/>
      <c r="G13" s="124"/>
      <c r="H13" s="322"/>
      <c r="I13" s="322"/>
      <c r="J13" s="124"/>
      <c r="K13" s="125"/>
      <c r="L13" s="125"/>
      <c r="M13" s="124"/>
    </row>
    <row r="14" spans="1:13" ht="14.25">
      <c r="A14" s="167" t="s">
        <v>87</v>
      </c>
      <c r="B14" s="125"/>
      <c r="C14" s="125"/>
      <c r="D14" s="125">
        <v>793</v>
      </c>
      <c r="E14" s="125"/>
      <c r="F14" s="125"/>
      <c r="G14" s="124">
        <v>792</v>
      </c>
      <c r="H14" s="322"/>
      <c r="I14" s="322"/>
      <c r="J14" s="124">
        <v>792</v>
      </c>
      <c r="K14" s="125"/>
      <c r="L14" s="125"/>
      <c r="M14" s="124">
        <v>792</v>
      </c>
    </row>
    <row r="15" spans="1:13" ht="14.25">
      <c r="A15" s="167" t="s">
        <v>87</v>
      </c>
      <c r="B15" s="125"/>
      <c r="C15" s="125"/>
      <c r="D15" s="125"/>
      <c r="E15" s="125"/>
      <c r="F15" s="125"/>
      <c r="G15" s="124"/>
      <c r="H15" s="322"/>
      <c r="I15" s="322"/>
      <c r="J15" s="124"/>
      <c r="K15" s="125"/>
      <c r="L15" s="125"/>
      <c r="M15" s="124"/>
    </row>
    <row r="16" spans="1:13" ht="15">
      <c r="A16" s="166" t="s">
        <v>297</v>
      </c>
      <c r="B16" s="126"/>
      <c r="C16" s="126"/>
      <c r="D16" s="126"/>
      <c r="E16" s="126"/>
      <c r="F16" s="126"/>
      <c r="G16" s="127"/>
      <c r="H16" s="323"/>
      <c r="I16" s="323"/>
      <c r="J16" s="127"/>
      <c r="K16" s="126"/>
      <c r="L16" s="126"/>
      <c r="M16" s="127"/>
    </row>
    <row r="17" spans="1:13" ht="15">
      <c r="A17" s="166" t="s">
        <v>298</v>
      </c>
      <c r="B17" s="126"/>
      <c r="C17" s="126"/>
      <c r="D17" s="126">
        <v>4000</v>
      </c>
      <c r="E17" s="126"/>
      <c r="F17" s="126"/>
      <c r="G17" s="127">
        <v>4000</v>
      </c>
      <c r="H17" s="323"/>
      <c r="I17" s="323"/>
      <c r="J17" s="127">
        <v>4000</v>
      </c>
      <c r="K17" s="126"/>
      <c r="L17" s="126"/>
      <c r="M17" s="127">
        <v>4000</v>
      </c>
    </row>
    <row r="18" spans="1:13" ht="14.25" customHeight="1">
      <c r="A18" s="166" t="s">
        <v>301</v>
      </c>
      <c r="B18" s="126"/>
      <c r="C18" s="126"/>
      <c r="D18" s="126"/>
      <c r="E18" s="126"/>
      <c r="F18" s="126"/>
      <c r="G18" s="127"/>
      <c r="H18" s="323"/>
      <c r="I18" s="323"/>
      <c r="J18" s="127"/>
      <c r="K18" s="126"/>
      <c r="L18" s="126"/>
      <c r="M18" s="127"/>
    </row>
    <row r="19" spans="1:13" ht="14.25" customHeight="1">
      <c r="A19" s="166" t="s">
        <v>299</v>
      </c>
      <c r="B19" s="126"/>
      <c r="C19" s="126"/>
      <c r="D19" s="126"/>
      <c r="E19" s="126"/>
      <c r="F19" s="126"/>
      <c r="G19" s="127">
        <v>31</v>
      </c>
      <c r="H19" s="323"/>
      <c r="I19" s="323"/>
      <c r="J19" s="127">
        <v>31</v>
      </c>
      <c r="K19" s="126"/>
      <c r="L19" s="126"/>
      <c r="M19" s="127">
        <v>31</v>
      </c>
    </row>
    <row r="20" spans="1:13" ht="14.25" customHeight="1">
      <c r="A20" s="166" t="s">
        <v>300</v>
      </c>
      <c r="B20" s="126"/>
      <c r="C20" s="126"/>
      <c r="D20" s="126"/>
      <c r="E20" s="126"/>
      <c r="F20" s="126"/>
      <c r="G20" s="127"/>
      <c r="H20" s="323"/>
      <c r="I20" s="323"/>
      <c r="J20" s="127"/>
      <c r="K20" s="126"/>
      <c r="L20" s="126"/>
      <c r="M20" s="127"/>
    </row>
    <row r="21" spans="1:13" ht="14.25" customHeight="1">
      <c r="A21" s="166" t="s">
        <v>302</v>
      </c>
      <c r="B21" s="126"/>
      <c r="C21" s="126"/>
      <c r="D21" s="126"/>
      <c r="E21" s="126"/>
      <c r="F21" s="126"/>
      <c r="G21" s="127"/>
      <c r="H21" s="323"/>
      <c r="I21" s="323"/>
      <c r="J21" s="127"/>
      <c r="K21" s="126"/>
      <c r="L21" s="126"/>
      <c r="M21" s="127"/>
    </row>
    <row r="22" spans="1:13" ht="14.25" customHeight="1">
      <c r="A22" s="166" t="s">
        <v>303</v>
      </c>
      <c r="B22" s="126"/>
      <c r="C22" s="126"/>
      <c r="D22" s="126"/>
      <c r="E22" s="126"/>
      <c r="F22" s="126"/>
      <c r="G22" s="127"/>
      <c r="H22" s="323"/>
      <c r="I22" s="323"/>
      <c r="J22" s="127"/>
      <c r="K22" s="126"/>
      <c r="L22" s="126"/>
      <c r="M22" s="127"/>
    </row>
    <row r="23" spans="1:13" ht="14.25" customHeight="1">
      <c r="A23" s="166" t="s">
        <v>304</v>
      </c>
      <c r="B23" s="126"/>
      <c r="C23" s="126"/>
      <c r="D23" s="126"/>
      <c r="E23" s="126"/>
      <c r="F23" s="126"/>
      <c r="G23" s="127">
        <v>2788</v>
      </c>
      <c r="H23" s="323"/>
      <c r="I23" s="323"/>
      <c r="J23" s="127">
        <v>2788</v>
      </c>
      <c r="K23" s="126"/>
      <c r="L23" s="126"/>
      <c r="M23" s="127">
        <v>2788</v>
      </c>
    </row>
    <row r="24" spans="1:13" ht="15">
      <c r="A24" s="278" t="s">
        <v>88</v>
      </c>
      <c r="B24" s="279"/>
      <c r="C24" s="279"/>
      <c r="D24" s="279">
        <f>SUM(D8:D23)</f>
        <v>10734</v>
      </c>
      <c r="E24" s="279"/>
      <c r="F24" s="279"/>
      <c r="G24" s="279">
        <f>SUM(G8:G23)</f>
        <v>13939</v>
      </c>
      <c r="H24" s="279"/>
      <c r="I24" s="279"/>
      <c r="J24" s="279">
        <f>SUM(J8:J23)</f>
        <v>13939</v>
      </c>
      <c r="K24" s="279"/>
      <c r="L24" s="279"/>
      <c r="M24" s="279">
        <f>SUM(M8:M23)</f>
        <v>13939</v>
      </c>
    </row>
    <row r="25" spans="1:13" ht="15">
      <c r="A25" s="166" t="s">
        <v>89</v>
      </c>
      <c r="B25" s="269"/>
      <c r="C25" s="269"/>
      <c r="D25" s="269"/>
      <c r="E25" s="269"/>
      <c r="F25" s="269"/>
      <c r="G25" s="270"/>
      <c r="H25" s="321"/>
      <c r="I25" s="321"/>
      <c r="J25" s="270"/>
      <c r="K25" s="269"/>
      <c r="L25" s="269"/>
      <c r="M25" s="270"/>
    </row>
    <row r="26" spans="1:13" ht="14.25">
      <c r="A26" s="167" t="s">
        <v>111</v>
      </c>
      <c r="B26" s="271">
        <v>4</v>
      </c>
      <c r="C26" s="272">
        <v>3911</v>
      </c>
      <c r="D26" s="272">
        <v>15647</v>
      </c>
      <c r="E26" s="271">
        <v>3.2</v>
      </c>
      <c r="F26" s="272"/>
      <c r="G26" s="273">
        <v>13286</v>
      </c>
      <c r="H26" s="271">
        <v>3.2</v>
      </c>
      <c r="I26" s="324"/>
      <c r="J26" s="273">
        <v>13636</v>
      </c>
      <c r="K26" s="271"/>
      <c r="L26" s="272"/>
      <c r="M26" s="273">
        <v>13636</v>
      </c>
    </row>
    <row r="27" spans="1:13" ht="14.25">
      <c r="A27" s="227" t="s">
        <v>241</v>
      </c>
      <c r="B27" s="271">
        <v>4</v>
      </c>
      <c r="C27" s="272">
        <v>33540</v>
      </c>
      <c r="D27" s="272">
        <v>134</v>
      </c>
      <c r="E27" s="271"/>
      <c r="F27" s="272"/>
      <c r="G27" s="273">
        <v>464</v>
      </c>
      <c r="H27" s="271"/>
      <c r="I27" s="324"/>
      <c r="J27" s="273">
        <v>464</v>
      </c>
      <c r="K27" s="271"/>
      <c r="L27" s="272"/>
      <c r="M27" s="273">
        <v>464</v>
      </c>
    </row>
    <row r="28" spans="1:13" ht="14.25">
      <c r="A28" s="168" t="s">
        <v>112</v>
      </c>
      <c r="B28" s="125">
        <v>2</v>
      </c>
      <c r="C28" s="272">
        <v>1800</v>
      </c>
      <c r="D28" s="272">
        <v>3600</v>
      </c>
      <c r="E28" s="125">
        <v>2</v>
      </c>
      <c r="F28" s="272"/>
      <c r="G28" s="273">
        <v>3600</v>
      </c>
      <c r="H28" s="125">
        <v>2</v>
      </c>
      <c r="I28" s="324"/>
      <c r="J28" s="273">
        <v>3600</v>
      </c>
      <c r="K28" s="125"/>
      <c r="L28" s="272"/>
      <c r="M28" s="273">
        <v>3600</v>
      </c>
    </row>
    <row r="29" spans="1:13" ht="14.25">
      <c r="A29" s="274" t="s">
        <v>90</v>
      </c>
      <c r="B29" s="275">
        <v>40</v>
      </c>
      <c r="C29" s="275">
        <v>56000</v>
      </c>
      <c r="D29" s="276">
        <v>2240</v>
      </c>
      <c r="E29" s="275">
        <v>32</v>
      </c>
      <c r="F29" s="275"/>
      <c r="G29" s="277">
        <v>2240</v>
      </c>
      <c r="H29" s="275">
        <v>32</v>
      </c>
      <c r="I29" s="325"/>
      <c r="J29" s="277">
        <v>2240</v>
      </c>
      <c r="K29" s="275"/>
      <c r="L29" s="275"/>
      <c r="M29" s="277">
        <v>2240</v>
      </c>
    </row>
    <row r="30" spans="1:13" ht="15">
      <c r="A30" s="280" t="s">
        <v>366</v>
      </c>
      <c r="B30" s="281"/>
      <c r="C30" s="281"/>
      <c r="D30" s="281">
        <f>SUM(D26:D29)</f>
        <v>21621</v>
      </c>
      <c r="E30" s="281"/>
      <c r="F30" s="281"/>
      <c r="G30" s="281">
        <f>SUM(G26:G29)</f>
        <v>19590</v>
      </c>
      <c r="H30" s="281"/>
      <c r="I30" s="281"/>
      <c r="J30" s="281">
        <f>SUM(J26:J29)</f>
        <v>19940</v>
      </c>
      <c r="K30" s="281"/>
      <c r="L30" s="281"/>
      <c r="M30" s="281">
        <f>SUM(M26:M29)</f>
        <v>19940</v>
      </c>
    </row>
    <row r="31" spans="1:13" ht="15">
      <c r="A31" s="225" t="s">
        <v>364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</row>
    <row r="32" spans="1:13" ht="14.25">
      <c r="A32" s="167" t="s">
        <v>91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</row>
    <row r="33" spans="1:13" ht="14.25">
      <c r="A33" s="227" t="s">
        <v>242</v>
      </c>
      <c r="B33" s="128"/>
      <c r="C33" s="128"/>
      <c r="D33" s="128">
        <v>3159</v>
      </c>
      <c r="E33" s="128"/>
      <c r="F33" s="128"/>
      <c r="G33" s="128">
        <v>3903</v>
      </c>
      <c r="H33" s="128"/>
      <c r="I33" s="128"/>
      <c r="J33" s="128">
        <v>3903</v>
      </c>
      <c r="K33" s="128"/>
      <c r="L33" s="128"/>
      <c r="M33" s="128">
        <v>3903</v>
      </c>
    </row>
    <row r="34" spans="1:13" ht="14.25">
      <c r="A34" s="167" t="s">
        <v>92</v>
      </c>
      <c r="B34" s="128"/>
      <c r="C34" s="125"/>
      <c r="D34" s="125"/>
      <c r="E34" s="128"/>
      <c r="F34" s="125"/>
      <c r="G34" s="125"/>
      <c r="H34" s="128"/>
      <c r="I34" s="329"/>
      <c r="J34" s="125"/>
      <c r="K34" s="128"/>
      <c r="L34" s="125"/>
      <c r="M34" s="125"/>
    </row>
    <row r="35" spans="1:13" ht="14.25">
      <c r="A35" s="167" t="s">
        <v>95</v>
      </c>
      <c r="B35" s="129">
        <v>26</v>
      </c>
      <c r="C35" s="130">
        <v>55360</v>
      </c>
      <c r="D35" s="130">
        <v>1440</v>
      </c>
      <c r="E35" s="129">
        <v>25</v>
      </c>
      <c r="F35" s="130">
        <v>55360</v>
      </c>
      <c r="G35" s="130">
        <v>1384</v>
      </c>
      <c r="H35" s="129">
        <v>25</v>
      </c>
      <c r="I35" s="130"/>
      <c r="J35" s="130">
        <v>1384</v>
      </c>
      <c r="K35" s="129"/>
      <c r="L35" s="130"/>
      <c r="M35" s="130">
        <v>1384</v>
      </c>
    </row>
    <row r="36" spans="1:13" ht="14.25">
      <c r="A36" s="169" t="s">
        <v>93</v>
      </c>
      <c r="B36" s="131"/>
      <c r="C36" s="132"/>
      <c r="D36" s="130">
        <f>B36*C36</f>
        <v>0</v>
      </c>
      <c r="E36" s="131"/>
      <c r="F36" s="132"/>
      <c r="G36" s="130"/>
      <c r="H36" s="125"/>
      <c r="I36" s="125"/>
      <c r="J36" s="130"/>
      <c r="K36" s="131"/>
      <c r="L36" s="132"/>
      <c r="M36" s="130"/>
    </row>
    <row r="37" spans="1:13" ht="14.25">
      <c r="A37" s="170" t="s">
        <v>113</v>
      </c>
      <c r="B37" s="131"/>
      <c r="C37" s="132"/>
      <c r="D37" s="130">
        <f>B37*C37</f>
        <v>0</v>
      </c>
      <c r="E37" s="131"/>
      <c r="F37" s="132"/>
      <c r="G37" s="130"/>
      <c r="H37" s="125"/>
      <c r="I37" s="125"/>
      <c r="J37" s="130"/>
      <c r="K37" s="131"/>
      <c r="L37" s="132"/>
      <c r="M37" s="130"/>
    </row>
    <row r="38" spans="1:13" ht="14.25">
      <c r="A38" s="204" t="s">
        <v>365</v>
      </c>
      <c r="B38" s="133"/>
      <c r="C38" s="132"/>
      <c r="D38" s="130">
        <f>B38*C38</f>
        <v>0</v>
      </c>
      <c r="E38" s="282"/>
      <c r="F38" s="132"/>
      <c r="G38" s="130"/>
      <c r="H38" s="275"/>
      <c r="I38" s="275"/>
      <c r="J38" s="130"/>
      <c r="K38" s="282"/>
      <c r="L38" s="132"/>
      <c r="M38" s="130"/>
    </row>
    <row r="39" spans="1:13" ht="14.25">
      <c r="A39" s="204" t="s">
        <v>305</v>
      </c>
      <c r="B39" s="133"/>
      <c r="C39" s="132"/>
      <c r="D39" s="136">
        <v>3462</v>
      </c>
      <c r="E39" s="133"/>
      <c r="F39" s="132"/>
      <c r="G39" s="136">
        <v>2364</v>
      </c>
      <c r="H39" s="326"/>
      <c r="I39" s="326"/>
      <c r="J39" s="136">
        <v>2364</v>
      </c>
      <c r="K39" s="133"/>
      <c r="L39" s="132"/>
      <c r="M39" s="136">
        <v>2364</v>
      </c>
    </row>
    <row r="40" spans="1:13" ht="14.25">
      <c r="A40" s="204" t="s">
        <v>310</v>
      </c>
      <c r="B40" s="133"/>
      <c r="C40" s="132"/>
      <c r="D40" s="136">
        <v>600</v>
      </c>
      <c r="E40" s="133"/>
      <c r="F40" s="132"/>
      <c r="G40" s="136"/>
      <c r="H40" s="326"/>
      <c r="I40" s="326"/>
      <c r="J40" s="136"/>
      <c r="K40" s="133"/>
      <c r="L40" s="132"/>
      <c r="M40" s="136"/>
    </row>
    <row r="41" spans="1:13" ht="15">
      <c r="A41" s="280" t="s">
        <v>94</v>
      </c>
      <c r="B41" s="283"/>
      <c r="C41" s="284"/>
      <c r="D41" s="285">
        <f>SUM(D33:D40)</f>
        <v>8661</v>
      </c>
      <c r="E41" s="283"/>
      <c r="F41" s="284"/>
      <c r="G41" s="285">
        <f>SUM(G33:G40)</f>
        <v>7651</v>
      </c>
      <c r="H41" s="285"/>
      <c r="I41" s="285"/>
      <c r="J41" s="285">
        <f>SUM(J33:J40)</f>
        <v>7651</v>
      </c>
      <c r="K41" s="283"/>
      <c r="L41" s="284"/>
      <c r="M41" s="285">
        <f>SUM(M33:M40)</f>
        <v>7651</v>
      </c>
    </row>
    <row r="42" spans="1:13" ht="15">
      <c r="A42" s="171" t="s">
        <v>229</v>
      </c>
      <c r="B42" s="121">
        <v>586</v>
      </c>
      <c r="C42" s="134">
        <v>1140</v>
      </c>
      <c r="D42" s="135">
        <v>668</v>
      </c>
      <c r="E42" s="121"/>
      <c r="F42" s="134"/>
      <c r="G42" s="135">
        <v>1200</v>
      </c>
      <c r="H42" s="135"/>
      <c r="I42" s="135"/>
      <c r="J42" s="135">
        <v>1200</v>
      </c>
      <c r="K42" s="121"/>
      <c r="L42" s="134"/>
      <c r="M42" s="135">
        <v>1200</v>
      </c>
    </row>
    <row r="43" spans="1:13" s="205" customFormat="1" ht="15">
      <c r="A43" s="173" t="s">
        <v>96</v>
      </c>
      <c r="B43" s="212"/>
      <c r="C43" s="213"/>
      <c r="D43" s="214">
        <f>D24+D30+D41+D42</f>
        <v>41684</v>
      </c>
      <c r="E43" s="212"/>
      <c r="F43" s="213"/>
      <c r="G43" s="214">
        <f>G24+G30+G41+G42</f>
        <v>42380</v>
      </c>
      <c r="H43" s="327"/>
      <c r="I43" s="327"/>
      <c r="J43" s="214">
        <f>J24+J30+J41+J42</f>
        <v>42730</v>
      </c>
      <c r="K43" s="305"/>
      <c r="L43" s="305"/>
      <c r="M43" s="214">
        <f>M24+M30+M41+M42</f>
        <v>42730</v>
      </c>
    </row>
    <row r="44" spans="1:2" ht="14.25">
      <c r="A44" s="215"/>
      <c r="B44" s="216"/>
    </row>
  </sheetData>
  <sheetProtection/>
  <mergeCells count="5">
    <mergeCell ref="A1:A2"/>
    <mergeCell ref="B1:D1"/>
    <mergeCell ref="E1:G1"/>
    <mergeCell ref="K1:M1"/>
    <mergeCell ref="H1:J1"/>
  </mergeCells>
  <printOptions horizontalCentered="1"/>
  <pageMargins left="0.2362204724409449" right="0.2362204724409449" top="0.8069444444444445" bottom="0.19" header="0.19" footer="0.19"/>
  <pageSetup horizontalDpi="300" verticalDpi="300" orientation="landscape" paperSize="9" scale="73" r:id="rId1"/>
  <headerFooter alignWithMargins="0">
    <oddHeader>&amp;C&amp;"Garamond,Félkövér"&amp;14 14/2015. (XI.28.) számú rendelethez 
ZALASZABAR KÖZSÉG ÖNKORMÁNYZATÁNAK 
ÁLLAMI HOZZÁJÁRULÁSA 2015. ÉVBEN 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46"/>
  <sheetViews>
    <sheetView view="pageLayout" zoomScaleSheetLayoutView="100" workbookViewId="0" topLeftCell="A1">
      <selection activeCell="R18" sqref="R18"/>
    </sheetView>
  </sheetViews>
  <sheetFormatPr defaultColWidth="9.00390625" defaultRowHeight="12.75"/>
  <cols>
    <col min="1" max="1" width="4.625" style="0" customWidth="1"/>
    <col min="2" max="2" width="36.625" style="0" customWidth="1"/>
    <col min="3" max="6" width="10.00390625" style="0" customWidth="1"/>
    <col min="7" max="7" width="11.25390625" style="0" customWidth="1"/>
    <col min="8" max="8" width="4.625" style="0" customWidth="1"/>
    <col min="9" max="9" width="38.25390625" style="0" customWidth="1"/>
    <col min="10" max="10" width="10.625" style="0" customWidth="1"/>
    <col min="11" max="11" width="10.375" style="0" customWidth="1"/>
    <col min="12" max="13" width="10.25390625" style="0" customWidth="1"/>
    <col min="14" max="14" width="11.375" style="0" customWidth="1"/>
  </cols>
  <sheetData>
    <row r="1" spans="1:14" ht="18" customHeight="1">
      <c r="A1" s="588" t="s">
        <v>12</v>
      </c>
      <c r="B1" s="586" t="s">
        <v>435</v>
      </c>
      <c r="C1" s="400" t="s">
        <v>434</v>
      </c>
      <c r="D1" s="400" t="s">
        <v>434</v>
      </c>
      <c r="E1" s="400" t="s">
        <v>433</v>
      </c>
      <c r="F1" s="400" t="s">
        <v>433</v>
      </c>
      <c r="G1" s="400" t="s">
        <v>433</v>
      </c>
      <c r="H1" s="588" t="s">
        <v>12</v>
      </c>
      <c r="I1" s="586" t="s">
        <v>435</v>
      </c>
      <c r="J1" s="400" t="s">
        <v>434</v>
      </c>
      <c r="K1" s="400" t="s">
        <v>434</v>
      </c>
      <c r="L1" s="400" t="s">
        <v>433</v>
      </c>
      <c r="M1" s="400" t="s">
        <v>433</v>
      </c>
      <c r="N1" s="400" t="s">
        <v>433</v>
      </c>
    </row>
    <row r="2" spans="1:14" ht="18" customHeight="1">
      <c r="A2" s="589"/>
      <c r="B2" s="587"/>
      <c r="C2" s="399" t="s">
        <v>430</v>
      </c>
      <c r="D2" s="399" t="s">
        <v>431</v>
      </c>
      <c r="E2" s="399" t="s">
        <v>430</v>
      </c>
      <c r="F2" s="399" t="s">
        <v>429</v>
      </c>
      <c r="G2" s="399" t="s">
        <v>432</v>
      </c>
      <c r="H2" s="589"/>
      <c r="I2" s="587"/>
      <c r="J2" s="399" t="s">
        <v>430</v>
      </c>
      <c r="K2" s="399" t="s">
        <v>431</v>
      </c>
      <c r="L2" s="399" t="s">
        <v>430</v>
      </c>
      <c r="M2" s="399" t="s">
        <v>429</v>
      </c>
      <c r="N2" s="399" t="s">
        <v>432</v>
      </c>
    </row>
    <row r="3" spans="1:14" ht="15" customHeight="1">
      <c r="A3" s="594" t="s">
        <v>428</v>
      </c>
      <c r="B3" s="595"/>
      <c r="C3" s="595"/>
      <c r="D3" s="595"/>
      <c r="E3" s="595"/>
      <c r="F3" s="595"/>
      <c r="G3" s="595"/>
      <c r="H3" s="594" t="s">
        <v>427</v>
      </c>
      <c r="I3" s="595"/>
      <c r="J3" s="595"/>
      <c r="K3" s="595"/>
      <c r="L3" s="595"/>
      <c r="M3" s="595"/>
      <c r="N3" s="595"/>
    </row>
    <row r="4" spans="1:14" ht="15" customHeight="1">
      <c r="A4" s="363" t="s">
        <v>70</v>
      </c>
      <c r="B4" s="362" t="s">
        <v>67</v>
      </c>
      <c r="C4" s="361"/>
      <c r="D4" s="361"/>
      <c r="E4" s="361"/>
      <c r="F4" s="361"/>
      <c r="G4" s="361"/>
      <c r="H4" s="387" t="s">
        <v>70</v>
      </c>
      <c r="I4" s="374" t="s">
        <v>67</v>
      </c>
      <c r="J4" s="361"/>
      <c r="K4" s="361"/>
      <c r="L4" s="361"/>
      <c r="M4" s="361"/>
      <c r="N4" s="361"/>
    </row>
    <row r="5" spans="1:14" ht="15" customHeight="1">
      <c r="A5" s="363"/>
      <c r="B5" s="394" t="s">
        <v>426</v>
      </c>
      <c r="C5" s="398">
        <v>49314</v>
      </c>
      <c r="D5" s="398">
        <v>47686</v>
      </c>
      <c r="E5" s="398">
        <v>42380</v>
      </c>
      <c r="F5" s="398">
        <v>42730</v>
      </c>
      <c r="G5" s="398">
        <v>43498</v>
      </c>
      <c r="H5" s="397"/>
      <c r="I5" s="359" t="s">
        <v>425</v>
      </c>
      <c r="J5" s="358">
        <v>29395</v>
      </c>
      <c r="K5" s="358">
        <v>33213</v>
      </c>
      <c r="L5" s="358">
        <v>24801</v>
      </c>
      <c r="M5" s="358">
        <v>29846</v>
      </c>
      <c r="N5" s="358">
        <v>33338</v>
      </c>
    </row>
    <row r="6" spans="1:14" ht="15" customHeight="1">
      <c r="A6" s="363"/>
      <c r="B6" s="396" t="s">
        <v>424</v>
      </c>
      <c r="C6" s="393">
        <v>8200</v>
      </c>
      <c r="D6" s="393">
        <v>9033</v>
      </c>
      <c r="E6" s="393">
        <v>9110</v>
      </c>
      <c r="F6" s="393">
        <v>9122</v>
      </c>
      <c r="G6" s="393">
        <v>9122</v>
      </c>
      <c r="H6" s="387"/>
      <c r="I6" s="395" t="s">
        <v>423</v>
      </c>
      <c r="J6" s="358">
        <v>10297</v>
      </c>
      <c r="K6" s="358">
        <v>9760</v>
      </c>
      <c r="L6" s="358">
        <v>3903</v>
      </c>
      <c r="M6" s="358">
        <v>4092</v>
      </c>
      <c r="N6" s="358">
        <v>4231</v>
      </c>
    </row>
    <row r="7" spans="1:14" ht="15" customHeight="1">
      <c r="A7" s="363"/>
      <c r="B7" s="394" t="s">
        <v>422</v>
      </c>
      <c r="C7" s="393">
        <v>3794</v>
      </c>
      <c r="D7" s="393">
        <v>6687</v>
      </c>
      <c r="E7" s="393">
        <v>2800</v>
      </c>
      <c r="F7" s="393">
        <v>2788</v>
      </c>
      <c r="G7" s="393">
        <v>3388</v>
      </c>
      <c r="H7" s="387"/>
      <c r="I7" s="359" t="s">
        <v>421</v>
      </c>
      <c r="J7" s="358"/>
      <c r="K7" s="358">
        <v>2100</v>
      </c>
      <c r="L7" s="358">
        <v>1488</v>
      </c>
      <c r="M7" s="358">
        <v>1488</v>
      </c>
      <c r="N7" s="358">
        <v>1488</v>
      </c>
    </row>
    <row r="8" spans="1:14" ht="15" customHeight="1">
      <c r="A8" s="363"/>
      <c r="B8" s="394" t="s">
        <v>420</v>
      </c>
      <c r="C8" s="393">
        <v>6899</v>
      </c>
      <c r="D8" s="393">
        <v>11653</v>
      </c>
      <c r="E8" s="393">
        <v>5650</v>
      </c>
      <c r="F8" s="393">
        <v>7020</v>
      </c>
      <c r="G8" s="393">
        <v>10077</v>
      </c>
      <c r="H8" s="387"/>
      <c r="I8" s="359" t="s">
        <v>419</v>
      </c>
      <c r="J8" s="358">
        <v>2945</v>
      </c>
      <c r="K8" s="358">
        <v>1358</v>
      </c>
      <c r="L8" s="358">
        <v>8129</v>
      </c>
      <c r="M8" s="358">
        <v>8129</v>
      </c>
      <c r="N8" s="358">
        <v>8129</v>
      </c>
    </row>
    <row r="9" spans="1:14" ht="15" customHeight="1">
      <c r="A9" s="363"/>
      <c r="B9" s="365" t="s">
        <v>391</v>
      </c>
      <c r="C9" s="386">
        <f>SUM(C5:C8)</f>
        <v>68207</v>
      </c>
      <c r="D9" s="386">
        <f>SUM(D5:D8)</f>
        <v>75059</v>
      </c>
      <c r="E9" s="386">
        <f>SUM(E5:E8)</f>
        <v>59940</v>
      </c>
      <c r="F9" s="386">
        <f>SUM(F5:F8)</f>
        <v>61660</v>
      </c>
      <c r="G9" s="386">
        <f>SUM(G5:G8)</f>
        <v>66085</v>
      </c>
      <c r="H9" s="387"/>
      <c r="I9" s="359" t="s">
        <v>418</v>
      </c>
      <c r="J9" s="358"/>
      <c r="K9" s="358">
        <v>1154</v>
      </c>
      <c r="L9" s="358"/>
      <c r="M9" s="358"/>
      <c r="N9" s="364"/>
    </row>
    <row r="10" spans="1:14" ht="15" customHeight="1">
      <c r="A10" s="363"/>
      <c r="B10" s="365"/>
      <c r="C10" s="386"/>
      <c r="D10" s="386"/>
      <c r="E10" s="386"/>
      <c r="F10" s="386"/>
      <c r="G10" s="392"/>
      <c r="H10" s="387"/>
      <c r="I10" s="359" t="s">
        <v>417</v>
      </c>
      <c r="J10" s="358">
        <v>11629</v>
      </c>
      <c r="K10" s="358"/>
      <c r="L10" s="358">
        <v>1573</v>
      </c>
      <c r="M10" s="358">
        <v>828</v>
      </c>
      <c r="N10" s="358">
        <v>1654</v>
      </c>
    </row>
    <row r="11" spans="1:14" ht="15" customHeight="1">
      <c r="A11" s="363"/>
      <c r="B11" s="365"/>
      <c r="C11" s="390"/>
      <c r="D11" s="390"/>
      <c r="E11" s="390"/>
      <c r="F11" s="390"/>
      <c r="G11" s="389"/>
      <c r="H11" s="391"/>
      <c r="I11" s="362" t="s">
        <v>391</v>
      </c>
      <c r="J11" s="352">
        <f>SUM(J4:J10)</f>
        <v>54266</v>
      </c>
      <c r="K11" s="352">
        <f>SUM(K4:K10)</f>
        <v>47585</v>
      </c>
      <c r="L11" s="352">
        <f>SUM(L4:L10)</f>
        <v>39894</v>
      </c>
      <c r="M11" s="352">
        <f>SUM(M4:M10)</f>
        <v>44383</v>
      </c>
      <c r="N11" s="352">
        <f>SUM(N4:N10)</f>
        <v>48840</v>
      </c>
    </row>
    <row r="12" spans="1:14" ht="15" customHeight="1">
      <c r="A12" s="363" t="s">
        <v>71</v>
      </c>
      <c r="B12" s="365" t="s">
        <v>312</v>
      </c>
      <c r="C12" s="390"/>
      <c r="D12" s="390"/>
      <c r="E12" s="390"/>
      <c r="F12" s="390"/>
      <c r="G12" s="389"/>
      <c r="H12" s="387" t="s">
        <v>71</v>
      </c>
      <c r="I12" s="365" t="s">
        <v>312</v>
      </c>
      <c r="J12" s="361"/>
      <c r="K12" s="361"/>
      <c r="L12" s="361"/>
      <c r="M12" s="361"/>
      <c r="N12" s="373"/>
    </row>
    <row r="13" spans="1:14" ht="15" customHeight="1">
      <c r="A13" s="363"/>
      <c r="B13" s="359" t="s">
        <v>416</v>
      </c>
      <c r="C13" s="385">
        <v>22499</v>
      </c>
      <c r="D13" s="385">
        <v>18926</v>
      </c>
      <c r="E13" s="385">
        <v>21492</v>
      </c>
      <c r="F13" s="385">
        <v>21492</v>
      </c>
      <c r="G13" s="385">
        <v>21492</v>
      </c>
      <c r="H13" s="387"/>
      <c r="I13" s="359" t="s">
        <v>415</v>
      </c>
      <c r="J13" s="358">
        <v>46363</v>
      </c>
      <c r="K13" s="358">
        <v>45274</v>
      </c>
      <c r="L13" s="358">
        <v>47381</v>
      </c>
      <c r="M13" s="358">
        <v>47588</v>
      </c>
      <c r="N13" s="358">
        <v>47588</v>
      </c>
    </row>
    <row r="14" spans="1:14" ht="15" customHeight="1">
      <c r="A14" s="363"/>
      <c r="B14" s="365" t="s">
        <v>398</v>
      </c>
      <c r="C14" s="388">
        <f>SUM(C13)</f>
        <v>22499</v>
      </c>
      <c r="D14" s="388">
        <f>SUM(D13)</f>
        <v>18926</v>
      </c>
      <c r="E14" s="388">
        <f>SUM(E13)</f>
        <v>21492</v>
      </c>
      <c r="F14" s="388">
        <f>SUM(F13)</f>
        <v>21492</v>
      </c>
      <c r="G14" s="388">
        <f>SUM(G13)</f>
        <v>21492</v>
      </c>
      <c r="H14" s="387"/>
      <c r="I14" s="365" t="s">
        <v>398</v>
      </c>
      <c r="J14" s="352">
        <f>SUM(J12:J13)</f>
        <v>46363</v>
      </c>
      <c r="K14" s="352">
        <f>SUM(K12:K13)</f>
        <v>45274</v>
      </c>
      <c r="L14" s="352">
        <f>SUM(L12:L13)</f>
        <v>47381</v>
      </c>
      <c r="M14" s="352">
        <f>SUM(M13)</f>
        <v>47588</v>
      </c>
      <c r="N14" s="352">
        <f>SUM(N13)</f>
        <v>47588</v>
      </c>
    </row>
    <row r="15" spans="1:14" ht="15" customHeight="1">
      <c r="A15" s="590" t="s">
        <v>414</v>
      </c>
      <c r="B15" s="591"/>
      <c r="C15" s="386">
        <f>C9+C14</f>
        <v>90706</v>
      </c>
      <c r="D15" s="386">
        <f>D9+D14</f>
        <v>93985</v>
      </c>
      <c r="E15" s="386">
        <f>E9+E14</f>
        <v>81432</v>
      </c>
      <c r="F15" s="386">
        <f>F9+F14</f>
        <v>83152</v>
      </c>
      <c r="G15" s="386">
        <f>G9+G14</f>
        <v>87577</v>
      </c>
      <c r="H15" s="580" t="s">
        <v>413</v>
      </c>
      <c r="I15" s="581"/>
      <c r="J15" s="355">
        <f>J11+J14</f>
        <v>100629</v>
      </c>
      <c r="K15" s="355">
        <f>K11+K14</f>
        <v>92859</v>
      </c>
      <c r="L15" s="355">
        <f>L11+L14</f>
        <v>87275</v>
      </c>
      <c r="M15" s="352">
        <f>M11+M14</f>
        <v>91971</v>
      </c>
      <c r="N15" s="352">
        <f>N11+N14</f>
        <v>96428</v>
      </c>
    </row>
    <row r="16" spans="1:14" ht="15" customHeight="1">
      <c r="A16" s="580" t="s">
        <v>228</v>
      </c>
      <c r="B16" s="581"/>
      <c r="C16" s="385"/>
      <c r="D16" s="385"/>
      <c r="E16" s="385"/>
      <c r="F16" s="385"/>
      <c r="G16" s="384"/>
      <c r="H16" s="598" t="s">
        <v>189</v>
      </c>
      <c r="I16" s="599"/>
      <c r="J16" s="358"/>
      <c r="K16" s="358"/>
      <c r="L16" s="358"/>
      <c r="M16" s="360"/>
      <c r="N16" s="373"/>
    </row>
    <row r="17" spans="1:14" ht="15" customHeight="1">
      <c r="A17" s="367"/>
      <c r="B17" s="359"/>
      <c r="C17" s="358"/>
      <c r="D17" s="358"/>
      <c r="E17" s="358"/>
      <c r="F17" s="358"/>
      <c r="G17" s="364"/>
      <c r="H17" s="382"/>
      <c r="I17" s="383" t="s">
        <v>412</v>
      </c>
      <c r="J17" s="358"/>
      <c r="K17" s="358"/>
      <c r="L17" s="358"/>
      <c r="M17" s="360">
        <v>1384</v>
      </c>
      <c r="N17" s="360">
        <v>1384</v>
      </c>
    </row>
    <row r="18" spans="1:14" ht="15" customHeight="1">
      <c r="A18" s="367"/>
      <c r="B18" s="362"/>
      <c r="C18" s="352"/>
      <c r="D18" s="352"/>
      <c r="E18" s="352"/>
      <c r="F18" s="352"/>
      <c r="G18" s="351"/>
      <c r="H18" s="382"/>
      <c r="I18" s="381"/>
      <c r="J18" s="358"/>
      <c r="K18" s="358"/>
      <c r="L18" s="358"/>
      <c r="M18" s="360"/>
      <c r="N18" s="373"/>
    </row>
    <row r="19" spans="1:14" ht="15" customHeight="1">
      <c r="A19" s="593" t="s">
        <v>411</v>
      </c>
      <c r="B19" s="593"/>
      <c r="C19" s="380">
        <f>C15+C16</f>
        <v>90706</v>
      </c>
      <c r="D19" s="380">
        <f>D15+D16</f>
        <v>93985</v>
      </c>
      <c r="E19" s="380">
        <f>E15+E16</f>
        <v>81432</v>
      </c>
      <c r="F19" s="380">
        <f>F15+F16</f>
        <v>83152</v>
      </c>
      <c r="G19" s="380">
        <f>G15+G16</f>
        <v>87577</v>
      </c>
      <c r="H19" s="593" t="s">
        <v>410</v>
      </c>
      <c r="I19" s="593" t="s">
        <v>409</v>
      </c>
      <c r="J19" s="380">
        <f>J15+J16</f>
        <v>100629</v>
      </c>
      <c r="K19" s="380">
        <f>K15+K16</f>
        <v>92859</v>
      </c>
      <c r="L19" s="380">
        <f>L15+L16</f>
        <v>87275</v>
      </c>
      <c r="M19" s="380">
        <f>M15+M16+M17</f>
        <v>93355</v>
      </c>
      <c r="N19" s="380">
        <f>N15+N16+N17</f>
        <v>97812</v>
      </c>
    </row>
    <row r="20" spans="1:14" ht="15" customHeight="1">
      <c r="A20" s="596" t="s">
        <v>408</v>
      </c>
      <c r="B20" s="597"/>
      <c r="C20" s="379"/>
      <c r="D20" s="379"/>
      <c r="E20" s="379"/>
      <c r="F20" s="379"/>
      <c r="G20" s="378"/>
      <c r="H20" s="596" t="s">
        <v>407</v>
      </c>
      <c r="I20" s="597"/>
      <c r="J20" s="377"/>
      <c r="K20" s="377"/>
      <c r="L20" s="377"/>
      <c r="M20" s="377"/>
      <c r="N20" s="376"/>
    </row>
    <row r="21" spans="1:14" ht="15" customHeight="1">
      <c r="A21" s="363" t="s">
        <v>70</v>
      </c>
      <c r="B21" s="375" t="s">
        <v>67</v>
      </c>
      <c r="C21" s="360"/>
      <c r="D21" s="360"/>
      <c r="E21" s="360"/>
      <c r="F21" s="360"/>
      <c r="G21" s="373"/>
      <c r="H21" s="363" t="s">
        <v>70</v>
      </c>
      <c r="I21" s="374" t="s">
        <v>67</v>
      </c>
      <c r="J21" s="361"/>
      <c r="K21" s="361"/>
      <c r="L21" s="361"/>
      <c r="M21" s="361"/>
      <c r="N21" s="373"/>
    </row>
    <row r="22" spans="1:14" ht="15" customHeight="1">
      <c r="A22" s="357"/>
      <c r="B22" s="372" t="s">
        <v>406</v>
      </c>
      <c r="C22" s="358">
        <v>313</v>
      </c>
      <c r="D22" s="358">
        <v>16748</v>
      </c>
      <c r="E22" s="358"/>
      <c r="F22" s="358"/>
      <c r="G22" s="358">
        <v>50</v>
      </c>
      <c r="H22" s="363"/>
      <c r="I22" s="359" t="s">
        <v>405</v>
      </c>
      <c r="J22" s="358">
        <v>826</v>
      </c>
      <c r="K22" s="358">
        <v>30809</v>
      </c>
      <c r="L22" s="358">
        <v>18446</v>
      </c>
      <c r="M22" s="358">
        <v>15466</v>
      </c>
      <c r="N22" s="358">
        <v>15484</v>
      </c>
    </row>
    <row r="23" spans="1:14" ht="15" customHeight="1">
      <c r="A23" s="357"/>
      <c r="B23" s="372" t="s">
        <v>404</v>
      </c>
      <c r="C23" s="358"/>
      <c r="D23" s="358">
        <v>989</v>
      </c>
      <c r="E23" s="358"/>
      <c r="F23" s="358">
        <v>1145</v>
      </c>
      <c r="G23" s="358">
        <v>1145</v>
      </c>
      <c r="H23" s="363"/>
      <c r="I23" s="369" t="s">
        <v>403</v>
      </c>
      <c r="J23" s="358"/>
      <c r="K23" s="358"/>
      <c r="L23" s="358"/>
      <c r="M23" s="358"/>
      <c r="N23" s="364"/>
    </row>
    <row r="24" spans="1:14" ht="15" customHeight="1">
      <c r="A24" s="357"/>
      <c r="B24" s="372" t="s">
        <v>402</v>
      </c>
      <c r="C24" s="358"/>
      <c r="D24" s="358">
        <v>9926</v>
      </c>
      <c r="E24" s="358">
        <v>26</v>
      </c>
      <c r="F24" s="358">
        <v>26</v>
      </c>
      <c r="G24" s="358">
        <v>26</v>
      </c>
      <c r="H24" s="363"/>
      <c r="I24" s="369" t="s">
        <v>401</v>
      </c>
      <c r="J24" s="358"/>
      <c r="K24" s="358"/>
      <c r="L24" s="358"/>
      <c r="M24" s="358"/>
      <c r="N24" s="364"/>
    </row>
    <row r="25" spans="1:14" ht="15" customHeight="1">
      <c r="A25" s="357"/>
      <c r="B25" s="372" t="s">
        <v>400</v>
      </c>
      <c r="C25" s="358"/>
      <c r="D25" s="358"/>
      <c r="E25" s="358">
        <v>26523</v>
      </c>
      <c r="F25" s="358">
        <v>26523</v>
      </c>
      <c r="G25" s="358">
        <v>26523</v>
      </c>
      <c r="H25" s="363"/>
      <c r="I25" s="362" t="s">
        <v>391</v>
      </c>
      <c r="J25" s="355">
        <f>SUM(J22:J24)</f>
        <v>826</v>
      </c>
      <c r="K25" s="355">
        <f>SUM(K22:K24)</f>
        <v>30809</v>
      </c>
      <c r="L25" s="355">
        <f>SUM(L22:L24)</f>
        <v>18446</v>
      </c>
      <c r="M25" s="355">
        <f>SUM(M22:M24)</f>
        <v>15466</v>
      </c>
      <c r="N25" s="355">
        <v>15484</v>
      </c>
    </row>
    <row r="26" spans="1:14" s="371" customFormat="1" ht="14.25">
      <c r="A26" s="357"/>
      <c r="B26" s="362" t="s">
        <v>391</v>
      </c>
      <c r="C26" s="355">
        <f>SUM(C22:C25)</f>
        <v>313</v>
      </c>
      <c r="D26" s="355">
        <f>SUM(D22:D25)</f>
        <v>27663</v>
      </c>
      <c r="E26" s="355">
        <f>SUM(E22:E25)</f>
        <v>26549</v>
      </c>
      <c r="F26" s="355">
        <f>SUM(F22:F25)</f>
        <v>27694</v>
      </c>
      <c r="G26" s="355">
        <f>SUM(G22:G25)</f>
        <v>27744</v>
      </c>
      <c r="H26" s="363"/>
      <c r="I26" s="362"/>
      <c r="J26" s="352"/>
      <c r="K26" s="352"/>
      <c r="L26" s="352"/>
      <c r="M26" s="352"/>
      <c r="N26" s="351"/>
    </row>
    <row r="27" spans="1:14" ht="15" customHeight="1">
      <c r="A27" s="363"/>
      <c r="B27" s="362"/>
      <c r="C27" s="361"/>
      <c r="D27" s="361"/>
      <c r="E27" s="361"/>
      <c r="F27" s="361"/>
      <c r="G27" s="370"/>
      <c r="H27" s="363" t="s">
        <v>71</v>
      </c>
      <c r="I27" s="365" t="s">
        <v>312</v>
      </c>
      <c r="J27" s="358"/>
      <c r="K27" s="358"/>
      <c r="L27" s="358"/>
      <c r="M27" s="358"/>
      <c r="N27" s="364"/>
    </row>
    <row r="28" spans="1:14" ht="15" customHeight="1">
      <c r="A28" s="357"/>
      <c r="B28" s="359"/>
      <c r="C28" s="358"/>
      <c r="D28" s="358"/>
      <c r="E28" s="358"/>
      <c r="F28" s="358"/>
      <c r="G28" s="364"/>
      <c r="H28" s="363"/>
      <c r="I28" s="369" t="s">
        <v>399</v>
      </c>
      <c r="J28" s="361"/>
      <c r="K28" s="361">
        <v>534</v>
      </c>
      <c r="L28" s="361">
        <v>260</v>
      </c>
      <c r="M28" s="360">
        <v>260</v>
      </c>
      <c r="N28" s="360">
        <v>260</v>
      </c>
    </row>
    <row r="29" spans="1:14" ht="15" customHeight="1">
      <c r="A29" s="357"/>
      <c r="B29" s="356"/>
      <c r="C29" s="355"/>
      <c r="D29" s="355"/>
      <c r="E29" s="355"/>
      <c r="F29" s="355"/>
      <c r="G29" s="368"/>
      <c r="H29" s="363"/>
      <c r="I29" s="365" t="s">
        <v>398</v>
      </c>
      <c r="J29" s="355">
        <f>SUM(J28)</f>
        <v>0</v>
      </c>
      <c r="K29" s="355">
        <f>SUM(K28)</f>
        <v>534</v>
      </c>
      <c r="L29" s="355">
        <f>SUM(L28)</f>
        <v>260</v>
      </c>
      <c r="M29" s="355">
        <f>SUM(M28)</f>
        <v>260</v>
      </c>
      <c r="N29" s="355">
        <f>SUM(N28)</f>
        <v>260</v>
      </c>
    </row>
    <row r="30" spans="1:14" ht="15" customHeight="1">
      <c r="A30" s="582" t="s">
        <v>397</v>
      </c>
      <c r="B30" s="583"/>
      <c r="C30" s="350">
        <f>C26+C29</f>
        <v>313</v>
      </c>
      <c r="D30" s="350">
        <f>D26+D29</f>
        <v>27663</v>
      </c>
      <c r="E30" s="350">
        <f>E26+E29</f>
        <v>26549</v>
      </c>
      <c r="F30" s="350">
        <f>F26+F29</f>
        <v>27694</v>
      </c>
      <c r="G30" s="350">
        <f>G26+G29</f>
        <v>27744</v>
      </c>
      <c r="H30" s="582" t="s">
        <v>396</v>
      </c>
      <c r="I30" s="583"/>
      <c r="J30" s="350">
        <f>J25+J29</f>
        <v>826</v>
      </c>
      <c r="K30" s="350">
        <f>K25+K29</f>
        <v>31343</v>
      </c>
      <c r="L30" s="350">
        <f>L25+L29</f>
        <v>18706</v>
      </c>
      <c r="M30" s="350">
        <f>M25+M29</f>
        <v>15726</v>
      </c>
      <c r="N30" s="350">
        <f>N25+N29</f>
        <v>15744</v>
      </c>
    </row>
    <row r="31" spans="1:14" ht="15" customHeight="1">
      <c r="A31" s="580" t="s">
        <v>228</v>
      </c>
      <c r="B31" s="581"/>
      <c r="C31" s="352"/>
      <c r="D31" s="352"/>
      <c r="E31" s="352"/>
      <c r="F31" s="352"/>
      <c r="G31" s="351"/>
      <c r="H31" s="580" t="s">
        <v>189</v>
      </c>
      <c r="I31" s="581"/>
      <c r="J31" s="358"/>
      <c r="K31" s="358"/>
      <c r="L31" s="358"/>
      <c r="M31" s="358"/>
      <c r="N31" s="364"/>
    </row>
    <row r="32" spans="1:14" ht="15" customHeight="1">
      <c r="A32" s="354" t="s">
        <v>70</v>
      </c>
      <c r="B32" s="366" t="s">
        <v>67</v>
      </c>
      <c r="C32" s="352"/>
      <c r="D32" s="352"/>
      <c r="E32" s="352"/>
      <c r="F32" s="352"/>
      <c r="G32" s="351"/>
      <c r="H32" s="363" t="s">
        <v>70</v>
      </c>
      <c r="I32" s="365" t="s">
        <v>395</v>
      </c>
      <c r="J32" s="358"/>
      <c r="K32" s="358"/>
      <c r="L32" s="358"/>
      <c r="M32" s="358"/>
      <c r="N32" s="364"/>
    </row>
    <row r="33" spans="1:14" ht="15" customHeight="1">
      <c r="A33" s="357"/>
      <c r="B33" s="359" t="s">
        <v>394</v>
      </c>
      <c r="C33" s="358">
        <v>9823</v>
      </c>
      <c r="D33" s="358">
        <v>9823</v>
      </c>
      <c r="E33" s="358">
        <v>8000</v>
      </c>
      <c r="F33" s="358">
        <v>8189</v>
      </c>
      <c r="G33" s="358">
        <v>8189</v>
      </c>
      <c r="H33" s="354"/>
      <c r="I33" s="359" t="s">
        <v>393</v>
      </c>
      <c r="J33" s="358"/>
      <c r="K33" s="358"/>
      <c r="L33" s="358">
        <v>10000</v>
      </c>
      <c r="M33" s="358">
        <v>10000</v>
      </c>
      <c r="N33" s="358">
        <v>10000</v>
      </c>
    </row>
    <row r="34" spans="1:14" ht="15" customHeight="1">
      <c r="A34" s="357"/>
      <c r="B34" s="362" t="s">
        <v>392</v>
      </c>
      <c r="C34" s="352">
        <f>SUM(C33)</f>
        <v>9823</v>
      </c>
      <c r="D34" s="352">
        <f>SUM(D33)</f>
        <v>9823</v>
      </c>
      <c r="E34" s="352">
        <f>SUM(E33)</f>
        <v>8000</v>
      </c>
      <c r="F34" s="352">
        <f>SUM(F33)</f>
        <v>8189</v>
      </c>
      <c r="G34" s="352">
        <f>SUM(G33)</f>
        <v>8189</v>
      </c>
      <c r="H34" s="354"/>
      <c r="I34" s="353" t="s">
        <v>391</v>
      </c>
      <c r="J34" s="352">
        <f>SUM(J33)</f>
        <v>0</v>
      </c>
      <c r="K34" s="352">
        <f>SUM(K33)</f>
        <v>0</v>
      </c>
      <c r="L34" s="352">
        <f>SUM(L33)</f>
        <v>10000</v>
      </c>
      <c r="M34" s="352">
        <f>SUM(M33)</f>
        <v>10000</v>
      </c>
      <c r="N34" s="352">
        <f>SUM(N33)</f>
        <v>10000</v>
      </c>
    </row>
    <row r="35" spans="1:14" ht="15" customHeight="1">
      <c r="A35" s="363" t="s">
        <v>71</v>
      </c>
      <c r="B35" s="362" t="s">
        <v>312</v>
      </c>
      <c r="C35" s="361"/>
      <c r="D35" s="361"/>
      <c r="E35" s="361"/>
      <c r="F35" s="361"/>
      <c r="G35" s="360"/>
      <c r="H35" s="354"/>
      <c r="I35" s="353"/>
      <c r="J35" s="352"/>
      <c r="K35" s="352"/>
      <c r="L35" s="352"/>
      <c r="M35" s="352"/>
      <c r="N35" s="351"/>
    </row>
    <row r="36" spans="1:14" ht="15" customHeight="1">
      <c r="A36" s="357"/>
      <c r="B36" s="359" t="s">
        <v>390</v>
      </c>
      <c r="C36" s="358">
        <v>613</v>
      </c>
      <c r="D36" s="358">
        <v>613</v>
      </c>
      <c r="E36" s="358"/>
      <c r="F36" s="358">
        <v>46</v>
      </c>
      <c r="G36" s="358">
        <v>46</v>
      </c>
      <c r="H36" s="354"/>
      <c r="I36" s="353"/>
      <c r="J36" s="352"/>
      <c r="K36" s="352"/>
      <c r="L36" s="352"/>
      <c r="M36" s="352"/>
      <c r="N36" s="351"/>
    </row>
    <row r="37" spans="1:14" ht="15" customHeight="1">
      <c r="A37" s="357"/>
      <c r="B37" s="356" t="s">
        <v>389</v>
      </c>
      <c r="C37" s="355">
        <f>SUM(C36)</f>
        <v>613</v>
      </c>
      <c r="D37" s="355">
        <f>SUM(D36)</f>
        <v>613</v>
      </c>
      <c r="E37" s="355">
        <f>SUM(E36)</f>
        <v>0</v>
      </c>
      <c r="F37" s="355">
        <f>SUM(F36)</f>
        <v>46</v>
      </c>
      <c r="G37" s="355">
        <f>SUM(G36)</f>
        <v>46</v>
      </c>
      <c r="H37" s="354"/>
      <c r="I37" s="353"/>
      <c r="J37" s="352"/>
      <c r="K37" s="352"/>
      <c r="L37" s="352"/>
      <c r="M37" s="352"/>
      <c r="N37" s="351"/>
    </row>
    <row r="38" spans="1:14" ht="15" customHeight="1">
      <c r="A38" s="582" t="s">
        <v>388</v>
      </c>
      <c r="B38" s="583"/>
      <c r="C38" s="350">
        <f>C34+C37</f>
        <v>10436</v>
      </c>
      <c r="D38" s="350">
        <f>D34+D37</f>
        <v>10436</v>
      </c>
      <c r="E38" s="350">
        <f>E34+E37</f>
        <v>8000</v>
      </c>
      <c r="F38" s="350">
        <f>F34+F37</f>
        <v>8235</v>
      </c>
      <c r="G38" s="350">
        <f>G34+G37</f>
        <v>8235</v>
      </c>
      <c r="H38" s="582" t="s">
        <v>387</v>
      </c>
      <c r="I38" s="583"/>
      <c r="J38" s="343">
        <f>J34</f>
        <v>0</v>
      </c>
      <c r="K38" s="343">
        <f>K34</f>
        <v>0</v>
      </c>
      <c r="L38" s="343">
        <f>L34</f>
        <v>10000</v>
      </c>
      <c r="M38" s="343">
        <f>M34</f>
        <v>10000</v>
      </c>
      <c r="N38" s="343">
        <f>N34</f>
        <v>10000</v>
      </c>
    </row>
    <row r="39" spans="1:14" ht="15" customHeight="1">
      <c r="A39" s="584" t="s">
        <v>386</v>
      </c>
      <c r="B39" s="585"/>
      <c r="C39" s="349">
        <f>C30+C38</f>
        <v>10749</v>
      </c>
      <c r="D39" s="349">
        <f>D30+D38</f>
        <v>38099</v>
      </c>
      <c r="E39" s="349">
        <f>E30+E38</f>
        <v>34549</v>
      </c>
      <c r="F39" s="349">
        <f>F30+F38</f>
        <v>35929</v>
      </c>
      <c r="G39" s="349">
        <f>G30+G38</f>
        <v>35979</v>
      </c>
      <c r="H39" s="348"/>
      <c r="I39" s="347" t="s">
        <v>385</v>
      </c>
      <c r="J39" s="346">
        <f>J30+J34</f>
        <v>826</v>
      </c>
      <c r="K39" s="346">
        <f>K30+K34</f>
        <v>31343</v>
      </c>
      <c r="L39" s="346">
        <f>L30+L34</f>
        <v>28706</v>
      </c>
      <c r="M39" s="346">
        <f>M30+M34</f>
        <v>25726</v>
      </c>
      <c r="N39" s="346">
        <f>N30+N34</f>
        <v>25744</v>
      </c>
    </row>
    <row r="40" spans="1:14" ht="15" customHeight="1">
      <c r="A40" s="592" t="s">
        <v>384</v>
      </c>
      <c r="B40" s="592"/>
      <c r="C40" s="344">
        <f>C19+C39</f>
        <v>101455</v>
      </c>
      <c r="D40" s="344">
        <f>D19+D39</f>
        <v>132084</v>
      </c>
      <c r="E40" s="344">
        <f>E19+E39</f>
        <v>115981</v>
      </c>
      <c r="F40" s="344">
        <f>F19+F39</f>
        <v>119081</v>
      </c>
      <c r="G40" s="343">
        <f>G19+G39</f>
        <v>123556</v>
      </c>
      <c r="H40" s="345"/>
      <c r="I40" s="345" t="s">
        <v>383</v>
      </c>
      <c r="J40" s="344">
        <f>J19+J39</f>
        <v>101455</v>
      </c>
      <c r="K40" s="344">
        <f>K19+K39</f>
        <v>124202</v>
      </c>
      <c r="L40" s="344">
        <f>L19+L39</f>
        <v>115981</v>
      </c>
      <c r="M40" s="344">
        <f>M19+M39</f>
        <v>119081</v>
      </c>
      <c r="N40" s="343">
        <f>N19+N39</f>
        <v>123556</v>
      </c>
    </row>
    <row r="41" s="341" customFormat="1" ht="12.75"/>
    <row r="42" s="341" customFormat="1" ht="12.75"/>
    <row r="43" s="341" customFormat="1" ht="12.75"/>
    <row r="44" s="341" customFormat="1" ht="12.75"/>
    <row r="45" s="341" customFormat="1" ht="12.75"/>
    <row r="46" s="341" customFormat="1" ht="12.75">
      <c r="I46" s="342"/>
    </row>
    <row r="47" s="341" customFormat="1" ht="12.75"/>
    <row r="48" s="341" customFormat="1" ht="12.75"/>
    <row r="49" s="341" customFormat="1" ht="12.75"/>
    <row r="50" s="341" customFormat="1" ht="12.75"/>
    <row r="51" s="341" customFormat="1" ht="12.75"/>
    <row r="52" s="341" customFormat="1" ht="12.75"/>
    <row r="53" s="341" customFormat="1" ht="12.75"/>
    <row r="54" s="341" customFormat="1" ht="12.75"/>
    <row r="55" s="341" customFormat="1" ht="12.75"/>
    <row r="56" s="341" customFormat="1" ht="12.75"/>
    <row r="57" s="341" customFormat="1" ht="12.75"/>
    <row r="58" s="341" customFormat="1" ht="12.75"/>
    <row r="59" s="341" customFormat="1" ht="12.75"/>
    <row r="60" s="341" customFormat="1" ht="12.75"/>
    <row r="61" s="341" customFormat="1" ht="12.75"/>
    <row r="62" s="341" customFormat="1" ht="12.75"/>
    <row r="63" s="341" customFormat="1" ht="12.75"/>
    <row r="64" s="341" customFormat="1" ht="12.75"/>
    <row r="65" s="341" customFormat="1" ht="12.75"/>
    <row r="66" s="341" customFormat="1" ht="12.75"/>
    <row r="67" s="341" customFormat="1" ht="12.75"/>
    <row r="68" s="341" customFormat="1" ht="12.75"/>
    <row r="69" s="341" customFormat="1" ht="12.75"/>
    <row r="70" s="341" customFormat="1" ht="12.75"/>
    <row r="71" s="341" customFormat="1" ht="12.75"/>
    <row r="72" s="341" customFormat="1" ht="12.75"/>
    <row r="73" s="341" customFormat="1" ht="12.75"/>
    <row r="74" s="341" customFormat="1" ht="12.75"/>
    <row r="75" s="341" customFormat="1" ht="12.75"/>
    <row r="76" s="341" customFormat="1" ht="12.75"/>
    <row r="77" s="341" customFormat="1" ht="12.75"/>
    <row r="78" s="341" customFormat="1" ht="12.75"/>
    <row r="79" s="341" customFormat="1" ht="12.75"/>
    <row r="80" s="341" customFormat="1" ht="12.75"/>
    <row r="81" s="341" customFormat="1" ht="12.75"/>
    <row r="82" s="341" customFormat="1" ht="12.75"/>
    <row r="83" s="341" customFormat="1" ht="12.75"/>
    <row r="84" s="341" customFormat="1" ht="12.75"/>
    <row r="85" s="341" customFormat="1" ht="12.75"/>
    <row r="86" s="341" customFormat="1" ht="12.75"/>
    <row r="87" s="341" customFormat="1" ht="12.75"/>
    <row r="88" s="341" customFormat="1" ht="12.75"/>
    <row r="89" s="341" customFormat="1" ht="12.75"/>
    <row r="90" s="341" customFormat="1" ht="12.75"/>
    <row r="91" s="341" customFormat="1" ht="12.75"/>
    <row r="92" s="341" customFormat="1" ht="12.75"/>
    <row r="93" s="341" customFormat="1" ht="12.75"/>
    <row r="94" s="341" customFormat="1" ht="12.75"/>
    <row r="95" s="341" customFormat="1" ht="12.75"/>
    <row r="96" s="341" customFormat="1" ht="12.75"/>
    <row r="97" s="341" customFormat="1" ht="12.75"/>
    <row r="98" s="341" customFormat="1" ht="12.75"/>
    <row r="99" s="341" customFormat="1" ht="12.75"/>
    <row r="100" s="341" customFormat="1" ht="12.75"/>
    <row r="101" s="341" customFormat="1" ht="12.75"/>
    <row r="102" s="341" customFormat="1" ht="12.75"/>
    <row r="103" s="341" customFormat="1" ht="12.75"/>
    <row r="104" s="341" customFormat="1" ht="12.75"/>
    <row r="105" s="341" customFormat="1" ht="12.75"/>
    <row r="106" s="341" customFormat="1" ht="12.75"/>
    <row r="107" s="341" customFormat="1" ht="12.75"/>
    <row r="108" s="341" customFormat="1" ht="12.75"/>
    <row r="109" s="341" customFormat="1" ht="12.75"/>
    <row r="110" s="341" customFormat="1" ht="12.75"/>
    <row r="111" s="341" customFormat="1" ht="12.75"/>
    <row r="112" s="341" customFormat="1" ht="12.75"/>
    <row r="113" s="341" customFormat="1" ht="12.75"/>
    <row r="114" s="341" customFormat="1" ht="12.75"/>
    <row r="115" s="341" customFormat="1" ht="12.75"/>
    <row r="116" s="341" customFormat="1" ht="12.75"/>
    <row r="117" s="341" customFormat="1" ht="12.75"/>
    <row r="118" s="341" customFormat="1" ht="12.75"/>
    <row r="119" s="341" customFormat="1" ht="12.75"/>
    <row r="120" s="341" customFormat="1" ht="12.75"/>
    <row r="121" s="341" customFormat="1" ht="12.75"/>
    <row r="122" s="341" customFormat="1" ht="12.75"/>
    <row r="123" s="341" customFormat="1" ht="12.75"/>
    <row r="124" s="341" customFormat="1" ht="12.75"/>
    <row r="125" s="341" customFormat="1" ht="12.75"/>
    <row r="126" s="341" customFormat="1" ht="12.75"/>
    <row r="127" s="341" customFormat="1" ht="12.75"/>
    <row r="128" s="341" customFormat="1" ht="12.75"/>
    <row r="129" s="341" customFormat="1" ht="12.75"/>
    <row r="130" s="341" customFormat="1" ht="12.75"/>
    <row r="131" s="341" customFormat="1" ht="12.75"/>
    <row r="132" s="341" customFormat="1" ht="12.75"/>
    <row r="133" s="341" customFormat="1" ht="12.75"/>
    <row r="134" s="341" customFormat="1" ht="12.75"/>
    <row r="135" s="341" customFormat="1" ht="12.75"/>
    <row r="136" s="341" customFormat="1" ht="12.75"/>
    <row r="137" s="341" customFormat="1" ht="12.75"/>
    <row r="138" s="341" customFormat="1" ht="12.75"/>
    <row r="139" s="341" customFormat="1" ht="12.75"/>
    <row r="140" s="341" customFormat="1" ht="12.75"/>
    <row r="141" s="341" customFormat="1" ht="12.75"/>
    <row r="142" s="341" customFormat="1" ht="12.75"/>
    <row r="143" s="341" customFormat="1" ht="12.75"/>
    <row r="144" s="341" customFormat="1" ht="12.75"/>
    <row r="145" s="341" customFormat="1" ht="12.75"/>
    <row r="146" s="341" customFormat="1" ht="12.75"/>
    <row r="147" s="341" customFormat="1" ht="12.75"/>
    <row r="148" s="341" customFormat="1" ht="12.75"/>
    <row r="149" s="341" customFormat="1" ht="12.75"/>
    <row r="150" s="341" customFormat="1" ht="12.75"/>
    <row r="151" s="341" customFormat="1" ht="12.75"/>
    <row r="152" s="341" customFormat="1" ht="12.75"/>
    <row r="153" s="341" customFormat="1" ht="12.75"/>
    <row r="154" s="341" customFormat="1" ht="12.75"/>
    <row r="155" s="341" customFormat="1" ht="12.75"/>
    <row r="156" s="341" customFormat="1" ht="12.75"/>
    <row r="157" s="341" customFormat="1" ht="12.75"/>
    <row r="158" s="341" customFormat="1" ht="12.75"/>
    <row r="159" s="341" customFormat="1" ht="12.75"/>
    <row r="160" s="341" customFormat="1" ht="12.75"/>
    <row r="161" s="341" customFormat="1" ht="12.75"/>
    <row r="162" s="341" customFormat="1" ht="12.75"/>
    <row r="163" s="341" customFormat="1" ht="12.75"/>
    <row r="164" s="341" customFormat="1" ht="12.75"/>
    <row r="165" s="341" customFormat="1" ht="12.75"/>
    <row r="166" s="341" customFormat="1" ht="12.75"/>
    <row r="167" s="341" customFormat="1" ht="12.75"/>
    <row r="168" s="341" customFormat="1" ht="12.75"/>
    <row r="169" s="341" customFormat="1" ht="12.75"/>
    <row r="170" s="341" customFormat="1" ht="12.75"/>
    <row r="171" s="341" customFormat="1" ht="12.75"/>
    <row r="172" s="341" customFormat="1" ht="12.75"/>
    <row r="173" s="341" customFormat="1" ht="12.75"/>
    <row r="174" s="341" customFormat="1" ht="12.75"/>
    <row r="175" s="341" customFormat="1" ht="12.75"/>
    <row r="176" s="341" customFormat="1" ht="12.75"/>
    <row r="177" s="341" customFormat="1" ht="12.75"/>
    <row r="178" s="341" customFormat="1" ht="12.75"/>
    <row r="179" s="341" customFormat="1" ht="12.75"/>
    <row r="180" s="341" customFormat="1" ht="12.75"/>
    <row r="181" s="341" customFormat="1" ht="12.75"/>
    <row r="182" s="341" customFormat="1" ht="12.75"/>
    <row r="183" s="341" customFormat="1" ht="12.75"/>
    <row r="184" s="341" customFormat="1" ht="12.75"/>
    <row r="185" s="341" customFormat="1" ht="12.75"/>
    <row r="186" s="341" customFormat="1" ht="12.75"/>
    <row r="187" s="341" customFormat="1" ht="12.75"/>
    <row r="188" s="341" customFormat="1" ht="12.75"/>
    <row r="189" s="341" customFormat="1" ht="12.75"/>
    <row r="190" s="341" customFormat="1" ht="12.75"/>
    <row r="191" s="341" customFormat="1" ht="12.75"/>
    <row r="192" s="341" customFormat="1" ht="12.75"/>
    <row r="193" s="341" customFormat="1" ht="12.75"/>
    <row r="194" s="341" customFormat="1" ht="12.75"/>
    <row r="195" s="341" customFormat="1" ht="12.75"/>
    <row r="196" s="341" customFormat="1" ht="12.75"/>
    <row r="197" s="341" customFormat="1" ht="12.75"/>
    <row r="198" s="341" customFormat="1" ht="12.75"/>
    <row r="199" s="341" customFormat="1" ht="12.75"/>
    <row r="200" s="341" customFormat="1" ht="12.75"/>
    <row r="201" s="341" customFormat="1" ht="12.75"/>
    <row r="202" s="341" customFormat="1" ht="12.75"/>
    <row r="203" s="341" customFormat="1" ht="12.75"/>
    <row r="204" s="341" customFormat="1" ht="12.75"/>
    <row r="205" s="341" customFormat="1" ht="12.75"/>
    <row r="206" s="341" customFormat="1" ht="12.75"/>
    <row r="207" s="341" customFormat="1" ht="12.75"/>
    <row r="208" s="341" customFormat="1" ht="12.75"/>
    <row r="209" s="341" customFormat="1" ht="12.75"/>
    <row r="210" s="341" customFormat="1" ht="12.75"/>
    <row r="211" s="341" customFormat="1" ht="12.75"/>
  </sheetData>
  <sheetProtection/>
  <mergeCells count="22">
    <mergeCell ref="A40:B40"/>
    <mergeCell ref="A19:B19"/>
    <mergeCell ref="H19:I19"/>
    <mergeCell ref="A3:G3"/>
    <mergeCell ref="H3:N3"/>
    <mergeCell ref="A20:B20"/>
    <mergeCell ref="H20:I20"/>
    <mergeCell ref="A16:B16"/>
    <mergeCell ref="H16:I16"/>
    <mergeCell ref="A31:B31"/>
    <mergeCell ref="I1:I2"/>
    <mergeCell ref="A1:A2"/>
    <mergeCell ref="B1:B2"/>
    <mergeCell ref="H1:H2"/>
    <mergeCell ref="A15:B15"/>
    <mergeCell ref="H15:I15"/>
    <mergeCell ref="H31:I31"/>
    <mergeCell ref="A30:B30"/>
    <mergeCell ref="H30:I30"/>
    <mergeCell ref="A39:B39"/>
    <mergeCell ref="A38:B38"/>
    <mergeCell ref="H38:I38"/>
  </mergeCells>
  <printOptions horizontalCentered="1"/>
  <pageMargins left="0.2362204724409449" right="0.2362204724409449" top="1.0236220472440944" bottom="0.1968503937007874" header="0.2755905511811024" footer="0.1968503937007874"/>
  <pageSetup fitToHeight="0" fitToWidth="1" horizontalDpi="300" verticalDpi="300" orientation="landscape" paperSize="9" scale="76" r:id="rId1"/>
  <headerFooter alignWithMargins="0">
    <oddHeader>&amp;C&amp;"Garamond,Félkövér"&amp;12 14/2015. (XI.28) számú költségvetési rendelethez
ZALASZABAR KÖZSÉG  ÖNKORMÁNYZATA ÉS INTÉZMÉNYE
2015.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6"/>
  <sheetViews>
    <sheetView view="pageLayout" zoomScaleSheetLayoutView="100" workbookViewId="0" topLeftCell="A1">
      <selection activeCell="F23" sqref="F23"/>
    </sheetView>
  </sheetViews>
  <sheetFormatPr defaultColWidth="9.00390625" defaultRowHeight="12.75"/>
  <cols>
    <col min="1" max="1" width="5.625" style="20" customWidth="1"/>
    <col min="2" max="2" width="65.25390625" style="20" customWidth="1"/>
    <col min="3" max="3" width="17.125" style="20" customWidth="1"/>
    <col min="4" max="4" width="16.625" style="20" customWidth="1"/>
    <col min="5" max="5" width="14.875" style="20" customWidth="1"/>
    <col min="6" max="6" width="16.00390625" style="20" customWidth="1"/>
    <col min="7" max="16384" width="9.125" style="20" customWidth="1"/>
  </cols>
  <sheetData>
    <row r="1" spans="3:6" ht="12.75">
      <c r="C1" s="149" t="s">
        <v>15</v>
      </c>
      <c r="D1" s="149"/>
      <c r="E1" s="149"/>
      <c r="F1" s="149"/>
    </row>
    <row r="2" spans="1:6" ht="15" customHeight="1">
      <c r="A2" s="571" t="s">
        <v>16</v>
      </c>
      <c r="B2" s="572" t="s">
        <v>11</v>
      </c>
      <c r="C2" s="571" t="s">
        <v>284</v>
      </c>
      <c r="D2" s="600" t="s">
        <v>269</v>
      </c>
      <c r="E2" s="600" t="s">
        <v>344</v>
      </c>
      <c r="F2" s="600" t="s">
        <v>368</v>
      </c>
    </row>
    <row r="3" spans="1:6" ht="15" customHeight="1">
      <c r="A3" s="571"/>
      <c r="B3" s="572"/>
      <c r="C3" s="571"/>
      <c r="D3" s="601"/>
      <c r="E3" s="601"/>
      <c r="F3" s="601"/>
    </row>
    <row r="4" spans="1:6" ht="19.5" customHeight="1">
      <c r="A4" s="28" t="s">
        <v>70</v>
      </c>
      <c r="B4" s="66" t="s">
        <v>208</v>
      </c>
      <c r="C4" s="21"/>
      <c r="D4" s="21"/>
      <c r="E4" s="21"/>
      <c r="F4" s="249"/>
    </row>
    <row r="5" spans="1:6" ht="19.5" customHeight="1">
      <c r="A5" s="28" t="s">
        <v>30</v>
      </c>
      <c r="B5" s="66" t="s">
        <v>209</v>
      </c>
      <c r="C5" s="22"/>
      <c r="D5" s="22"/>
      <c r="E5" s="22"/>
      <c r="F5" s="22"/>
    </row>
    <row r="6" spans="1:6" ht="19.5" customHeight="1">
      <c r="A6" s="28">
        <v>1</v>
      </c>
      <c r="B6" s="66" t="s">
        <v>334</v>
      </c>
      <c r="C6" s="22"/>
      <c r="D6" s="22"/>
      <c r="E6" s="22"/>
      <c r="F6" s="22"/>
    </row>
    <row r="7" spans="1:6" ht="19.5" customHeight="1">
      <c r="A7" s="28"/>
      <c r="B7" s="107" t="s">
        <v>286</v>
      </c>
      <c r="C7" s="22"/>
      <c r="D7" s="22"/>
      <c r="E7" s="22"/>
      <c r="F7" s="22"/>
    </row>
    <row r="8" spans="1:6" ht="19.5" customHeight="1">
      <c r="A8" s="28"/>
      <c r="B8" s="200" t="s">
        <v>313</v>
      </c>
      <c r="C8" s="23">
        <v>10734</v>
      </c>
      <c r="D8" s="23">
        <v>13939</v>
      </c>
      <c r="E8" s="23">
        <v>13939</v>
      </c>
      <c r="F8" s="23">
        <v>13939</v>
      </c>
    </row>
    <row r="9" spans="1:6" ht="19.5" customHeight="1">
      <c r="A9" s="28"/>
      <c r="B9" s="192" t="s">
        <v>287</v>
      </c>
      <c r="C9" s="23">
        <v>25083</v>
      </c>
      <c r="D9" s="23">
        <v>19590</v>
      </c>
      <c r="E9" s="23">
        <v>19590</v>
      </c>
      <c r="F9" s="23">
        <v>19590</v>
      </c>
    </row>
    <row r="10" spans="1:6" ht="19.5" customHeight="1">
      <c r="A10" s="28"/>
      <c r="B10" s="192" t="s">
        <v>288</v>
      </c>
      <c r="C10" s="23">
        <v>12829</v>
      </c>
      <c r="D10" s="23">
        <v>7651</v>
      </c>
      <c r="E10" s="23">
        <v>7651</v>
      </c>
      <c r="F10" s="23">
        <v>7651</v>
      </c>
    </row>
    <row r="11" spans="1:6" ht="19.5" customHeight="1">
      <c r="A11" s="28"/>
      <c r="B11" s="192" t="s">
        <v>289</v>
      </c>
      <c r="C11" s="23">
        <v>668</v>
      </c>
      <c r="D11" s="23">
        <v>1200</v>
      </c>
      <c r="E11" s="23">
        <v>1200</v>
      </c>
      <c r="F11" s="23">
        <v>1200</v>
      </c>
    </row>
    <row r="12" spans="1:6" ht="19.5" customHeight="1">
      <c r="A12" s="28"/>
      <c r="B12" s="192" t="s">
        <v>290</v>
      </c>
      <c r="C12" s="23"/>
      <c r="D12" s="23"/>
      <c r="E12" s="23">
        <v>350</v>
      </c>
      <c r="F12" s="23">
        <v>1118</v>
      </c>
    </row>
    <row r="13" spans="1:6" ht="19.5" customHeight="1">
      <c r="A13" s="28"/>
      <c r="B13" s="289" t="s">
        <v>210</v>
      </c>
      <c r="C13" s="290">
        <f>SUM(C8:C12)</f>
        <v>49314</v>
      </c>
      <c r="D13" s="290">
        <f>SUM(D8:D12)</f>
        <v>42380</v>
      </c>
      <c r="E13" s="290">
        <f>SUM(E8:E12)</f>
        <v>42730</v>
      </c>
      <c r="F13" s="290">
        <f>SUM(F8:F12)</f>
        <v>43498</v>
      </c>
    </row>
    <row r="14" spans="1:6" ht="19.5" customHeight="1">
      <c r="A14" s="189"/>
      <c r="B14" s="188" t="s">
        <v>320</v>
      </c>
      <c r="C14" s="23"/>
      <c r="D14" s="23"/>
      <c r="E14" s="23"/>
      <c r="F14" s="23"/>
    </row>
    <row r="15" spans="1:6" ht="19.5" customHeight="1">
      <c r="A15" s="28"/>
      <c r="B15" s="194" t="s">
        <v>291</v>
      </c>
      <c r="C15" s="23">
        <v>2919</v>
      </c>
      <c r="D15" s="23">
        <v>2515</v>
      </c>
      <c r="E15" s="23">
        <v>3885</v>
      </c>
      <c r="F15" s="23">
        <v>6803</v>
      </c>
    </row>
    <row r="16" spans="1:6" ht="19.5" customHeight="1">
      <c r="A16" s="28"/>
      <c r="B16" s="194" t="s">
        <v>314</v>
      </c>
      <c r="C16" s="23">
        <v>2000</v>
      </c>
      <c r="D16" s="23">
        <v>1235</v>
      </c>
      <c r="E16" s="23">
        <v>1235</v>
      </c>
      <c r="F16" s="23">
        <v>1235</v>
      </c>
    </row>
    <row r="17" spans="1:6" ht="19.5" customHeight="1">
      <c r="A17" s="28"/>
      <c r="B17" s="194" t="s">
        <v>315</v>
      </c>
      <c r="C17" s="23">
        <v>1200</v>
      </c>
      <c r="D17" s="23">
        <v>1200</v>
      </c>
      <c r="E17" s="23">
        <v>1200</v>
      </c>
      <c r="F17" s="23">
        <v>1200</v>
      </c>
    </row>
    <row r="18" spans="1:6" ht="19.5" customHeight="1">
      <c r="A18" s="28"/>
      <c r="B18" s="192" t="s">
        <v>321</v>
      </c>
      <c r="C18" s="23">
        <v>780</v>
      </c>
      <c r="D18" s="23">
        <v>700</v>
      </c>
      <c r="E18" s="23">
        <v>700</v>
      </c>
      <c r="F18" s="23">
        <v>700</v>
      </c>
    </row>
    <row r="19" spans="1:6" ht="19.5" customHeight="1">
      <c r="A19" s="28"/>
      <c r="B19" s="192" t="s">
        <v>381</v>
      </c>
      <c r="C19" s="23"/>
      <c r="D19" s="23"/>
      <c r="E19" s="23"/>
      <c r="F19" s="23">
        <v>139</v>
      </c>
    </row>
    <row r="20" spans="1:6" ht="19.5" customHeight="1">
      <c r="A20" s="28"/>
      <c r="B20" s="291" t="s">
        <v>231</v>
      </c>
      <c r="C20" s="290">
        <f>SUM(C15:C19)</f>
        <v>6899</v>
      </c>
      <c r="D20" s="290">
        <f>SUM(D15:D19)</f>
        <v>5650</v>
      </c>
      <c r="E20" s="290">
        <f>SUM(E15:E19)</f>
        <v>7020</v>
      </c>
      <c r="F20" s="290">
        <f>SUM(F15:F19)</f>
        <v>10077</v>
      </c>
    </row>
    <row r="21" spans="1:6" ht="19.5" customHeight="1">
      <c r="A21" s="28"/>
      <c r="B21" s="294" t="s">
        <v>211</v>
      </c>
      <c r="C21" s="295">
        <f>C13+C20</f>
        <v>56213</v>
      </c>
      <c r="D21" s="295">
        <f>D13+D20</f>
        <v>48030</v>
      </c>
      <c r="E21" s="295">
        <f>E13+E20</f>
        <v>49750</v>
      </c>
      <c r="F21" s="295">
        <f>F13+F20</f>
        <v>53575</v>
      </c>
    </row>
    <row r="22" spans="1:6" ht="19.5" customHeight="1">
      <c r="A22" s="28">
        <v>2</v>
      </c>
      <c r="B22" s="66" t="s">
        <v>316</v>
      </c>
      <c r="C22" s="22"/>
      <c r="D22" s="22"/>
      <c r="E22" s="22"/>
      <c r="F22" s="22"/>
    </row>
    <row r="23" spans="1:6" ht="19.5" customHeight="1">
      <c r="A23" s="28"/>
      <c r="B23" s="191" t="s">
        <v>317</v>
      </c>
      <c r="C23" s="22"/>
      <c r="D23" s="287">
        <v>16523</v>
      </c>
      <c r="E23" s="287">
        <v>16523</v>
      </c>
      <c r="F23" s="287">
        <v>16523</v>
      </c>
    </row>
    <row r="24" spans="1:6" ht="19.5" customHeight="1">
      <c r="A24" s="28"/>
      <c r="B24" s="191" t="s">
        <v>318</v>
      </c>
      <c r="C24" s="22"/>
      <c r="D24" s="190">
        <v>10000</v>
      </c>
      <c r="E24" s="190">
        <v>10000</v>
      </c>
      <c r="F24" s="190">
        <v>10000</v>
      </c>
    </row>
    <row r="25" spans="1:6" ht="19.5" customHeight="1">
      <c r="A25" s="28"/>
      <c r="B25" s="294" t="s">
        <v>285</v>
      </c>
      <c r="C25" s="295">
        <f>SUM(C23:C24)</f>
        <v>0</v>
      </c>
      <c r="D25" s="295">
        <f>SUM(D23:D24)</f>
        <v>26523</v>
      </c>
      <c r="E25" s="295">
        <f>SUM(E23:E24)</f>
        <v>26523</v>
      </c>
      <c r="F25" s="295">
        <f>SUM(F23:F24)</f>
        <v>26523</v>
      </c>
    </row>
    <row r="26" spans="1:6" ht="19.5" customHeight="1">
      <c r="A26" s="28" t="s">
        <v>4</v>
      </c>
      <c r="B26" s="66" t="s">
        <v>212</v>
      </c>
      <c r="C26" s="22"/>
      <c r="D26" s="22"/>
      <c r="E26" s="22"/>
      <c r="F26" s="22"/>
    </row>
    <row r="27" spans="1:6" ht="19.5" customHeight="1">
      <c r="A27" s="28"/>
      <c r="B27" s="193" t="s">
        <v>216</v>
      </c>
      <c r="C27" s="23">
        <v>2900</v>
      </c>
      <c r="D27" s="23">
        <v>2000</v>
      </c>
      <c r="E27" s="23">
        <v>2000</v>
      </c>
      <c r="F27" s="23">
        <v>2000</v>
      </c>
    </row>
    <row r="28" spans="1:6" ht="19.5" customHeight="1">
      <c r="A28" s="28"/>
      <c r="B28" s="193" t="s">
        <v>217</v>
      </c>
      <c r="C28" s="23">
        <v>1800</v>
      </c>
      <c r="D28" s="23">
        <v>2300</v>
      </c>
      <c r="E28" s="23">
        <v>2300</v>
      </c>
      <c r="F28" s="23">
        <v>2300</v>
      </c>
    </row>
    <row r="29" spans="1:6" ht="19.5" customHeight="1">
      <c r="A29" s="28"/>
      <c r="B29" s="191" t="s">
        <v>218</v>
      </c>
      <c r="C29" s="23">
        <v>2600</v>
      </c>
      <c r="D29" s="23">
        <v>3500</v>
      </c>
      <c r="E29" s="23">
        <v>3500</v>
      </c>
      <c r="F29" s="23">
        <v>3500</v>
      </c>
    </row>
    <row r="30" spans="1:6" ht="19.5" customHeight="1">
      <c r="A30" s="28"/>
      <c r="B30" s="69" t="s">
        <v>219</v>
      </c>
      <c r="C30" s="39">
        <v>900</v>
      </c>
      <c r="D30" s="39">
        <v>1310</v>
      </c>
      <c r="E30" s="39">
        <v>1310</v>
      </c>
      <c r="F30" s="39">
        <v>1310</v>
      </c>
    </row>
    <row r="31" spans="1:6" ht="19.5" customHeight="1">
      <c r="A31" s="28"/>
      <c r="B31" s="69" t="s">
        <v>220</v>
      </c>
      <c r="C31" s="39"/>
      <c r="D31" s="39"/>
      <c r="E31" s="39">
        <v>12</v>
      </c>
      <c r="F31" s="39">
        <v>12</v>
      </c>
    </row>
    <row r="32" spans="1:6" ht="19.5" customHeight="1">
      <c r="A32" s="28"/>
      <c r="B32" s="294" t="s">
        <v>78</v>
      </c>
      <c r="C32" s="295">
        <f>SUM(C27:C31)</f>
        <v>8200</v>
      </c>
      <c r="D32" s="295">
        <f>SUM(D27:D31)</f>
        <v>9110</v>
      </c>
      <c r="E32" s="295">
        <f>SUM(E27:E31)</f>
        <v>9122</v>
      </c>
      <c r="F32" s="295">
        <f>SUM(F27:F31)</f>
        <v>9122</v>
      </c>
    </row>
    <row r="33" spans="1:6" ht="19.5" customHeight="1">
      <c r="A33" s="28" t="s">
        <v>5</v>
      </c>
      <c r="B33" s="294" t="s">
        <v>213</v>
      </c>
      <c r="C33" s="295">
        <v>3794</v>
      </c>
      <c r="D33" s="295">
        <v>2800</v>
      </c>
      <c r="E33" s="295">
        <v>2788</v>
      </c>
      <c r="F33" s="295">
        <v>3388</v>
      </c>
    </row>
    <row r="34" spans="1:6" ht="19.5" customHeight="1">
      <c r="A34" s="28" t="s">
        <v>6</v>
      </c>
      <c r="B34" s="294" t="s">
        <v>214</v>
      </c>
      <c r="C34" s="295">
        <v>0</v>
      </c>
      <c r="D34" s="295"/>
      <c r="E34" s="295">
        <v>1145</v>
      </c>
      <c r="F34" s="295">
        <v>1145</v>
      </c>
    </row>
    <row r="35" spans="1:6" ht="19.5" customHeight="1">
      <c r="A35" s="28" t="s">
        <v>215</v>
      </c>
      <c r="B35" s="66" t="s">
        <v>221</v>
      </c>
      <c r="C35" s="22"/>
      <c r="D35" s="22"/>
      <c r="E35" s="22"/>
      <c r="F35" s="22"/>
    </row>
    <row r="36" spans="1:6" ht="19.5" customHeight="1">
      <c r="A36" s="28"/>
      <c r="B36" s="66" t="s">
        <v>222</v>
      </c>
      <c r="C36" s="22">
        <v>0</v>
      </c>
      <c r="D36" s="22"/>
      <c r="E36" s="22">
        <v>0</v>
      </c>
      <c r="F36" s="22">
        <v>0</v>
      </c>
    </row>
    <row r="37" spans="1:6" ht="19.5" customHeight="1">
      <c r="A37" s="141" t="s">
        <v>13</v>
      </c>
      <c r="B37" s="195" t="s">
        <v>223</v>
      </c>
      <c r="C37" s="190"/>
      <c r="D37" s="190"/>
      <c r="E37" s="190"/>
      <c r="F37" s="190"/>
    </row>
    <row r="38" spans="1:6" ht="19.5" customHeight="1">
      <c r="A38" s="21"/>
      <c r="B38" s="191" t="s">
        <v>336</v>
      </c>
      <c r="C38" s="190"/>
      <c r="D38" s="190">
        <v>26</v>
      </c>
      <c r="E38" s="190">
        <v>26</v>
      </c>
      <c r="F38" s="190">
        <v>26</v>
      </c>
    </row>
    <row r="39" spans="1:6" ht="19.5" customHeight="1">
      <c r="A39" s="24"/>
      <c r="B39" s="195" t="s">
        <v>224</v>
      </c>
      <c r="C39" s="22">
        <f>SUM(C38:C38)</f>
        <v>0</v>
      </c>
      <c r="D39" s="22">
        <f>SUM(D38:D38)</f>
        <v>26</v>
      </c>
      <c r="E39" s="22">
        <f>SUM(E38:E38)</f>
        <v>26</v>
      </c>
      <c r="F39" s="22">
        <f>SUM(F38:F38)</f>
        <v>26</v>
      </c>
    </row>
    <row r="40" spans="1:6" ht="19.5" customHeight="1">
      <c r="A40" s="26" t="s">
        <v>17</v>
      </c>
      <c r="B40" s="66" t="s">
        <v>225</v>
      </c>
      <c r="C40" s="23">
        <v>313</v>
      </c>
      <c r="D40" s="23"/>
      <c r="E40" s="23"/>
      <c r="F40" s="23">
        <v>50</v>
      </c>
    </row>
    <row r="41" spans="1:6" ht="19.5" customHeight="1">
      <c r="A41" s="26"/>
      <c r="B41" s="66" t="s">
        <v>226</v>
      </c>
      <c r="C41" s="22">
        <f>SUM(C40:C40)</f>
        <v>313</v>
      </c>
      <c r="D41" s="22">
        <f>SUM(D40:D40)</f>
        <v>0</v>
      </c>
      <c r="E41" s="22">
        <f>SUM(E40:E40)</f>
        <v>0</v>
      </c>
      <c r="F41" s="22">
        <f>SUM(F40:F40)</f>
        <v>50</v>
      </c>
    </row>
    <row r="42" spans="1:6" ht="19.5" customHeight="1">
      <c r="A42" s="296"/>
      <c r="B42" s="292" t="s">
        <v>148</v>
      </c>
      <c r="C42" s="293">
        <f>SUM(+C39+C36+C33+C32+C25+C21)</f>
        <v>68207</v>
      </c>
      <c r="D42" s="293">
        <f>SUM(+D39+D36+D33+D32+D25+D21)</f>
        <v>86489</v>
      </c>
      <c r="E42" s="293">
        <f>SUM(+E39+E36+E33+E32+E25+E21)</f>
        <v>88209</v>
      </c>
      <c r="F42" s="293">
        <f>SUM(+F39+F36+F33+F32+F25+F21)</f>
        <v>92634</v>
      </c>
    </row>
    <row r="43" spans="1:6" ht="19.5" customHeight="1">
      <c r="A43" s="26" t="s">
        <v>100</v>
      </c>
      <c r="B43" s="66" t="s">
        <v>228</v>
      </c>
      <c r="C43" s="22"/>
      <c r="D43" s="22"/>
      <c r="E43" s="22"/>
      <c r="F43" s="22"/>
    </row>
    <row r="44" spans="1:6" ht="19.5" customHeight="1">
      <c r="A44" s="26"/>
      <c r="B44" s="66" t="s">
        <v>227</v>
      </c>
      <c r="C44" s="22">
        <v>9823</v>
      </c>
      <c r="D44" s="22">
        <v>8000</v>
      </c>
      <c r="E44" s="22">
        <v>8189</v>
      </c>
      <c r="F44" s="22">
        <v>8189</v>
      </c>
    </row>
    <row r="45" spans="1:6" ht="19.5" customHeight="1">
      <c r="A45" s="151"/>
      <c r="B45" s="152" t="s">
        <v>68</v>
      </c>
      <c r="C45" s="153">
        <f>C21+C25+C32+C33+C34+C36+C39+C41+C44</f>
        <v>78343</v>
      </c>
      <c r="D45" s="153">
        <f>D21+D25+D32+D33+D34+D36+D39+D41+D44</f>
        <v>94489</v>
      </c>
      <c r="E45" s="153">
        <f>E21+E25+E32+E33+E34+E36+E39+E41+E44</f>
        <v>97543</v>
      </c>
      <c r="F45" s="153">
        <f>F21+F25+F32+F33+F34+F36+F39+F41+F44</f>
        <v>102018</v>
      </c>
    </row>
    <row r="46" spans="1:6" ht="19.5" customHeight="1">
      <c r="A46" s="26" t="s">
        <v>71</v>
      </c>
      <c r="B46" s="71" t="s">
        <v>312</v>
      </c>
      <c r="C46" s="70"/>
      <c r="D46" s="70"/>
      <c r="E46" s="70"/>
      <c r="F46" s="70"/>
    </row>
    <row r="47" spans="1:6" ht="19.5" customHeight="1">
      <c r="A47" s="26" t="s">
        <v>30</v>
      </c>
      <c r="B47" s="66" t="s">
        <v>49</v>
      </c>
      <c r="C47" s="22"/>
      <c r="D47" s="22"/>
      <c r="E47" s="22"/>
      <c r="F47" s="22"/>
    </row>
    <row r="48" spans="1:6" ht="19.5" customHeight="1">
      <c r="A48" s="26" t="s">
        <v>1</v>
      </c>
      <c r="B48" s="64" t="s">
        <v>51</v>
      </c>
      <c r="C48" s="23">
        <v>22499</v>
      </c>
      <c r="D48" s="23">
        <v>21492</v>
      </c>
      <c r="E48" s="23">
        <v>21492</v>
      </c>
      <c r="F48" s="23">
        <v>21492</v>
      </c>
    </row>
    <row r="49" spans="1:6" ht="19.5" customHeight="1">
      <c r="A49" s="26"/>
      <c r="B49" s="66" t="s">
        <v>50</v>
      </c>
      <c r="C49" s="23">
        <f>C48</f>
        <v>22499</v>
      </c>
      <c r="D49" s="22">
        <f>D48</f>
        <v>21492</v>
      </c>
      <c r="E49" s="22">
        <f>E48</f>
        <v>21492</v>
      </c>
      <c r="F49" s="22">
        <f>F48</f>
        <v>21492</v>
      </c>
    </row>
    <row r="50" spans="1:6" ht="19.5" customHeight="1">
      <c r="A50" s="26" t="s">
        <v>100</v>
      </c>
      <c r="B50" s="66" t="s">
        <v>227</v>
      </c>
      <c r="C50" s="23">
        <v>613</v>
      </c>
      <c r="D50" s="23"/>
      <c r="E50" s="23">
        <v>46</v>
      </c>
      <c r="F50" s="23">
        <v>46</v>
      </c>
    </row>
    <row r="51" spans="1:6" ht="19.5" customHeight="1">
      <c r="A51" s="157"/>
      <c r="B51" s="152" t="s">
        <v>319</v>
      </c>
      <c r="C51" s="153">
        <f>SUM(C49:C50)</f>
        <v>23112</v>
      </c>
      <c r="D51" s="153">
        <f>SUM(D49:D50)</f>
        <v>21492</v>
      </c>
      <c r="E51" s="153">
        <f>SUM(E49:E50)</f>
        <v>21538</v>
      </c>
      <c r="F51" s="153">
        <f>SUM(F49:F50)</f>
        <v>21538</v>
      </c>
    </row>
    <row r="52" spans="1:6" ht="19.5" customHeight="1">
      <c r="A52" s="151"/>
      <c r="B52" s="152" t="s">
        <v>69</v>
      </c>
      <c r="C52" s="153">
        <f>SUM(C51+C45)</f>
        <v>101455</v>
      </c>
      <c r="D52" s="153">
        <f>SUM(D51+D45)</f>
        <v>115981</v>
      </c>
      <c r="E52" s="153">
        <f>SUM(E51+E45)</f>
        <v>119081</v>
      </c>
      <c r="F52" s="153">
        <f>SUM(F51+F45)</f>
        <v>123556</v>
      </c>
    </row>
    <row r="53" spans="1:6" ht="14.25">
      <c r="A53" s="25"/>
      <c r="B53" s="25"/>
      <c r="C53" s="25"/>
      <c r="D53" s="25"/>
      <c r="E53" s="25"/>
      <c r="F53" s="25"/>
    </row>
    <row r="54" spans="1:6" ht="14.25">
      <c r="A54" s="25"/>
      <c r="B54" s="25"/>
      <c r="C54" s="25"/>
      <c r="D54" s="25"/>
      <c r="E54" s="25"/>
      <c r="F54" s="25"/>
    </row>
    <row r="55" spans="1:6" ht="14.25">
      <c r="A55" s="25"/>
      <c r="B55" s="25"/>
      <c r="C55" s="25"/>
      <c r="D55" s="25"/>
      <c r="E55" s="25"/>
      <c r="F55" s="25"/>
    </row>
    <row r="56" spans="1:6" ht="14.25">
      <c r="A56" s="25"/>
      <c r="B56" s="25"/>
      <c r="C56" s="25"/>
      <c r="D56" s="25"/>
      <c r="E56" s="25"/>
      <c r="F56" s="25"/>
    </row>
    <row r="57" spans="1:6" ht="14.25">
      <c r="A57" s="25"/>
      <c r="B57" s="25"/>
      <c r="C57" s="25"/>
      <c r="D57" s="25"/>
      <c r="E57" s="25"/>
      <c r="F57" s="25"/>
    </row>
    <row r="58" spans="1:6" ht="18" customHeight="1">
      <c r="A58" s="25"/>
      <c r="B58" s="25"/>
      <c r="C58" s="25"/>
      <c r="D58" s="25"/>
      <c r="E58" s="25"/>
      <c r="F58" s="25"/>
    </row>
    <row r="59" spans="1:6" ht="14.25">
      <c r="A59" s="25"/>
      <c r="B59" s="25"/>
      <c r="C59" s="25"/>
      <c r="D59" s="25"/>
      <c r="E59" s="25"/>
      <c r="F59" s="25"/>
    </row>
    <row r="60" spans="1:6" ht="14.25">
      <c r="A60" s="25"/>
      <c r="B60" s="25"/>
      <c r="C60" s="25"/>
      <c r="D60" s="25"/>
      <c r="E60" s="25"/>
      <c r="F60" s="25"/>
    </row>
    <row r="61" spans="1:6" ht="13.5" customHeight="1">
      <c r="A61" s="25"/>
      <c r="B61" s="25"/>
      <c r="C61" s="25"/>
      <c r="D61" s="25"/>
      <c r="E61" s="25"/>
      <c r="F61" s="25"/>
    </row>
    <row r="62" spans="1:6" ht="14.25">
      <c r="A62" s="25"/>
      <c r="B62" s="25"/>
      <c r="C62" s="25"/>
      <c r="D62" s="25"/>
      <c r="E62" s="25"/>
      <c r="F62" s="25"/>
    </row>
    <row r="63" spans="1:6" ht="14.25">
      <c r="A63" s="25"/>
      <c r="B63" s="25"/>
      <c r="C63" s="25"/>
      <c r="D63" s="25"/>
      <c r="E63" s="25"/>
      <c r="F63" s="25"/>
    </row>
    <row r="64" spans="1:6" ht="14.25">
      <c r="A64" s="25"/>
      <c r="B64" s="25"/>
      <c r="C64" s="25"/>
      <c r="D64" s="25"/>
      <c r="E64" s="25"/>
      <c r="F64" s="25"/>
    </row>
    <row r="65" spans="1:6" ht="14.25">
      <c r="A65" s="25"/>
      <c r="B65" s="25"/>
      <c r="C65" s="25"/>
      <c r="D65" s="25"/>
      <c r="E65" s="25"/>
      <c r="F65" s="25"/>
    </row>
    <row r="66" spans="1:6" ht="14.25">
      <c r="A66" s="25"/>
      <c r="B66" s="25"/>
      <c r="C66" s="25"/>
      <c r="D66" s="25"/>
      <c r="E66" s="25"/>
      <c r="F66" s="25"/>
    </row>
    <row r="67" spans="1:6" ht="14.25">
      <c r="A67" s="25"/>
      <c r="B67" s="25"/>
      <c r="C67" s="25"/>
      <c r="D67" s="25"/>
      <c r="E67" s="25"/>
      <c r="F67" s="25"/>
    </row>
    <row r="68" spans="1:6" ht="14.25">
      <c r="A68" s="25"/>
      <c r="B68" s="25"/>
      <c r="C68" s="25"/>
      <c r="D68" s="25"/>
      <c r="E68" s="25"/>
      <c r="F68" s="25"/>
    </row>
    <row r="69" spans="1:6" ht="14.25">
      <c r="A69" s="25"/>
      <c r="B69" s="25"/>
      <c r="C69" s="25"/>
      <c r="D69" s="25"/>
      <c r="E69" s="25"/>
      <c r="F69" s="25"/>
    </row>
    <row r="70" spans="1:6" ht="14.25">
      <c r="A70" s="25"/>
      <c r="B70" s="25"/>
      <c r="C70" s="25"/>
      <c r="D70" s="25"/>
      <c r="E70" s="25"/>
      <c r="F70" s="25"/>
    </row>
    <row r="71" spans="1:6" ht="14.25">
      <c r="A71" s="25"/>
      <c r="B71" s="25"/>
      <c r="C71" s="25"/>
      <c r="D71" s="25"/>
      <c r="E71" s="25"/>
      <c r="F71" s="25"/>
    </row>
    <row r="72" spans="1:6" ht="14.25">
      <c r="A72" s="25"/>
      <c r="B72" s="25"/>
      <c r="C72" s="25"/>
      <c r="D72" s="25"/>
      <c r="E72" s="25"/>
      <c r="F72" s="25"/>
    </row>
    <row r="73" spans="1:6" ht="18" customHeight="1">
      <c r="A73" s="25"/>
      <c r="B73" s="25"/>
      <c r="C73" s="25"/>
      <c r="D73" s="25"/>
      <c r="E73" s="25"/>
      <c r="F73" s="25"/>
    </row>
    <row r="74" spans="1:6" ht="12.75" customHeight="1">
      <c r="A74" s="25"/>
      <c r="B74" s="25"/>
      <c r="C74" s="25"/>
      <c r="D74" s="25"/>
      <c r="E74" s="25"/>
      <c r="F74" s="25"/>
    </row>
    <row r="75" spans="1:6" ht="14.25">
      <c r="A75" s="25"/>
      <c r="B75" s="25"/>
      <c r="C75" s="25"/>
      <c r="D75" s="25"/>
      <c r="E75" s="25"/>
      <c r="F75" s="25"/>
    </row>
    <row r="76" spans="1:6" ht="14.25">
      <c r="A76" s="25"/>
      <c r="B76" s="25"/>
      <c r="C76" s="25"/>
      <c r="D76" s="25"/>
      <c r="E76" s="25"/>
      <c r="F76" s="25"/>
    </row>
    <row r="77" spans="1:6" ht="15" customHeight="1">
      <c r="A77" s="25"/>
      <c r="B77" s="25"/>
      <c r="C77" s="25"/>
      <c r="D77" s="25"/>
      <c r="E77" s="25"/>
      <c r="F77" s="25"/>
    </row>
    <row r="78" spans="1:6" ht="14.25">
      <c r="A78" s="25"/>
      <c r="B78" s="25"/>
      <c r="C78" s="25"/>
      <c r="D78" s="25"/>
      <c r="E78" s="25"/>
      <c r="F78" s="25"/>
    </row>
    <row r="79" spans="1:6" ht="14.25">
      <c r="A79" s="25"/>
      <c r="B79" s="25"/>
      <c r="C79" s="25"/>
      <c r="D79" s="25"/>
      <c r="E79" s="25"/>
      <c r="F79" s="25"/>
    </row>
    <row r="80" spans="1:6" ht="14.25">
      <c r="A80" s="25"/>
      <c r="B80" s="25"/>
      <c r="C80" s="25"/>
      <c r="D80" s="25"/>
      <c r="E80" s="25"/>
      <c r="F80" s="25"/>
    </row>
    <row r="81" spans="1:6" ht="14.25">
      <c r="A81" s="25"/>
      <c r="B81" s="25"/>
      <c r="C81" s="25"/>
      <c r="D81" s="25"/>
      <c r="E81" s="25"/>
      <c r="F81" s="25"/>
    </row>
    <row r="82" spans="1:6" ht="14.25">
      <c r="A82" s="25"/>
      <c r="B82" s="25"/>
      <c r="C82" s="25"/>
      <c r="D82" s="25"/>
      <c r="E82" s="25"/>
      <c r="F82" s="25"/>
    </row>
    <row r="83" spans="1:6" ht="14.25">
      <c r="A83" s="25"/>
      <c r="B83" s="25"/>
      <c r="C83" s="25"/>
      <c r="D83" s="25"/>
      <c r="E83" s="25"/>
      <c r="F83" s="25"/>
    </row>
    <row r="84" spans="1:6" ht="14.25">
      <c r="A84" s="25"/>
      <c r="B84" s="25"/>
      <c r="C84" s="25"/>
      <c r="D84" s="25"/>
      <c r="E84" s="25"/>
      <c r="F84" s="25"/>
    </row>
    <row r="85" spans="1:6" ht="14.25">
      <c r="A85" s="25"/>
      <c r="B85" s="25"/>
      <c r="C85" s="25"/>
      <c r="D85" s="25"/>
      <c r="E85" s="25"/>
      <c r="F85" s="25"/>
    </row>
    <row r="86" spans="1:6" ht="14.25">
      <c r="A86" s="25"/>
      <c r="B86" s="25"/>
      <c r="C86" s="25"/>
      <c r="D86" s="25"/>
      <c r="E86" s="25"/>
      <c r="F86" s="25"/>
    </row>
    <row r="87" spans="1:6" ht="14.25">
      <c r="A87" s="25"/>
      <c r="B87" s="25"/>
      <c r="C87" s="25"/>
      <c r="D87" s="25"/>
      <c r="E87" s="25"/>
      <c r="F87" s="25"/>
    </row>
    <row r="88" spans="1:6" ht="14.25">
      <c r="A88" s="25"/>
      <c r="B88" s="25"/>
      <c r="C88" s="25"/>
      <c r="D88" s="25"/>
      <c r="E88" s="25"/>
      <c r="F88" s="25"/>
    </row>
    <row r="89" spans="1:6" ht="14.25">
      <c r="A89" s="25"/>
      <c r="B89" s="25"/>
      <c r="C89" s="25"/>
      <c r="D89" s="25"/>
      <c r="E89" s="25"/>
      <c r="F89" s="25"/>
    </row>
    <row r="90" spans="1:6" ht="14.25">
      <c r="A90" s="25"/>
      <c r="B90" s="25"/>
      <c r="C90" s="25"/>
      <c r="D90" s="25"/>
      <c r="E90" s="25"/>
      <c r="F90" s="25"/>
    </row>
    <row r="91" spans="1:6" ht="14.25">
      <c r="A91" s="25"/>
      <c r="B91" s="25"/>
      <c r="C91" s="25"/>
      <c r="D91" s="25"/>
      <c r="E91" s="25"/>
      <c r="F91" s="25"/>
    </row>
    <row r="92" spans="1:6" ht="14.25">
      <c r="A92" s="25"/>
      <c r="B92" s="25"/>
      <c r="C92" s="25"/>
      <c r="D92" s="25"/>
      <c r="E92" s="25"/>
      <c r="F92" s="25"/>
    </row>
    <row r="93" spans="1:6" ht="14.25">
      <c r="A93" s="25"/>
      <c r="B93" s="25"/>
      <c r="C93" s="25"/>
      <c r="D93" s="25"/>
      <c r="E93" s="25"/>
      <c r="F93" s="25"/>
    </row>
    <row r="94" spans="1:6" ht="14.25">
      <c r="A94" s="25"/>
      <c r="B94" s="25"/>
      <c r="C94" s="25"/>
      <c r="D94" s="25"/>
      <c r="E94" s="25"/>
      <c r="F94" s="25"/>
    </row>
    <row r="95" spans="1:6" ht="14.25">
      <c r="A95" s="25"/>
      <c r="B95" s="25"/>
      <c r="C95" s="25"/>
      <c r="D95" s="25"/>
      <c r="E95" s="25"/>
      <c r="F95" s="25"/>
    </row>
    <row r="96" spans="1:6" ht="14.25">
      <c r="A96" s="25"/>
      <c r="B96" s="25"/>
      <c r="C96" s="25"/>
      <c r="D96" s="25"/>
      <c r="E96" s="25"/>
      <c r="F96" s="25"/>
    </row>
    <row r="97" spans="1:6" ht="14.25">
      <c r="A97" s="25"/>
      <c r="B97" s="25"/>
      <c r="C97" s="25"/>
      <c r="D97" s="25"/>
      <c r="E97" s="25"/>
      <c r="F97" s="25"/>
    </row>
    <row r="98" spans="1:6" ht="14.25">
      <c r="A98" s="25"/>
      <c r="B98" s="25"/>
      <c r="C98" s="25"/>
      <c r="D98" s="25"/>
      <c r="E98" s="25"/>
      <c r="F98" s="25"/>
    </row>
    <row r="99" spans="1:6" ht="14.25">
      <c r="A99" s="25"/>
      <c r="B99" s="25"/>
      <c r="C99" s="25"/>
      <c r="D99" s="25"/>
      <c r="E99" s="25"/>
      <c r="F99" s="25"/>
    </row>
    <row r="100" spans="1:6" ht="14.25">
      <c r="A100" s="25"/>
      <c r="B100" s="25"/>
      <c r="C100" s="25"/>
      <c r="D100" s="25"/>
      <c r="E100" s="25"/>
      <c r="F100" s="25"/>
    </row>
    <row r="101" spans="1:6" ht="14.25">
      <c r="A101" s="25"/>
      <c r="B101" s="25"/>
      <c r="C101" s="25"/>
      <c r="D101" s="25"/>
      <c r="E101" s="25"/>
      <c r="F101" s="25"/>
    </row>
    <row r="102" spans="1:6" ht="14.25">
      <c r="A102" s="25"/>
      <c r="B102" s="25"/>
      <c r="C102" s="25"/>
      <c r="D102" s="25"/>
      <c r="E102" s="25"/>
      <c r="F102" s="25"/>
    </row>
    <row r="103" spans="1:6" ht="14.25">
      <c r="A103" s="25"/>
      <c r="B103" s="25"/>
      <c r="C103" s="25"/>
      <c r="D103" s="25"/>
      <c r="E103" s="25"/>
      <c r="F103" s="25"/>
    </row>
    <row r="104" spans="1:6" ht="14.25">
      <c r="A104" s="25"/>
      <c r="B104" s="25"/>
      <c r="C104" s="25"/>
      <c r="D104" s="25"/>
      <c r="E104" s="25"/>
      <c r="F104" s="25"/>
    </row>
    <row r="105" spans="1:6" ht="14.25">
      <c r="A105" s="25"/>
      <c r="B105" s="25"/>
      <c r="C105" s="25"/>
      <c r="D105" s="25"/>
      <c r="E105" s="25"/>
      <c r="F105" s="25"/>
    </row>
    <row r="106" spans="1:6" ht="14.25">
      <c r="A106" s="25"/>
      <c r="B106" s="25"/>
      <c r="C106" s="25"/>
      <c r="D106" s="25"/>
      <c r="E106" s="25"/>
      <c r="F106" s="25"/>
    </row>
    <row r="107" spans="1:6" ht="14.25">
      <c r="A107" s="25"/>
      <c r="B107" s="25"/>
      <c r="C107" s="25"/>
      <c r="D107" s="25"/>
      <c r="E107" s="25"/>
      <c r="F107" s="25"/>
    </row>
    <row r="108" spans="1:6" ht="14.25">
      <c r="A108" s="25"/>
      <c r="B108" s="25"/>
      <c r="C108" s="25"/>
      <c r="D108" s="25"/>
      <c r="E108" s="25"/>
      <c r="F108" s="25"/>
    </row>
    <row r="109" spans="1:6" ht="14.25">
      <c r="A109" s="25"/>
      <c r="B109" s="25"/>
      <c r="C109" s="25"/>
      <c r="D109" s="25"/>
      <c r="E109" s="25"/>
      <c r="F109" s="25"/>
    </row>
    <row r="110" spans="1:6" ht="14.25">
      <c r="A110" s="25"/>
      <c r="B110" s="25"/>
      <c r="C110" s="25"/>
      <c r="D110" s="25"/>
      <c r="E110" s="25"/>
      <c r="F110" s="25"/>
    </row>
    <row r="111" spans="1:6" ht="14.25">
      <c r="A111" s="25"/>
      <c r="B111" s="25"/>
      <c r="C111" s="25"/>
      <c r="D111" s="25"/>
      <c r="E111" s="25"/>
      <c r="F111" s="25"/>
    </row>
    <row r="112" spans="1:6" ht="14.25">
      <c r="A112" s="25"/>
      <c r="B112" s="25"/>
      <c r="C112" s="25"/>
      <c r="D112" s="25"/>
      <c r="E112" s="25"/>
      <c r="F112" s="25"/>
    </row>
    <row r="113" spans="1:6" ht="14.25">
      <c r="A113" s="25"/>
      <c r="B113" s="25"/>
      <c r="C113" s="25"/>
      <c r="D113" s="25"/>
      <c r="E113" s="25"/>
      <c r="F113" s="25"/>
    </row>
    <row r="114" spans="1:6" ht="14.25">
      <c r="A114" s="25"/>
      <c r="B114" s="25"/>
      <c r="C114" s="25"/>
      <c r="D114" s="25"/>
      <c r="E114" s="25"/>
      <c r="F114" s="25"/>
    </row>
    <row r="115" spans="1:6" ht="14.25">
      <c r="A115" s="25"/>
      <c r="B115" s="25"/>
      <c r="C115" s="25"/>
      <c r="D115" s="25"/>
      <c r="E115" s="25"/>
      <c r="F115" s="25"/>
    </row>
    <row r="116" spans="1:6" ht="14.25">
      <c r="A116" s="25"/>
      <c r="B116" s="25"/>
      <c r="C116" s="25"/>
      <c r="D116" s="25"/>
      <c r="E116" s="25"/>
      <c r="F116" s="25"/>
    </row>
    <row r="117" spans="1:6" ht="14.25">
      <c r="A117" s="25"/>
      <c r="B117" s="25"/>
      <c r="C117" s="25"/>
      <c r="D117" s="25"/>
      <c r="E117" s="25"/>
      <c r="F117" s="25"/>
    </row>
    <row r="118" spans="1:6" ht="14.25">
      <c r="A118" s="25"/>
      <c r="B118" s="25"/>
      <c r="C118" s="25"/>
      <c r="D118" s="25"/>
      <c r="E118" s="25"/>
      <c r="F118" s="25"/>
    </row>
    <row r="119" spans="1:6" ht="14.25">
      <c r="A119" s="25"/>
      <c r="B119" s="25"/>
      <c r="C119" s="25"/>
      <c r="D119" s="25"/>
      <c r="E119" s="25"/>
      <c r="F119" s="25"/>
    </row>
    <row r="120" spans="1:6" ht="14.25">
      <c r="A120" s="25"/>
      <c r="B120" s="25"/>
      <c r="C120" s="25"/>
      <c r="D120" s="25"/>
      <c r="E120" s="25"/>
      <c r="F120" s="25"/>
    </row>
    <row r="121" spans="1:6" ht="14.25">
      <c r="A121" s="25"/>
      <c r="B121" s="25"/>
      <c r="C121" s="25"/>
      <c r="D121" s="25"/>
      <c r="E121" s="25"/>
      <c r="F121" s="25"/>
    </row>
    <row r="122" spans="1:6" ht="14.25">
      <c r="A122" s="25"/>
      <c r="B122" s="25"/>
      <c r="C122" s="25"/>
      <c r="D122" s="25"/>
      <c r="E122" s="25"/>
      <c r="F122" s="25"/>
    </row>
    <row r="123" spans="1:6" ht="14.25">
      <c r="A123" s="25"/>
      <c r="B123" s="25"/>
      <c r="C123" s="25"/>
      <c r="D123" s="25"/>
      <c r="E123" s="25"/>
      <c r="F123" s="25"/>
    </row>
    <row r="124" spans="1:6" ht="14.25">
      <c r="A124" s="25"/>
      <c r="B124" s="25"/>
      <c r="C124" s="25"/>
      <c r="D124" s="25"/>
      <c r="E124" s="25"/>
      <c r="F124" s="25"/>
    </row>
    <row r="125" spans="1:6" ht="14.25">
      <c r="A125" s="25"/>
      <c r="B125" s="25"/>
      <c r="C125" s="25"/>
      <c r="D125" s="25"/>
      <c r="E125" s="25"/>
      <c r="F125" s="25"/>
    </row>
    <row r="126" spans="1:6" ht="14.25">
      <c r="A126" s="25"/>
      <c r="B126" s="25"/>
      <c r="C126" s="25"/>
      <c r="D126" s="25"/>
      <c r="E126" s="25"/>
      <c r="F126" s="25"/>
    </row>
    <row r="127" spans="1:6" ht="14.25">
      <c r="A127" s="25"/>
      <c r="B127" s="25"/>
      <c r="C127" s="25"/>
      <c r="D127" s="25"/>
      <c r="E127" s="25"/>
      <c r="F127" s="25"/>
    </row>
    <row r="128" spans="1:6" ht="14.25">
      <c r="A128" s="25"/>
      <c r="B128" s="25"/>
      <c r="C128" s="25"/>
      <c r="D128" s="25"/>
      <c r="E128" s="25"/>
      <c r="F128" s="25"/>
    </row>
    <row r="129" spans="1:6" ht="14.25">
      <c r="A129" s="25"/>
      <c r="B129" s="25"/>
      <c r="C129" s="25"/>
      <c r="D129" s="25"/>
      <c r="E129" s="25"/>
      <c r="F129" s="25"/>
    </row>
    <row r="130" spans="1:6" ht="14.25">
      <c r="A130" s="25"/>
      <c r="B130" s="25"/>
      <c r="C130" s="25"/>
      <c r="D130" s="25"/>
      <c r="E130" s="25"/>
      <c r="F130" s="25"/>
    </row>
    <row r="131" spans="1:6" ht="14.25">
      <c r="A131" s="25"/>
      <c r="B131" s="25"/>
      <c r="C131" s="25"/>
      <c r="D131" s="25"/>
      <c r="E131" s="25"/>
      <c r="F131" s="25"/>
    </row>
    <row r="132" spans="1:6" ht="14.25">
      <c r="A132" s="25"/>
      <c r="B132" s="25"/>
      <c r="C132" s="25"/>
      <c r="D132" s="25"/>
      <c r="E132" s="25"/>
      <c r="F132" s="25"/>
    </row>
    <row r="133" spans="1:6" ht="14.25">
      <c r="A133" s="25"/>
      <c r="B133" s="25"/>
      <c r="C133" s="25"/>
      <c r="D133" s="25"/>
      <c r="E133" s="25"/>
      <c r="F133" s="25"/>
    </row>
    <row r="134" spans="1:6" ht="14.25">
      <c r="A134" s="25"/>
      <c r="B134" s="25"/>
      <c r="C134" s="25"/>
      <c r="D134" s="25"/>
      <c r="E134" s="25"/>
      <c r="F134" s="25"/>
    </row>
    <row r="135" spans="1:6" ht="14.25">
      <c r="A135" s="25"/>
      <c r="B135" s="25"/>
      <c r="C135" s="25"/>
      <c r="D135" s="25"/>
      <c r="E135" s="25"/>
      <c r="F135" s="25"/>
    </row>
    <row r="136" spans="1:6" ht="14.25">
      <c r="A136" s="25"/>
      <c r="B136" s="25"/>
      <c r="C136" s="25"/>
      <c r="D136" s="25"/>
      <c r="E136" s="25"/>
      <c r="F136" s="25"/>
    </row>
    <row r="137" spans="1:6" ht="14.25">
      <c r="A137" s="25"/>
      <c r="B137" s="25"/>
      <c r="C137" s="25"/>
      <c r="D137" s="25"/>
      <c r="E137" s="25"/>
      <c r="F137" s="25"/>
    </row>
    <row r="138" spans="1:6" ht="14.25">
      <c r="A138" s="25"/>
      <c r="B138" s="25"/>
      <c r="C138" s="25"/>
      <c r="D138" s="25"/>
      <c r="E138" s="25"/>
      <c r="F138" s="25"/>
    </row>
    <row r="139" spans="1:6" ht="14.25">
      <c r="A139" s="25"/>
      <c r="B139" s="25"/>
      <c r="C139" s="25"/>
      <c r="D139" s="25"/>
      <c r="E139" s="25"/>
      <c r="F139" s="25"/>
    </row>
    <row r="140" spans="1:6" ht="14.25">
      <c r="A140" s="25"/>
      <c r="B140" s="25"/>
      <c r="C140" s="25"/>
      <c r="D140" s="25"/>
      <c r="E140" s="25"/>
      <c r="F140" s="25"/>
    </row>
    <row r="141" spans="1:6" ht="14.25">
      <c r="A141" s="25"/>
      <c r="B141" s="25"/>
      <c r="C141" s="25"/>
      <c r="D141" s="25"/>
      <c r="E141" s="25"/>
      <c r="F141" s="25"/>
    </row>
    <row r="142" spans="1:6" ht="14.25">
      <c r="A142" s="25"/>
      <c r="B142" s="25"/>
      <c r="C142" s="25"/>
      <c r="D142" s="25"/>
      <c r="E142" s="25"/>
      <c r="F142" s="25"/>
    </row>
    <row r="143" spans="1:6" ht="14.25">
      <c r="A143" s="25"/>
      <c r="B143" s="25"/>
      <c r="C143" s="25"/>
      <c r="D143" s="25"/>
      <c r="E143" s="25"/>
      <c r="F143" s="25"/>
    </row>
    <row r="144" spans="1:6" ht="14.25">
      <c r="A144" s="25"/>
      <c r="B144" s="25"/>
      <c r="C144" s="25"/>
      <c r="D144" s="25"/>
      <c r="E144" s="25"/>
      <c r="F144" s="25"/>
    </row>
    <row r="145" spans="1:6" ht="14.25">
      <c r="A145" s="25"/>
      <c r="B145" s="25"/>
      <c r="C145" s="25"/>
      <c r="D145" s="25"/>
      <c r="E145" s="25"/>
      <c r="F145" s="25"/>
    </row>
    <row r="146" spans="1:6" ht="14.25">
      <c r="A146" s="25"/>
      <c r="B146" s="25"/>
      <c r="C146" s="25"/>
      <c r="D146" s="25"/>
      <c r="E146" s="25"/>
      <c r="F146" s="25"/>
    </row>
    <row r="147" spans="1:6" ht="14.25">
      <c r="A147" s="25"/>
      <c r="B147" s="25"/>
      <c r="C147" s="25"/>
      <c r="D147" s="25"/>
      <c r="E147" s="25"/>
      <c r="F147" s="25"/>
    </row>
    <row r="148" spans="1:6" ht="14.25">
      <c r="A148" s="25"/>
      <c r="B148" s="25"/>
      <c r="C148" s="25"/>
      <c r="D148" s="25"/>
      <c r="E148" s="25"/>
      <c r="F148" s="25"/>
    </row>
    <row r="149" spans="1:6" ht="14.25">
      <c r="A149" s="25"/>
      <c r="B149" s="25"/>
      <c r="C149" s="25"/>
      <c r="D149" s="25"/>
      <c r="E149" s="25"/>
      <c r="F149" s="25"/>
    </row>
    <row r="150" spans="1:6" ht="14.25">
      <c r="A150" s="25"/>
      <c r="B150" s="25"/>
      <c r="C150" s="25"/>
      <c r="D150" s="25"/>
      <c r="E150" s="25"/>
      <c r="F150" s="25"/>
    </row>
    <row r="151" spans="1:6" ht="14.25">
      <c r="A151" s="25"/>
      <c r="B151" s="25"/>
      <c r="C151" s="25"/>
      <c r="D151" s="25"/>
      <c r="E151" s="25"/>
      <c r="F151" s="25"/>
    </row>
    <row r="152" spans="1:6" ht="14.25">
      <c r="A152" s="25"/>
      <c r="B152" s="25"/>
      <c r="C152" s="25"/>
      <c r="D152" s="25"/>
      <c r="E152" s="25"/>
      <c r="F152" s="25"/>
    </row>
    <row r="153" spans="1:6" ht="14.25">
      <c r="A153" s="25"/>
      <c r="B153" s="25"/>
      <c r="C153" s="25"/>
      <c r="D153" s="25"/>
      <c r="E153" s="25"/>
      <c r="F153" s="25"/>
    </row>
    <row r="154" spans="1:6" ht="14.25">
      <c r="A154" s="25"/>
      <c r="B154" s="25"/>
      <c r="C154" s="25"/>
      <c r="D154" s="25"/>
      <c r="E154" s="25"/>
      <c r="F154" s="25"/>
    </row>
    <row r="155" spans="1:6" ht="14.25">
      <c r="A155" s="25"/>
      <c r="B155" s="25"/>
      <c r="C155" s="25"/>
      <c r="D155" s="25"/>
      <c r="E155" s="25"/>
      <c r="F155" s="25"/>
    </row>
    <row r="156" spans="1:6" ht="14.25">
      <c r="A156" s="25"/>
      <c r="B156" s="25"/>
      <c r="C156" s="25"/>
      <c r="D156" s="25"/>
      <c r="E156" s="25"/>
      <c r="F156" s="25"/>
    </row>
    <row r="157" spans="1:6" ht="14.25">
      <c r="A157" s="25"/>
      <c r="B157" s="25"/>
      <c r="C157" s="25"/>
      <c r="D157" s="25"/>
      <c r="E157" s="25"/>
      <c r="F157" s="25"/>
    </row>
    <row r="158" spans="1:6" ht="14.25">
      <c r="A158" s="25"/>
      <c r="B158" s="25"/>
      <c r="C158" s="25"/>
      <c r="D158" s="25"/>
      <c r="E158" s="25"/>
      <c r="F158" s="25"/>
    </row>
    <row r="159" spans="1:6" ht="14.25">
      <c r="A159" s="25"/>
      <c r="B159" s="25"/>
      <c r="C159" s="25"/>
      <c r="D159" s="25"/>
      <c r="E159" s="25"/>
      <c r="F159" s="25"/>
    </row>
    <row r="160" spans="1:6" ht="14.25">
      <c r="A160" s="25"/>
      <c r="B160" s="25"/>
      <c r="C160" s="25"/>
      <c r="D160" s="25"/>
      <c r="E160" s="25"/>
      <c r="F160" s="25"/>
    </row>
    <row r="161" spans="1:6" ht="14.25">
      <c r="A161" s="25"/>
      <c r="B161" s="25"/>
      <c r="C161" s="25"/>
      <c r="D161" s="25"/>
      <c r="E161" s="25"/>
      <c r="F161" s="25"/>
    </row>
    <row r="162" spans="1:6" ht="14.25">
      <c r="A162" s="25"/>
      <c r="B162" s="25"/>
      <c r="C162" s="25"/>
      <c r="D162" s="25"/>
      <c r="E162" s="25"/>
      <c r="F162" s="25"/>
    </row>
    <row r="163" spans="1:6" ht="14.25">
      <c r="A163" s="25"/>
      <c r="B163" s="25"/>
      <c r="C163" s="25"/>
      <c r="D163" s="25"/>
      <c r="E163" s="25"/>
      <c r="F163" s="25"/>
    </row>
    <row r="164" spans="1:6" ht="14.25">
      <c r="A164" s="25"/>
      <c r="B164" s="25"/>
      <c r="C164" s="25"/>
      <c r="D164" s="25"/>
      <c r="E164" s="25"/>
      <c r="F164" s="25"/>
    </row>
    <row r="165" spans="1:6" ht="14.25">
      <c r="A165" s="25"/>
      <c r="B165" s="25"/>
      <c r="C165" s="25"/>
      <c r="D165" s="25"/>
      <c r="E165" s="25"/>
      <c r="F165" s="25"/>
    </row>
    <row r="166" spans="1:6" ht="14.25">
      <c r="A166" s="25"/>
      <c r="B166" s="25"/>
      <c r="C166" s="25"/>
      <c r="D166" s="25"/>
      <c r="E166" s="25"/>
      <c r="F166" s="25"/>
    </row>
    <row r="167" spans="1:6" ht="14.25">
      <c r="A167" s="25"/>
      <c r="B167" s="25"/>
      <c r="C167" s="25"/>
      <c r="D167" s="25"/>
      <c r="E167" s="25"/>
      <c r="F167" s="25"/>
    </row>
    <row r="168" spans="1:6" ht="14.25">
      <c r="A168" s="25"/>
      <c r="B168" s="25"/>
      <c r="C168" s="25"/>
      <c r="D168" s="25"/>
      <c r="E168" s="25"/>
      <c r="F168" s="25"/>
    </row>
    <row r="169" spans="1:6" ht="14.25">
      <c r="A169" s="25"/>
      <c r="B169" s="25"/>
      <c r="C169" s="25"/>
      <c r="D169" s="25"/>
      <c r="E169" s="25"/>
      <c r="F169" s="25"/>
    </row>
    <row r="170" spans="1:6" ht="14.25">
      <c r="A170" s="25"/>
      <c r="B170" s="25"/>
      <c r="C170" s="25"/>
      <c r="D170" s="25"/>
      <c r="E170" s="25"/>
      <c r="F170" s="25"/>
    </row>
    <row r="171" spans="1:6" ht="14.25">
      <c r="A171" s="25"/>
      <c r="B171" s="25"/>
      <c r="C171" s="25"/>
      <c r="D171" s="25"/>
      <c r="E171" s="25"/>
      <c r="F171" s="25"/>
    </row>
    <row r="172" spans="1:6" ht="14.25">
      <c r="A172" s="25"/>
      <c r="B172" s="25"/>
      <c r="C172" s="25"/>
      <c r="D172" s="25"/>
      <c r="E172" s="25"/>
      <c r="F172" s="25"/>
    </row>
    <row r="173" spans="1:6" ht="14.25">
      <c r="A173" s="25"/>
      <c r="B173" s="25"/>
      <c r="C173" s="25"/>
      <c r="D173" s="25"/>
      <c r="E173" s="25"/>
      <c r="F173" s="25"/>
    </row>
    <row r="174" spans="1:6" ht="14.25">
      <c r="A174" s="25"/>
      <c r="B174" s="25"/>
      <c r="C174" s="25"/>
      <c r="D174" s="25"/>
      <c r="E174" s="25"/>
      <c r="F174" s="25"/>
    </row>
    <row r="175" spans="1:6" ht="14.25">
      <c r="A175" s="25"/>
      <c r="B175" s="25"/>
      <c r="C175" s="25"/>
      <c r="D175" s="25"/>
      <c r="E175" s="25"/>
      <c r="F175" s="25"/>
    </row>
    <row r="176" spans="1:6" ht="14.25">
      <c r="A176" s="25"/>
      <c r="B176" s="25"/>
      <c r="C176" s="25"/>
      <c r="D176" s="25"/>
      <c r="E176" s="25"/>
      <c r="F176" s="25"/>
    </row>
    <row r="177" spans="1:6" ht="14.25">
      <c r="A177" s="25"/>
      <c r="B177" s="25"/>
      <c r="C177" s="25"/>
      <c r="D177" s="25"/>
      <c r="E177" s="25"/>
      <c r="F177" s="25"/>
    </row>
    <row r="178" spans="1:6" ht="14.25">
      <c r="A178" s="25"/>
      <c r="B178" s="25"/>
      <c r="C178" s="25"/>
      <c r="D178" s="25"/>
      <c r="E178" s="25"/>
      <c r="F178" s="25"/>
    </row>
    <row r="179" spans="1:6" ht="14.25">
      <c r="A179" s="25"/>
      <c r="B179" s="25"/>
      <c r="C179" s="25"/>
      <c r="D179" s="25"/>
      <c r="E179" s="25"/>
      <c r="F179" s="25"/>
    </row>
    <row r="180" spans="1:6" ht="14.25">
      <c r="A180" s="25"/>
      <c r="B180" s="25"/>
      <c r="C180" s="25"/>
      <c r="D180" s="25"/>
      <c r="E180" s="25"/>
      <c r="F180" s="25"/>
    </row>
    <row r="181" spans="1:6" ht="14.25">
      <c r="A181" s="25"/>
      <c r="B181" s="25"/>
      <c r="C181" s="25"/>
      <c r="D181" s="25"/>
      <c r="E181" s="25"/>
      <c r="F181" s="25"/>
    </row>
    <row r="182" spans="1:6" ht="14.25">
      <c r="A182" s="25"/>
      <c r="B182" s="25"/>
      <c r="C182" s="25"/>
      <c r="D182" s="25"/>
      <c r="E182" s="25"/>
      <c r="F182" s="25"/>
    </row>
    <row r="183" spans="1:6" ht="14.25">
      <c r="A183" s="25"/>
      <c r="B183" s="25"/>
      <c r="C183" s="25"/>
      <c r="D183" s="25"/>
      <c r="E183" s="25"/>
      <c r="F183" s="25"/>
    </row>
    <row r="184" spans="1:6" ht="14.25">
      <c r="A184" s="25"/>
      <c r="B184" s="25"/>
      <c r="C184" s="25"/>
      <c r="D184" s="25"/>
      <c r="E184" s="25"/>
      <c r="F184" s="25"/>
    </row>
    <row r="185" spans="1:6" ht="14.25">
      <c r="A185" s="25"/>
      <c r="B185" s="25"/>
      <c r="C185" s="25"/>
      <c r="D185" s="25"/>
      <c r="E185" s="25"/>
      <c r="F185" s="25"/>
    </row>
    <row r="186" spans="1:6" ht="14.25">
      <c r="A186" s="25"/>
      <c r="B186" s="25"/>
      <c r="C186" s="25"/>
      <c r="D186" s="25"/>
      <c r="E186" s="25"/>
      <c r="F186" s="25"/>
    </row>
    <row r="187" spans="1:6" ht="14.25">
      <c r="A187" s="25"/>
      <c r="B187" s="25"/>
      <c r="C187" s="25"/>
      <c r="D187" s="25"/>
      <c r="E187" s="25"/>
      <c r="F187" s="25"/>
    </row>
    <row r="188" spans="1:6" ht="14.25">
      <c r="A188" s="25"/>
      <c r="B188" s="25"/>
      <c r="C188" s="25"/>
      <c r="D188" s="25"/>
      <c r="E188" s="25"/>
      <c r="F188" s="25"/>
    </row>
    <row r="189" spans="1:6" ht="14.25">
      <c r="A189" s="25"/>
      <c r="B189" s="25"/>
      <c r="C189" s="25"/>
      <c r="D189" s="25"/>
      <c r="E189" s="25"/>
      <c r="F189" s="25"/>
    </row>
    <row r="190" spans="1:6" ht="14.25">
      <c r="A190" s="25"/>
      <c r="B190" s="25"/>
      <c r="C190" s="25"/>
      <c r="D190" s="25"/>
      <c r="E190" s="25"/>
      <c r="F190" s="25"/>
    </row>
    <row r="191" spans="1:6" ht="14.25">
      <c r="A191" s="25"/>
      <c r="B191" s="25"/>
      <c r="C191" s="25"/>
      <c r="D191" s="25"/>
      <c r="E191" s="25"/>
      <c r="F191" s="25"/>
    </row>
    <row r="192" spans="1:6" ht="14.25">
      <c r="A192" s="25"/>
      <c r="B192" s="25"/>
      <c r="C192" s="25"/>
      <c r="D192" s="25"/>
      <c r="E192" s="25"/>
      <c r="F192" s="25"/>
    </row>
    <row r="193" spans="1:6" ht="14.25">
      <c r="A193" s="25"/>
      <c r="B193" s="25"/>
      <c r="C193" s="25"/>
      <c r="D193" s="25"/>
      <c r="E193" s="25"/>
      <c r="F193" s="25"/>
    </row>
    <row r="194" spans="1:6" ht="14.25">
      <c r="A194" s="25"/>
      <c r="B194" s="25"/>
      <c r="C194" s="25"/>
      <c r="D194" s="25"/>
      <c r="E194" s="25"/>
      <c r="F194" s="25"/>
    </row>
    <row r="195" spans="1:6" ht="14.25">
      <c r="A195" s="25"/>
      <c r="B195" s="25"/>
      <c r="C195" s="25"/>
      <c r="D195" s="25"/>
      <c r="E195" s="25"/>
      <c r="F195" s="25"/>
    </row>
    <row r="196" spans="1:6" ht="14.25">
      <c r="A196" s="25"/>
      <c r="B196" s="25"/>
      <c r="C196" s="25"/>
      <c r="D196" s="25"/>
      <c r="E196" s="25"/>
      <c r="F196" s="25"/>
    </row>
    <row r="197" spans="1:6" ht="14.25">
      <c r="A197" s="25"/>
      <c r="B197" s="25"/>
      <c r="C197" s="25"/>
      <c r="D197" s="25"/>
      <c r="E197" s="25"/>
      <c r="F197" s="25"/>
    </row>
    <row r="198" spans="1:6" ht="14.25">
      <c r="A198" s="25"/>
      <c r="B198" s="25"/>
      <c r="C198" s="25"/>
      <c r="D198" s="25"/>
      <c r="E198" s="25"/>
      <c r="F198" s="25"/>
    </row>
    <row r="199" spans="1:6" ht="14.25">
      <c r="A199" s="25"/>
      <c r="B199" s="25"/>
      <c r="C199" s="25"/>
      <c r="D199" s="25"/>
      <c r="E199" s="25"/>
      <c r="F199" s="25"/>
    </row>
    <row r="200" spans="1:6" ht="14.25">
      <c r="A200" s="25"/>
      <c r="B200" s="25"/>
      <c r="C200" s="25"/>
      <c r="D200" s="25"/>
      <c r="E200" s="25"/>
      <c r="F200" s="25"/>
    </row>
    <row r="201" spans="1:6" ht="14.25">
      <c r="A201" s="25"/>
      <c r="B201" s="25"/>
      <c r="C201" s="25"/>
      <c r="D201" s="25"/>
      <c r="E201" s="25"/>
      <c r="F201" s="25"/>
    </row>
    <row r="202" spans="1:6" ht="14.25">
      <c r="A202" s="25"/>
      <c r="B202" s="25"/>
      <c r="C202" s="25"/>
      <c r="D202" s="25"/>
      <c r="E202" s="25"/>
      <c r="F202" s="25"/>
    </row>
    <row r="203" spans="1:6" ht="14.25">
      <c r="A203" s="25"/>
      <c r="B203" s="25"/>
      <c r="C203" s="25"/>
      <c r="D203" s="25"/>
      <c r="E203" s="25"/>
      <c r="F203" s="25"/>
    </row>
    <row r="204" spans="1:6" ht="14.25">
      <c r="A204" s="25"/>
      <c r="B204" s="25"/>
      <c r="C204" s="25"/>
      <c r="D204" s="25"/>
      <c r="E204" s="25"/>
      <c r="F204" s="25"/>
    </row>
    <row r="205" spans="1:6" ht="14.25">
      <c r="A205" s="25"/>
      <c r="B205" s="25"/>
      <c r="C205" s="25"/>
      <c r="D205" s="25"/>
      <c r="E205" s="25"/>
      <c r="F205" s="25"/>
    </row>
    <row r="206" spans="1:6" ht="14.25">
      <c r="A206" s="25"/>
      <c r="B206" s="25"/>
      <c r="C206" s="25"/>
      <c r="D206" s="25"/>
      <c r="E206" s="25"/>
      <c r="F206" s="25"/>
    </row>
  </sheetData>
  <sheetProtection/>
  <mergeCells count="6">
    <mergeCell ref="A2:A3"/>
    <mergeCell ref="B2:B3"/>
    <mergeCell ref="C2:C3"/>
    <mergeCell ref="F2:F3"/>
    <mergeCell ref="D2:D3"/>
    <mergeCell ref="E2:E3"/>
  </mergeCells>
  <printOptions horizontalCentered="1"/>
  <pageMargins left="0.2362204724409449" right="0.2362204724409449" top="0.88" bottom="0.19" header="0.2" footer="0.19"/>
  <pageSetup horizontalDpi="300" verticalDpi="300" orientation="portrait" paperSize="9" scale="73" r:id="rId1"/>
  <headerFooter alignWithMargins="0">
    <oddHeader>&amp;C&amp;"Garamond,Félkövér"&amp;12 14/2015. (XI.28) számú költségvetési rendelethez
ZALASZABAR KÖZSÉG ÖNKORMÁNYZAT ÉS INTÉZMÉNYE 2015.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53"/>
  <sheetViews>
    <sheetView view="pageLayout" zoomScaleNormal="65" zoomScaleSheetLayoutView="100" workbookViewId="0" topLeftCell="A1">
      <selection activeCell="G41" sqref="G41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8.25390625" style="0" customWidth="1"/>
    <col min="5" max="5" width="8.125" style="0" customWidth="1"/>
    <col min="6" max="7" width="8.00390625" style="0" customWidth="1"/>
    <col min="8" max="8" width="8.125" style="0" customWidth="1"/>
    <col min="9" max="10" width="9.375" style="0" customWidth="1"/>
    <col min="11" max="11" width="8.00390625" style="0" customWidth="1"/>
    <col min="12" max="13" width="8.875" style="0" customWidth="1"/>
    <col min="14" max="14" width="8.375" style="0" customWidth="1"/>
    <col min="15" max="16" width="7.625" style="0" customWidth="1"/>
    <col min="17" max="17" width="9.00390625" style="0" customWidth="1"/>
    <col min="18" max="19" width="8.625" style="0" customWidth="1"/>
    <col min="20" max="20" width="7.375" style="0" customWidth="1"/>
    <col min="21" max="21" width="8.125" style="0" customWidth="1"/>
    <col min="22" max="22" width="7.875" style="0" customWidth="1"/>
    <col min="23" max="23" width="9.125" style="0" customWidth="1"/>
    <col min="24" max="24" width="8.25390625" style="0" customWidth="1"/>
    <col min="25" max="27" width="9.25390625" style="0" customWidth="1"/>
    <col min="28" max="28" width="8.75390625" style="0" customWidth="1"/>
    <col min="29" max="29" width="8.375" style="0" customWidth="1"/>
    <col min="30" max="31" width="8.25390625" style="0" customWidth="1"/>
    <col min="32" max="32" width="9.75390625" style="0" customWidth="1"/>
    <col min="33" max="34" width="8.375" style="0" customWidth="1"/>
    <col min="35" max="35" width="8.625" style="0" customWidth="1"/>
    <col min="36" max="37" width="8.25390625" style="0" customWidth="1"/>
    <col min="38" max="38" width="9.375" style="0" customWidth="1"/>
    <col min="39" max="40" width="9.75390625" style="0" customWidth="1"/>
    <col min="41" max="43" width="10.75390625" style="0" customWidth="1"/>
    <col min="44" max="44" width="14.375" style="0" customWidth="1"/>
  </cols>
  <sheetData>
    <row r="1" spans="1:44" ht="21.75" customHeight="1">
      <c r="A1" s="616" t="s">
        <v>535</v>
      </c>
      <c r="B1" s="618" t="s">
        <v>534</v>
      </c>
      <c r="C1" s="618" t="s">
        <v>533</v>
      </c>
      <c r="D1" s="620" t="s">
        <v>11</v>
      </c>
      <c r="E1" s="604" t="s">
        <v>532</v>
      </c>
      <c r="F1" s="605"/>
      <c r="G1" s="605"/>
      <c r="H1" s="605"/>
      <c r="I1" s="605"/>
      <c r="J1" s="471"/>
      <c r="K1" s="604" t="s">
        <v>531</v>
      </c>
      <c r="L1" s="605"/>
      <c r="M1" s="470"/>
      <c r="N1" s="604" t="s">
        <v>530</v>
      </c>
      <c r="O1" s="605"/>
      <c r="P1" s="470"/>
      <c r="Q1" s="604" t="s">
        <v>529</v>
      </c>
      <c r="R1" s="605"/>
      <c r="S1" s="470"/>
      <c r="T1" s="604" t="s">
        <v>528</v>
      </c>
      <c r="U1" s="605"/>
      <c r="V1" s="470"/>
      <c r="W1" s="602" t="s">
        <v>527</v>
      </c>
      <c r="X1" s="603"/>
      <c r="Y1" s="603"/>
      <c r="Z1" s="603"/>
      <c r="AA1" s="603"/>
      <c r="AB1" s="471"/>
      <c r="AC1" s="602" t="s">
        <v>526</v>
      </c>
      <c r="AD1" s="603"/>
      <c r="AE1" s="603"/>
      <c r="AF1" s="603"/>
      <c r="AG1" s="603"/>
      <c r="AH1" s="471"/>
      <c r="AI1" s="604" t="s">
        <v>525</v>
      </c>
      <c r="AJ1" s="605"/>
      <c r="AK1" s="470"/>
      <c r="AL1" s="604" t="s">
        <v>524</v>
      </c>
      <c r="AM1" s="605"/>
      <c r="AN1" s="470"/>
      <c r="AO1" s="608" t="s">
        <v>9</v>
      </c>
      <c r="AP1" s="609"/>
      <c r="AQ1" s="610"/>
      <c r="AR1" s="466"/>
    </row>
    <row r="2" spans="1:44" ht="21.75" customHeight="1">
      <c r="A2" s="617"/>
      <c r="B2" s="619"/>
      <c r="C2" s="619"/>
      <c r="D2" s="621"/>
      <c r="E2" s="602" t="s">
        <v>523</v>
      </c>
      <c r="F2" s="603"/>
      <c r="G2" s="468"/>
      <c r="H2" s="602" t="s">
        <v>522</v>
      </c>
      <c r="I2" s="603"/>
      <c r="J2" s="467"/>
      <c r="K2" s="606"/>
      <c r="L2" s="607"/>
      <c r="M2" s="467"/>
      <c r="N2" s="606"/>
      <c r="O2" s="607"/>
      <c r="P2" s="467"/>
      <c r="Q2" s="606"/>
      <c r="R2" s="607"/>
      <c r="S2" s="467"/>
      <c r="T2" s="606"/>
      <c r="U2" s="607"/>
      <c r="V2" s="467"/>
      <c r="W2" s="614" t="s">
        <v>521</v>
      </c>
      <c r="X2" s="615"/>
      <c r="Y2" s="469"/>
      <c r="Z2" s="614" t="s">
        <v>520</v>
      </c>
      <c r="AA2" s="615"/>
      <c r="AB2" s="469"/>
      <c r="AC2" s="602" t="s">
        <v>519</v>
      </c>
      <c r="AD2" s="603"/>
      <c r="AE2" s="467"/>
      <c r="AF2" s="606" t="s">
        <v>518</v>
      </c>
      <c r="AG2" s="607"/>
      <c r="AH2" s="467"/>
      <c r="AI2" s="606"/>
      <c r="AJ2" s="607"/>
      <c r="AK2" s="467"/>
      <c r="AL2" s="606"/>
      <c r="AM2" s="607"/>
      <c r="AN2" s="467"/>
      <c r="AO2" s="611"/>
      <c r="AP2" s="612"/>
      <c r="AQ2" s="613"/>
      <c r="AR2" s="466"/>
    </row>
    <row r="3" spans="1:44" ht="27.75" customHeight="1">
      <c r="A3" s="465"/>
      <c r="B3" s="465"/>
      <c r="C3" s="465"/>
      <c r="D3" s="464"/>
      <c r="E3" s="463" t="s">
        <v>517</v>
      </c>
      <c r="F3" s="461" t="s">
        <v>516</v>
      </c>
      <c r="G3" s="461" t="s">
        <v>515</v>
      </c>
      <c r="H3" s="463" t="s">
        <v>517</v>
      </c>
      <c r="I3" s="461" t="s">
        <v>516</v>
      </c>
      <c r="J3" s="461" t="s">
        <v>515</v>
      </c>
      <c r="K3" s="462" t="s">
        <v>517</v>
      </c>
      <c r="L3" s="461" t="s">
        <v>516</v>
      </c>
      <c r="M3" s="461" t="s">
        <v>515</v>
      </c>
      <c r="N3" s="463" t="s">
        <v>517</v>
      </c>
      <c r="O3" s="461" t="s">
        <v>516</v>
      </c>
      <c r="P3" s="461" t="s">
        <v>515</v>
      </c>
      <c r="Q3" s="462" t="s">
        <v>517</v>
      </c>
      <c r="R3" s="461" t="s">
        <v>516</v>
      </c>
      <c r="S3" s="461" t="s">
        <v>515</v>
      </c>
      <c r="T3" s="462" t="s">
        <v>517</v>
      </c>
      <c r="U3" s="461" t="s">
        <v>516</v>
      </c>
      <c r="V3" s="461" t="s">
        <v>515</v>
      </c>
      <c r="W3" s="462" t="s">
        <v>517</v>
      </c>
      <c r="X3" s="461" t="s">
        <v>516</v>
      </c>
      <c r="Y3" s="461" t="s">
        <v>515</v>
      </c>
      <c r="Z3" s="462" t="s">
        <v>517</v>
      </c>
      <c r="AA3" s="461" t="s">
        <v>516</v>
      </c>
      <c r="AB3" s="461" t="s">
        <v>515</v>
      </c>
      <c r="AC3" s="462" t="s">
        <v>517</v>
      </c>
      <c r="AD3" s="461" t="s">
        <v>516</v>
      </c>
      <c r="AE3" s="461" t="s">
        <v>515</v>
      </c>
      <c r="AF3" s="462" t="s">
        <v>517</v>
      </c>
      <c r="AG3" s="461" t="s">
        <v>516</v>
      </c>
      <c r="AH3" s="461" t="s">
        <v>515</v>
      </c>
      <c r="AI3" s="462" t="s">
        <v>517</v>
      </c>
      <c r="AJ3" s="461" t="s">
        <v>516</v>
      </c>
      <c r="AK3" s="461" t="s">
        <v>515</v>
      </c>
      <c r="AL3" s="462" t="s">
        <v>517</v>
      </c>
      <c r="AM3" s="461" t="s">
        <v>516</v>
      </c>
      <c r="AN3" s="461" t="s">
        <v>515</v>
      </c>
      <c r="AO3" s="462" t="s">
        <v>517</v>
      </c>
      <c r="AP3" s="461" t="s">
        <v>516</v>
      </c>
      <c r="AQ3" s="461" t="s">
        <v>515</v>
      </c>
      <c r="AR3" s="460"/>
    </row>
    <row r="4" spans="1:44" ht="15.75" customHeight="1">
      <c r="A4" s="459"/>
      <c r="B4" s="458"/>
      <c r="C4" s="457"/>
      <c r="D4" s="456" t="s">
        <v>514</v>
      </c>
      <c r="E4" s="456"/>
      <c r="F4" s="455"/>
      <c r="G4" s="455"/>
      <c r="H4" s="455"/>
      <c r="I4" s="453"/>
      <c r="J4" s="453"/>
      <c r="K4" s="453"/>
      <c r="L4" s="453"/>
      <c r="M4" s="453"/>
      <c r="N4" s="454"/>
      <c r="O4" s="454"/>
      <c r="P4" s="454"/>
      <c r="Q4" s="454"/>
      <c r="R4" s="453"/>
      <c r="S4" s="453"/>
      <c r="T4" s="453"/>
      <c r="U4" s="453"/>
      <c r="V4" s="453"/>
      <c r="W4" s="454"/>
      <c r="X4" s="454"/>
      <c r="Y4" s="454"/>
      <c r="Z4" s="454"/>
      <c r="AA4" s="454"/>
      <c r="AB4" s="454"/>
      <c r="AC4" s="454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453"/>
      <c r="AQ4" s="453"/>
      <c r="AR4" s="452"/>
    </row>
    <row r="5" spans="1:44" ht="15.75" customHeight="1">
      <c r="A5" s="422" t="s">
        <v>513</v>
      </c>
      <c r="B5" s="451"/>
      <c r="C5" s="450"/>
      <c r="D5" s="449" t="s">
        <v>512</v>
      </c>
      <c r="E5" s="449"/>
      <c r="F5" s="448"/>
      <c r="G5" s="448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7"/>
      <c r="AJ5" s="447"/>
      <c r="AK5" s="447"/>
      <c r="AL5" s="447"/>
      <c r="AM5" s="447"/>
      <c r="AN5" s="447"/>
      <c r="AO5" s="446"/>
      <c r="AP5" s="446"/>
      <c r="AQ5" s="446"/>
      <c r="AR5" s="445"/>
    </row>
    <row r="6" spans="1:44" ht="15.75" customHeight="1">
      <c r="A6" s="422"/>
      <c r="B6" s="418" t="s">
        <v>511</v>
      </c>
      <c r="C6" s="417"/>
      <c r="D6" s="416" t="s">
        <v>510</v>
      </c>
      <c r="E6" s="416"/>
      <c r="F6" s="423"/>
      <c r="G6" s="423">
        <v>768</v>
      </c>
      <c r="H6" s="423">
        <v>1900</v>
      </c>
      <c r="I6" s="423">
        <v>1900</v>
      </c>
      <c r="J6" s="423">
        <v>1900</v>
      </c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14">
        <f>H6+Q6</f>
        <v>1900</v>
      </c>
      <c r="AP6" s="414">
        <f>H6+Q6</f>
        <v>1900</v>
      </c>
      <c r="AQ6" s="414">
        <f aca="true" t="shared" si="0" ref="AQ6:AQ13">AN6+AK6+AH6+AE6+AB6+Y6+V6+S6+P6+M6+J6+G6</f>
        <v>2668</v>
      </c>
      <c r="AR6" s="413"/>
    </row>
    <row r="7" spans="1:44" ht="15.75" customHeight="1">
      <c r="A7" s="422"/>
      <c r="B7" s="444" t="s">
        <v>509</v>
      </c>
      <c r="C7" s="427">
        <v>960302</v>
      </c>
      <c r="D7" s="416" t="s">
        <v>508</v>
      </c>
      <c r="E7" s="423">
        <v>646</v>
      </c>
      <c r="F7" s="423">
        <v>646</v>
      </c>
      <c r="G7" s="423">
        <v>646</v>
      </c>
      <c r="H7" s="423"/>
      <c r="I7" s="423"/>
      <c r="J7" s="423"/>
      <c r="K7" s="423"/>
      <c r="L7" s="423"/>
      <c r="M7" s="423"/>
      <c r="N7" s="423"/>
      <c r="O7" s="423"/>
      <c r="P7" s="423"/>
      <c r="Q7" s="423">
        <v>20</v>
      </c>
      <c r="R7" s="423">
        <v>20</v>
      </c>
      <c r="S7" s="423">
        <v>20</v>
      </c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43"/>
      <c r="AM7" s="443"/>
      <c r="AN7" s="443"/>
      <c r="AO7" s="414">
        <f aca="true" t="shared" si="1" ref="AO7:AO13">AL7+AI7+AF7+AC7+Z7+W7+T7+Q7+N7+K7+E7</f>
        <v>666</v>
      </c>
      <c r="AP7" s="414">
        <f>AL7+AI7+AF7+AC7+Z7+W7+T7+Q7+N7+K7+E7</f>
        <v>666</v>
      </c>
      <c r="AQ7" s="414">
        <f t="shared" si="0"/>
        <v>666</v>
      </c>
      <c r="AR7" s="436"/>
    </row>
    <row r="8" spans="1:44" ht="15.75" customHeight="1">
      <c r="A8" s="422"/>
      <c r="B8" s="442" t="s">
        <v>507</v>
      </c>
      <c r="C8" s="441"/>
      <c r="D8" s="431" t="s">
        <v>506</v>
      </c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>
        <v>260</v>
      </c>
      <c r="R8" s="423">
        <v>260</v>
      </c>
      <c r="S8" s="423">
        <v>860</v>
      </c>
      <c r="T8" s="423"/>
      <c r="U8" s="423">
        <v>1145</v>
      </c>
      <c r="V8" s="423">
        <v>1145</v>
      </c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14">
        <f t="shared" si="1"/>
        <v>260</v>
      </c>
      <c r="AP8" s="414">
        <v>1405</v>
      </c>
      <c r="AQ8" s="414">
        <f t="shared" si="0"/>
        <v>2005</v>
      </c>
      <c r="AR8" s="436"/>
    </row>
    <row r="9" spans="1:44" ht="15.75" customHeight="1">
      <c r="A9" s="422"/>
      <c r="B9" s="418" t="s">
        <v>505</v>
      </c>
      <c r="C9" s="417"/>
      <c r="D9" s="416" t="s">
        <v>504</v>
      </c>
      <c r="E9" s="423"/>
      <c r="F9" s="423"/>
      <c r="G9" s="423"/>
      <c r="H9" s="423"/>
      <c r="I9" s="423"/>
      <c r="J9" s="423"/>
      <c r="K9" s="430"/>
      <c r="L9" s="430"/>
      <c r="M9" s="430"/>
      <c r="N9" s="423">
        <v>9110</v>
      </c>
      <c r="O9" s="423">
        <v>9122</v>
      </c>
      <c r="P9" s="423">
        <v>9122</v>
      </c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14">
        <f t="shared" si="1"/>
        <v>9110</v>
      </c>
      <c r="AP9" s="414">
        <v>9122</v>
      </c>
      <c r="AQ9" s="414">
        <f t="shared" si="0"/>
        <v>9122</v>
      </c>
      <c r="AR9" s="413"/>
    </row>
    <row r="10" spans="1:44" ht="15.75" customHeight="1">
      <c r="A10" s="422"/>
      <c r="B10" s="440" t="s">
        <v>501</v>
      </c>
      <c r="C10" s="417"/>
      <c r="D10" s="416" t="s">
        <v>503</v>
      </c>
      <c r="E10" s="423">
        <v>31</v>
      </c>
      <c r="F10" s="423">
        <v>31</v>
      </c>
      <c r="G10" s="423">
        <v>31</v>
      </c>
      <c r="H10" s="423"/>
      <c r="I10" s="423"/>
      <c r="J10" s="423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14">
        <f t="shared" si="1"/>
        <v>31</v>
      </c>
      <c r="AP10" s="414">
        <f>AL10+AI10+AF10+AC10+Z10+W10+T10+Q10+N10+K10+E10</f>
        <v>31</v>
      </c>
      <c r="AQ10" s="414">
        <f t="shared" si="0"/>
        <v>31</v>
      </c>
      <c r="AR10" s="436"/>
    </row>
    <row r="11" spans="1:44" ht="15.75" customHeight="1">
      <c r="A11" s="422"/>
      <c r="B11" s="440" t="s">
        <v>501</v>
      </c>
      <c r="C11" s="417"/>
      <c r="D11" s="416" t="s">
        <v>502</v>
      </c>
      <c r="E11" s="423">
        <v>4000</v>
      </c>
      <c r="F11" s="423">
        <v>4000</v>
      </c>
      <c r="G11" s="423">
        <v>4000</v>
      </c>
      <c r="H11" s="423"/>
      <c r="I11" s="423"/>
      <c r="J11" s="423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14">
        <f t="shared" si="1"/>
        <v>4000</v>
      </c>
      <c r="AP11" s="414">
        <f>AL11+AI11+AF11+AC11+Z11+W11+T11+Q11+N11+K11+E11</f>
        <v>4000</v>
      </c>
      <c r="AQ11" s="414">
        <f t="shared" si="0"/>
        <v>4000</v>
      </c>
      <c r="AR11" s="436"/>
    </row>
    <row r="12" spans="1:44" ht="15.75" customHeight="1">
      <c r="A12" s="422"/>
      <c r="B12" s="440" t="s">
        <v>501</v>
      </c>
      <c r="C12" s="417"/>
      <c r="D12" s="416" t="s">
        <v>500</v>
      </c>
      <c r="E12" s="423">
        <v>2788</v>
      </c>
      <c r="F12" s="423">
        <v>2788</v>
      </c>
      <c r="G12" s="423">
        <v>2788</v>
      </c>
      <c r="H12" s="423"/>
      <c r="I12" s="423"/>
      <c r="J12" s="423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14">
        <f t="shared" si="1"/>
        <v>2788</v>
      </c>
      <c r="AP12" s="414">
        <f>AL12+AI12+AF12+AC12+Z12+W12+T12+Q12+N12+K12+E12</f>
        <v>2788</v>
      </c>
      <c r="AQ12" s="414">
        <f t="shared" si="0"/>
        <v>2788</v>
      </c>
      <c r="AR12" s="436"/>
    </row>
    <row r="13" spans="1:44" ht="15.75" customHeight="1">
      <c r="A13" s="422"/>
      <c r="B13" s="440" t="s">
        <v>499</v>
      </c>
      <c r="C13" s="417"/>
      <c r="D13" s="416" t="s">
        <v>498</v>
      </c>
      <c r="E13" s="423"/>
      <c r="F13" s="423"/>
      <c r="G13" s="423"/>
      <c r="H13" s="423"/>
      <c r="I13" s="423"/>
      <c r="J13" s="423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23"/>
      <c r="AJ13" s="423"/>
      <c r="AK13" s="423"/>
      <c r="AL13" s="430"/>
      <c r="AM13" s="430"/>
      <c r="AN13" s="430"/>
      <c r="AO13" s="414">
        <f t="shared" si="1"/>
        <v>0</v>
      </c>
      <c r="AP13" s="414">
        <f>AL13+AI13+AF13+AC13+Z13+W13+T13+Q13+N13+K13+E13</f>
        <v>0</v>
      </c>
      <c r="AQ13" s="414">
        <f t="shared" si="0"/>
        <v>0</v>
      </c>
      <c r="AR13" s="413"/>
    </row>
    <row r="14" spans="1:44" ht="15.75" customHeight="1">
      <c r="A14" s="422"/>
      <c r="B14" s="439"/>
      <c r="C14" s="417"/>
      <c r="D14" s="428" t="s">
        <v>497</v>
      </c>
      <c r="E14" s="438">
        <f aca="true" t="shared" si="2" ref="E14:AO14">SUM(E6:E13)</f>
        <v>7465</v>
      </c>
      <c r="F14" s="438">
        <f t="shared" si="2"/>
        <v>7465</v>
      </c>
      <c r="G14" s="438">
        <f t="shared" si="2"/>
        <v>8233</v>
      </c>
      <c r="H14" s="438">
        <f t="shared" si="2"/>
        <v>1900</v>
      </c>
      <c r="I14" s="438">
        <f t="shared" si="2"/>
        <v>1900</v>
      </c>
      <c r="J14" s="438">
        <f t="shared" si="2"/>
        <v>1900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9110</v>
      </c>
      <c r="O14" s="438">
        <f t="shared" si="2"/>
        <v>9122</v>
      </c>
      <c r="P14" s="438">
        <f t="shared" si="2"/>
        <v>9122</v>
      </c>
      <c r="Q14" s="438">
        <f t="shared" si="2"/>
        <v>280</v>
      </c>
      <c r="R14" s="438">
        <f t="shared" si="2"/>
        <v>280</v>
      </c>
      <c r="S14" s="438">
        <f t="shared" si="2"/>
        <v>880</v>
      </c>
      <c r="T14" s="438">
        <f t="shared" si="2"/>
        <v>0</v>
      </c>
      <c r="U14" s="438">
        <f t="shared" si="2"/>
        <v>1145</v>
      </c>
      <c r="V14" s="438">
        <f t="shared" si="2"/>
        <v>1145</v>
      </c>
      <c r="W14" s="438">
        <f t="shared" si="2"/>
        <v>0</v>
      </c>
      <c r="X14" s="438">
        <f t="shared" si="2"/>
        <v>0</v>
      </c>
      <c r="Y14" s="438">
        <f t="shared" si="2"/>
        <v>0</v>
      </c>
      <c r="Z14" s="438">
        <f t="shared" si="2"/>
        <v>0</v>
      </c>
      <c r="AA14" s="438">
        <f t="shared" si="2"/>
        <v>0</v>
      </c>
      <c r="AB14" s="438">
        <f t="shared" si="2"/>
        <v>0</v>
      </c>
      <c r="AC14" s="438">
        <f t="shared" si="2"/>
        <v>0</v>
      </c>
      <c r="AD14" s="438">
        <f t="shared" si="2"/>
        <v>0</v>
      </c>
      <c r="AE14" s="438">
        <f t="shared" si="2"/>
        <v>0</v>
      </c>
      <c r="AF14" s="438">
        <f t="shared" si="2"/>
        <v>0</v>
      </c>
      <c r="AG14" s="438">
        <f t="shared" si="2"/>
        <v>0</v>
      </c>
      <c r="AH14" s="438">
        <f t="shared" si="2"/>
        <v>0</v>
      </c>
      <c r="AI14" s="438">
        <f t="shared" si="2"/>
        <v>0</v>
      </c>
      <c r="AJ14" s="438">
        <f t="shared" si="2"/>
        <v>0</v>
      </c>
      <c r="AK14" s="438">
        <f t="shared" si="2"/>
        <v>0</v>
      </c>
      <c r="AL14" s="438">
        <f t="shared" si="2"/>
        <v>0</v>
      </c>
      <c r="AM14" s="438">
        <f t="shared" si="2"/>
        <v>0</v>
      </c>
      <c r="AN14" s="438">
        <f t="shared" si="2"/>
        <v>0</v>
      </c>
      <c r="AO14" s="438">
        <f t="shared" si="2"/>
        <v>18755</v>
      </c>
      <c r="AP14" s="438">
        <f>SUM(AP5:AP13)</f>
        <v>19912</v>
      </c>
      <c r="AQ14" s="438">
        <f>SUM(AQ5:AQ13)</f>
        <v>21280</v>
      </c>
      <c r="AR14" s="437"/>
    </row>
    <row r="15" spans="1:44" ht="15.75" customHeight="1">
      <c r="A15" s="426" t="s">
        <v>496</v>
      </c>
      <c r="B15" s="427"/>
      <c r="C15" s="424"/>
      <c r="D15" s="426" t="s">
        <v>495</v>
      </c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15"/>
      <c r="AP15" s="415"/>
      <c r="AQ15" s="415"/>
      <c r="AR15" s="413"/>
    </row>
    <row r="16" spans="1:44" ht="15.75" customHeight="1">
      <c r="A16" s="434"/>
      <c r="B16" s="418" t="s">
        <v>494</v>
      </c>
      <c r="C16" s="417"/>
      <c r="D16" s="416" t="s">
        <v>493</v>
      </c>
      <c r="E16" s="423"/>
      <c r="F16" s="423"/>
      <c r="G16" s="423"/>
      <c r="H16" s="423">
        <v>2515</v>
      </c>
      <c r="I16" s="423">
        <v>3885</v>
      </c>
      <c r="J16" s="423">
        <v>6803</v>
      </c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14">
        <v>2515</v>
      </c>
      <c r="AP16" s="414">
        <v>3885</v>
      </c>
      <c r="AQ16" s="414">
        <f>AN16+AK16+AH16+AE16+AB16+Y16+V16+S16+P16+M16+J16+G16</f>
        <v>6803</v>
      </c>
      <c r="AR16" s="436"/>
    </row>
    <row r="17" spans="1:44" ht="15.75" customHeight="1">
      <c r="A17" s="434"/>
      <c r="B17" s="418" t="s">
        <v>492</v>
      </c>
      <c r="C17" s="417"/>
      <c r="D17" s="416" t="s">
        <v>491</v>
      </c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14">
        <f>SUM(D17:AJ17)</f>
        <v>0</v>
      </c>
      <c r="AP17" s="414">
        <f>AL17+AI17+AF17+AC17+Z17+W17+T17+Q17+N17+K17+E17</f>
        <v>0</v>
      </c>
      <c r="AQ17" s="414">
        <f>AN17+AK17+AH17+AE17+AB17+Y17+V17+S17+P17+M17+J17+G17</f>
        <v>0</v>
      </c>
      <c r="AR17" s="413"/>
    </row>
    <row r="18" spans="1:44" ht="15.75" customHeight="1">
      <c r="A18" s="434"/>
      <c r="B18" s="418" t="s">
        <v>490</v>
      </c>
      <c r="C18" s="417"/>
      <c r="D18" s="416" t="s">
        <v>489</v>
      </c>
      <c r="E18" s="423">
        <v>792</v>
      </c>
      <c r="F18" s="423">
        <v>792</v>
      </c>
      <c r="G18" s="423">
        <v>792</v>
      </c>
      <c r="H18" s="423"/>
      <c r="I18" s="423"/>
      <c r="J18" s="423"/>
      <c r="K18" s="423">
        <v>16523</v>
      </c>
      <c r="L18" s="423">
        <v>16523</v>
      </c>
      <c r="M18" s="423">
        <v>16523</v>
      </c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>
        <v>8000</v>
      </c>
      <c r="AJ18" s="423">
        <v>8189</v>
      </c>
      <c r="AK18" s="423">
        <v>8189</v>
      </c>
      <c r="AL18" s="423"/>
      <c r="AM18" s="423"/>
      <c r="AN18" s="423"/>
      <c r="AO18" s="414">
        <v>25315</v>
      </c>
      <c r="AP18" s="414">
        <v>25504</v>
      </c>
      <c r="AQ18" s="414">
        <f>AN18+AK18+AH18+AE18+AB18+Y18+V18+S18+P18+M18+J18+G18</f>
        <v>25504</v>
      </c>
      <c r="AR18" s="413"/>
    </row>
    <row r="19" spans="1:44" ht="15.75" customHeight="1">
      <c r="A19" s="434"/>
      <c r="B19" s="411"/>
      <c r="C19" s="417"/>
      <c r="D19" s="428" t="s">
        <v>488</v>
      </c>
      <c r="E19" s="408">
        <f aca="true" t="shared" si="3" ref="E19:AQ19">SUM(E16:E18)</f>
        <v>792</v>
      </c>
      <c r="F19" s="408">
        <f t="shared" si="3"/>
        <v>792</v>
      </c>
      <c r="G19" s="408">
        <f t="shared" si="3"/>
        <v>792</v>
      </c>
      <c r="H19" s="408">
        <f t="shared" si="3"/>
        <v>2515</v>
      </c>
      <c r="I19" s="408">
        <f t="shared" si="3"/>
        <v>3885</v>
      </c>
      <c r="J19" s="408">
        <f t="shared" si="3"/>
        <v>6803</v>
      </c>
      <c r="K19" s="408">
        <f t="shared" si="3"/>
        <v>16523</v>
      </c>
      <c r="L19" s="408">
        <f t="shared" si="3"/>
        <v>16523</v>
      </c>
      <c r="M19" s="408">
        <f t="shared" si="3"/>
        <v>16523</v>
      </c>
      <c r="N19" s="408">
        <f t="shared" si="3"/>
        <v>0</v>
      </c>
      <c r="O19" s="408">
        <f t="shared" si="3"/>
        <v>0</v>
      </c>
      <c r="P19" s="408">
        <f t="shared" si="3"/>
        <v>0</v>
      </c>
      <c r="Q19" s="408">
        <f t="shared" si="3"/>
        <v>0</v>
      </c>
      <c r="R19" s="408">
        <f t="shared" si="3"/>
        <v>0</v>
      </c>
      <c r="S19" s="408">
        <f t="shared" si="3"/>
        <v>0</v>
      </c>
      <c r="T19" s="408">
        <f t="shared" si="3"/>
        <v>0</v>
      </c>
      <c r="U19" s="408">
        <f t="shared" si="3"/>
        <v>0</v>
      </c>
      <c r="V19" s="408">
        <f t="shared" si="3"/>
        <v>0</v>
      </c>
      <c r="W19" s="408">
        <f t="shared" si="3"/>
        <v>0</v>
      </c>
      <c r="X19" s="408">
        <f t="shared" si="3"/>
        <v>0</v>
      </c>
      <c r="Y19" s="408">
        <f t="shared" si="3"/>
        <v>0</v>
      </c>
      <c r="Z19" s="408">
        <f t="shared" si="3"/>
        <v>0</v>
      </c>
      <c r="AA19" s="408">
        <f t="shared" si="3"/>
        <v>0</v>
      </c>
      <c r="AB19" s="408">
        <f t="shared" si="3"/>
        <v>0</v>
      </c>
      <c r="AC19" s="408">
        <f t="shared" si="3"/>
        <v>0</v>
      </c>
      <c r="AD19" s="408">
        <f t="shared" si="3"/>
        <v>0</v>
      </c>
      <c r="AE19" s="408">
        <f t="shared" si="3"/>
        <v>0</v>
      </c>
      <c r="AF19" s="408">
        <f t="shared" si="3"/>
        <v>0</v>
      </c>
      <c r="AG19" s="408">
        <f t="shared" si="3"/>
        <v>0</v>
      </c>
      <c r="AH19" s="408">
        <f t="shared" si="3"/>
        <v>0</v>
      </c>
      <c r="AI19" s="408">
        <f t="shared" si="3"/>
        <v>8000</v>
      </c>
      <c r="AJ19" s="408">
        <f t="shared" si="3"/>
        <v>8189</v>
      </c>
      <c r="AK19" s="408">
        <f t="shared" si="3"/>
        <v>8189</v>
      </c>
      <c r="AL19" s="408">
        <f t="shared" si="3"/>
        <v>0</v>
      </c>
      <c r="AM19" s="408">
        <f t="shared" si="3"/>
        <v>0</v>
      </c>
      <c r="AN19" s="408">
        <f t="shared" si="3"/>
        <v>0</v>
      </c>
      <c r="AO19" s="408">
        <f t="shared" si="3"/>
        <v>27830</v>
      </c>
      <c r="AP19" s="408">
        <f t="shared" si="3"/>
        <v>29389</v>
      </c>
      <c r="AQ19" s="408">
        <f t="shared" si="3"/>
        <v>32307</v>
      </c>
      <c r="AR19" s="407"/>
    </row>
    <row r="20" spans="1:44" ht="15.75" customHeight="1">
      <c r="A20" s="426" t="s">
        <v>487</v>
      </c>
      <c r="B20" s="417"/>
      <c r="C20" s="427"/>
      <c r="D20" s="426" t="s">
        <v>486</v>
      </c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14">
        <f>SUM(D20:AJ20)</f>
        <v>0</v>
      </c>
      <c r="AP20" s="414">
        <v>0</v>
      </c>
      <c r="AQ20" s="415">
        <f>AM20+AJ20+AG20+AD20+AA20+X20+U20+R20+O20+L20+I20+F20</f>
        <v>0</v>
      </c>
      <c r="AR20" s="413"/>
    </row>
    <row r="21" spans="1:44" ht="15.75" customHeight="1">
      <c r="A21" s="434"/>
      <c r="B21" s="418" t="s">
        <v>485</v>
      </c>
      <c r="C21" s="417"/>
      <c r="D21" s="416" t="s">
        <v>484</v>
      </c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14">
        <f>SUM(D21:AJ21)</f>
        <v>0</v>
      </c>
      <c r="AP21" s="414">
        <v>0</v>
      </c>
      <c r="AQ21" s="415">
        <f>AM21+AJ21+AG21+AD21+AA21+X21+U21+R21+O21+L21+I21+F21</f>
        <v>0</v>
      </c>
      <c r="AR21" s="413"/>
    </row>
    <row r="22" spans="1:44" ht="15.75" customHeight="1">
      <c r="A22" s="434"/>
      <c r="B22" s="411"/>
      <c r="C22" s="417"/>
      <c r="D22" s="428" t="s">
        <v>483</v>
      </c>
      <c r="E22" s="408">
        <f aca="true" t="shared" si="4" ref="E22:AQ22">SUM(E21:E21)</f>
        <v>0</v>
      </c>
      <c r="F22" s="408">
        <f t="shared" si="4"/>
        <v>0</v>
      </c>
      <c r="G22" s="408">
        <f t="shared" si="4"/>
        <v>0</v>
      </c>
      <c r="H22" s="408">
        <f t="shared" si="4"/>
        <v>0</v>
      </c>
      <c r="I22" s="408">
        <f t="shared" si="4"/>
        <v>0</v>
      </c>
      <c r="J22" s="408">
        <f t="shared" si="4"/>
        <v>0</v>
      </c>
      <c r="K22" s="408">
        <f t="shared" si="4"/>
        <v>0</v>
      </c>
      <c r="L22" s="408">
        <f t="shared" si="4"/>
        <v>0</v>
      </c>
      <c r="M22" s="408">
        <f t="shared" si="4"/>
        <v>0</v>
      </c>
      <c r="N22" s="408">
        <f t="shared" si="4"/>
        <v>0</v>
      </c>
      <c r="O22" s="408">
        <f t="shared" si="4"/>
        <v>0</v>
      </c>
      <c r="P22" s="408">
        <f t="shared" si="4"/>
        <v>0</v>
      </c>
      <c r="Q22" s="408">
        <f t="shared" si="4"/>
        <v>0</v>
      </c>
      <c r="R22" s="408">
        <f t="shared" si="4"/>
        <v>0</v>
      </c>
      <c r="S22" s="408">
        <f t="shared" si="4"/>
        <v>0</v>
      </c>
      <c r="T22" s="408">
        <f t="shared" si="4"/>
        <v>0</v>
      </c>
      <c r="U22" s="408">
        <f t="shared" si="4"/>
        <v>0</v>
      </c>
      <c r="V22" s="408">
        <f t="shared" si="4"/>
        <v>0</v>
      </c>
      <c r="W22" s="408">
        <f t="shared" si="4"/>
        <v>0</v>
      </c>
      <c r="X22" s="408">
        <f t="shared" si="4"/>
        <v>0</v>
      </c>
      <c r="Y22" s="408">
        <f t="shared" si="4"/>
        <v>0</v>
      </c>
      <c r="Z22" s="408">
        <f t="shared" si="4"/>
        <v>0</v>
      </c>
      <c r="AA22" s="408">
        <f t="shared" si="4"/>
        <v>0</v>
      </c>
      <c r="AB22" s="408">
        <f t="shared" si="4"/>
        <v>0</v>
      </c>
      <c r="AC22" s="408">
        <f t="shared" si="4"/>
        <v>0</v>
      </c>
      <c r="AD22" s="408">
        <f t="shared" si="4"/>
        <v>0</v>
      </c>
      <c r="AE22" s="408">
        <f t="shared" si="4"/>
        <v>0</v>
      </c>
      <c r="AF22" s="408">
        <f t="shared" si="4"/>
        <v>0</v>
      </c>
      <c r="AG22" s="408">
        <f t="shared" si="4"/>
        <v>0</v>
      </c>
      <c r="AH22" s="408">
        <f t="shared" si="4"/>
        <v>0</v>
      </c>
      <c r="AI22" s="408">
        <f t="shared" si="4"/>
        <v>0</v>
      </c>
      <c r="AJ22" s="408">
        <f t="shared" si="4"/>
        <v>0</v>
      </c>
      <c r="AK22" s="408">
        <f t="shared" si="4"/>
        <v>0</v>
      </c>
      <c r="AL22" s="408">
        <f t="shared" si="4"/>
        <v>0</v>
      </c>
      <c r="AM22" s="408">
        <f t="shared" si="4"/>
        <v>0</v>
      </c>
      <c r="AN22" s="408">
        <f t="shared" si="4"/>
        <v>0</v>
      </c>
      <c r="AO22" s="408">
        <f t="shared" si="4"/>
        <v>0</v>
      </c>
      <c r="AP22" s="408">
        <f t="shared" si="4"/>
        <v>0</v>
      </c>
      <c r="AQ22" s="408">
        <f t="shared" si="4"/>
        <v>0</v>
      </c>
      <c r="AR22" s="407"/>
    </row>
    <row r="23" spans="1:44" ht="15.75" customHeight="1">
      <c r="A23" s="425" t="s">
        <v>482</v>
      </c>
      <c r="B23" s="427"/>
      <c r="C23" s="424"/>
      <c r="D23" s="426" t="s">
        <v>481</v>
      </c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14">
        <f>SUM(D23:AJ23)</f>
        <v>0</v>
      </c>
      <c r="AP23" s="414">
        <v>0</v>
      </c>
      <c r="AQ23" s="414"/>
      <c r="AR23" s="413"/>
    </row>
    <row r="24" spans="1:44" ht="15.75" customHeight="1">
      <c r="A24" s="434"/>
      <c r="B24" s="418" t="s">
        <v>480</v>
      </c>
      <c r="C24" s="417"/>
      <c r="D24" s="416" t="s">
        <v>479</v>
      </c>
      <c r="E24" s="423">
        <v>3360</v>
      </c>
      <c r="F24" s="423">
        <v>3360</v>
      </c>
      <c r="G24" s="423">
        <v>3360</v>
      </c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14">
        <v>3360</v>
      </c>
      <c r="AP24" s="414">
        <v>3360</v>
      </c>
      <c r="AQ24" s="414">
        <f>AN24+AK24+AH24+AE24+AB24+Y24+V24+S24+P24+M24+J24+G24</f>
        <v>3360</v>
      </c>
      <c r="AR24" s="413"/>
    </row>
    <row r="25" spans="1:44" ht="15.75" customHeight="1">
      <c r="A25" s="434"/>
      <c r="B25" s="418" t="s">
        <v>478</v>
      </c>
      <c r="C25" s="417">
        <v>813000</v>
      </c>
      <c r="D25" s="416" t="s">
        <v>477</v>
      </c>
      <c r="E25" s="423">
        <v>2322</v>
      </c>
      <c r="F25" s="423">
        <v>2322</v>
      </c>
      <c r="G25" s="423">
        <v>2322</v>
      </c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14">
        <v>2322</v>
      </c>
      <c r="AP25" s="414">
        <v>2322</v>
      </c>
      <c r="AQ25" s="414">
        <f>AN25+AK25+AH25+AE25+AB25+Y25+V25+S25+P25+M25+J25+G25</f>
        <v>2322</v>
      </c>
      <c r="AR25" s="413"/>
    </row>
    <row r="26" spans="1:44" ht="15.75" customHeight="1">
      <c r="A26" s="434"/>
      <c r="B26" s="418" t="s">
        <v>476</v>
      </c>
      <c r="C26" s="417"/>
      <c r="D26" s="416" t="s">
        <v>475</v>
      </c>
      <c r="E26" s="423"/>
      <c r="F26" s="423"/>
      <c r="G26" s="423"/>
      <c r="H26" s="423"/>
      <c r="I26" s="423"/>
      <c r="J26" s="423"/>
      <c r="K26" s="423">
        <v>10000</v>
      </c>
      <c r="L26" s="423">
        <v>10000</v>
      </c>
      <c r="M26" s="423">
        <v>10000</v>
      </c>
      <c r="N26" s="423"/>
      <c r="O26" s="423"/>
      <c r="P26" s="423"/>
      <c r="Q26" s="423"/>
      <c r="R26" s="423"/>
      <c r="S26" s="423"/>
      <c r="T26" s="435"/>
      <c r="U26" s="435"/>
      <c r="V26" s="435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>
        <v>50</v>
      </c>
      <c r="AI26" s="423"/>
      <c r="AJ26" s="423"/>
      <c r="AK26" s="423"/>
      <c r="AL26" s="423"/>
      <c r="AM26" s="423"/>
      <c r="AN26" s="423"/>
      <c r="AO26" s="414">
        <v>10000</v>
      </c>
      <c r="AP26" s="414">
        <v>10000</v>
      </c>
      <c r="AQ26" s="414">
        <f>AN26+AK26+AH26+AE26+AB26+Y26+V26+S26+P26+M26+J26+G26</f>
        <v>10050</v>
      </c>
      <c r="AR26" s="413"/>
    </row>
    <row r="27" spans="1:44" ht="15.75" customHeight="1">
      <c r="A27" s="434"/>
      <c r="B27" s="411"/>
      <c r="C27" s="417"/>
      <c r="D27" s="404" t="s">
        <v>474</v>
      </c>
      <c r="E27" s="408">
        <f aca="true" t="shared" si="5" ref="E27:AQ27">SUM(E24:E26)</f>
        <v>5682</v>
      </c>
      <c r="F27" s="408">
        <f t="shared" si="5"/>
        <v>5682</v>
      </c>
      <c r="G27" s="408">
        <f t="shared" si="5"/>
        <v>5682</v>
      </c>
      <c r="H27" s="408">
        <f t="shared" si="5"/>
        <v>0</v>
      </c>
      <c r="I27" s="408">
        <f t="shared" si="5"/>
        <v>0</v>
      </c>
      <c r="J27" s="408">
        <f t="shared" si="5"/>
        <v>0</v>
      </c>
      <c r="K27" s="408">
        <f t="shared" si="5"/>
        <v>10000</v>
      </c>
      <c r="L27" s="408">
        <f t="shared" si="5"/>
        <v>10000</v>
      </c>
      <c r="M27" s="408">
        <f t="shared" si="5"/>
        <v>10000</v>
      </c>
      <c r="N27" s="408">
        <f t="shared" si="5"/>
        <v>0</v>
      </c>
      <c r="O27" s="408">
        <f t="shared" si="5"/>
        <v>0</v>
      </c>
      <c r="P27" s="408">
        <f t="shared" si="5"/>
        <v>0</v>
      </c>
      <c r="Q27" s="408">
        <f t="shared" si="5"/>
        <v>0</v>
      </c>
      <c r="R27" s="408">
        <f t="shared" si="5"/>
        <v>0</v>
      </c>
      <c r="S27" s="408">
        <f t="shared" si="5"/>
        <v>0</v>
      </c>
      <c r="T27" s="408">
        <f t="shared" si="5"/>
        <v>0</v>
      </c>
      <c r="U27" s="408">
        <f t="shared" si="5"/>
        <v>0</v>
      </c>
      <c r="V27" s="408">
        <f t="shared" si="5"/>
        <v>0</v>
      </c>
      <c r="W27" s="408">
        <f t="shared" si="5"/>
        <v>0</v>
      </c>
      <c r="X27" s="408">
        <f t="shared" si="5"/>
        <v>0</v>
      </c>
      <c r="Y27" s="408">
        <f t="shared" si="5"/>
        <v>0</v>
      </c>
      <c r="Z27" s="408">
        <f t="shared" si="5"/>
        <v>0</v>
      </c>
      <c r="AA27" s="408">
        <f t="shared" si="5"/>
        <v>0</v>
      </c>
      <c r="AB27" s="408">
        <f t="shared" si="5"/>
        <v>0</v>
      </c>
      <c r="AC27" s="408">
        <f t="shared" si="5"/>
        <v>0</v>
      </c>
      <c r="AD27" s="408">
        <f t="shared" si="5"/>
        <v>0</v>
      </c>
      <c r="AE27" s="408">
        <f t="shared" si="5"/>
        <v>0</v>
      </c>
      <c r="AF27" s="408">
        <f t="shared" si="5"/>
        <v>0</v>
      </c>
      <c r="AG27" s="408">
        <f t="shared" si="5"/>
        <v>0</v>
      </c>
      <c r="AH27" s="408">
        <f t="shared" si="5"/>
        <v>50</v>
      </c>
      <c r="AI27" s="408">
        <f t="shared" si="5"/>
        <v>0</v>
      </c>
      <c r="AJ27" s="408">
        <f t="shared" si="5"/>
        <v>0</v>
      </c>
      <c r="AK27" s="408">
        <f t="shared" si="5"/>
        <v>0</v>
      </c>
      <c r="AL27" s="408">
        <f t="shared" si="5"/>
        <v>0</v>
      </c>
      <c r="AM27" s="408">
        <f t="shared" si="5"/>
        <v>0</v>
      </c>
      <c r="AN27" s="408">
        <f t="shared" si="5"/>
        <v>0</v>
      </c>
      <c r="AO27" s="408">
        <f t="shared" si="5"/>
        <v>15682</v>
      </c>
      <c r="AP27" s="408">
        <f t="shared" si="5"/>
        <v>15682</v>
      </c>
      <c r="AQ27" s="408">
        <f t="shared" si="5"/>
        <v>15732</v>
      </c>
      <c r="AR27" s="407"/>
    </row>
    <row r="28" spans="1:44" ht="15.75" customHeight="1">
      <c r="A28" s="425" t="s">
        <v>473</v>
      </c>
      <c r="B28" s="427"/>
      <c r="C28" s="424"/>
      <c r="D28" s="426" t="s">
        <v>472</v>
      </c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14">
        <f>SUM(D28:AJ28)</f>
        <v>0</v>
      </c>
      <c r="AP28" s="414">
        <v>0</v>
      </c>
      <c r="AQ28" s="414">
        <f>AM28+AJ28+AG28+AD28+AA28+X28+U28+R28+O28+L28+I28+F28</f>
        <v>0</v>
      </c>
      <c r="AR28" s="413"/>
    </row>
    <row r="29" spans="1:102" ht="15.75" customHeight="1">
      <c r="A29" s="434"/>
      <c r="B29" s="418" t="s">
        <v>471</v>
      </c>
      <c r="C29" s="417"/>
      <c r="D29" s="416" t="s">
        <v>470</v>
      </c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14">
        <f>SUM(D29:AJ29)</f>
        <v>0</v>
      </c>
      <c r="AP29" s="414">
        <v>0</v>
      </c>
      <c r="AQ29" s="414">
        <f>AM29+AJ29+AG29+AD29+AA29+X29+U29+R29+O29+L29+I29+F29</f>
        <v>0</v>
      </c>
      <c r="AR29" s="413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1"/>
    </row>
    <row r="30" spans="1:44" ht="15.75" customHeight="1">
      <c r="A30" s="434"/>
      <c r="B30" s="411"/>
      <c r="C30" s="417"/>
      <c r="D30" s="404" t="s">
        <v>469</v>
      </c>
      <c r="E30" s="408">
        <f aca="true" t="shared" si="6" ref="E30:AQ30">SUM(E29:E29)</f>
        <v>0</v>
      </c>
      <c r="F30" s="408">
        <f t="shared" si="6"/>
        <v>0</v>
      </c>
      <c r="G30" s="408">
        <f t="shared" si="6"/>
        <v>0</v>
      </c>
      <c r="H30" s="408">
        <f t="shared" si="6"/>
        <v>0</v>
      </c>
      <c r="I30" s="408">
        <f t="shared" si="6"/>
        <v>0</v>
      </c>
      <c r="J30" s="408">
        <f t="shared" si="6"/>
        <v>0</v>
      </c>
      <c r="K30" s="408">
        <f t="shared" si="6"/>
        <v>0</v>
      </c>
      <c r="L30" s="408">
        <f t="shared" si="6"/>
        <v>0</v>
      </c>
      <c r="M30" s="408">
        <f t="shared" si="6"/>
        <v>0</v>
      </c>
      <c r="N30" s="408">
        <f t="shared" si="6"/>
        <v>0</v>
      </c>
      <c r="O30" s="408">
        <f t="shared" si="6"/>
        <v>0</v>
      </c>
      <c r="P30" s="408">
        <f t="shared" si="6"/>
        <v>0</v>
      </c>
      <c r="Q30" s="408">
        <f t="shared" si="6"/>
        <v>0</v>
      </c>
      <c r="R30" s="408">
        <f t="shared" si="6"/>
        <v>0</v>
      </c>
      <c r="S30" s="408">
        <f t="shared" si="6"/>
        <v>0</v>
      </c>
      <c r="T30" s="408">
        <f t="shared" si="6"/>
        <v>0</v>
      </c>
      <c r="U30" s="408">
        <f t="shared" si="6"/>
        <v>0</v>
      </c>
      <c r="V30" s="408">
        <f t="shared" si="6"/>
        <v>0</v>
      </c>
      <c r="W30" s="408">
        <f t="shared" si="6"/>
        <v>0</v>
      </c>
      <c r="X30" s="408">
        <f t="shared" si="6"/>
        <v>0</v>
      </c>
      <c r="Y30" s="408">
        <f t="shared" si="6"/>
        <v>0</v>
      </c>
      <c r="Z30" s="408">
        <f t="shared" si="6"/>
        <v>0</v>
      </c>
      <c r="AA30" s="408">
        <f t="shared" si="6"/>
        <v>0</v>
      </c>
      <c r="AB30" s="408">
        <f t="shared" si="6"/>
        <v>0</v>
      </c>
      <c r="AC30" s="408">
        <f t="shared" si="6"/>
        <v>0</v>
      </c>
      <c r="AD30" s="408">
        <f t="shared" si="6"/>
        <v>0</v>
      </c>
      <c r="AE30" s="408">
        <f t="shared" si="6"/>
        <v>0</v>
      </c>
      <c r="AF30" s="408">
        <f t="shared" si="6"/>
        <v>0</v>
      </c>
      <c r="AG30" s="408">
        <f t="shared" si="6"/>
        <v>0</v>
      </c>
      <c r="AH30" s="408">
        <f t="shared" si="6"/>
        <v>0</v>
      </c>
      <c r="AI30" s="408">
        <f t="shared" si="6"/>
        <v>0</v>
      </c>
      <c r="AJ30" s="408">
        <f t="shared" si="6"/>
        <v>0</v>
      </c>
      <c r="AK30" s="408">
        <f t="shared" si="6"/>
        <v>0</v>
      </c>
      <c r="AL30" s="408">
        <f t="shared" si="6"/>
        <v>0</v>
      </c>
      <c r="AM30" s="408">
        <f t="shared" si="6"/>
        <v>0</v>
      </c>
      <c r="AN30" s="408">
        <f t="shared" si="6"/>
        <v>0</v>
      </c>
      <c r="AO30" s="408">
        <f t="shared" si="6"/>
        <v>0</v>
      </c>
      <c r="AP30" s="408">
        <f t="shared" si="6"/>
        <v>0</v>
      </c>
      <c r="AQ30" s="408">
        <f t="shared" si="6"/>
        <v>0</v>
      </c>
      <c r="AR30" s="407"/>
    </row>
    <row r="31" spans="1:44" ht="15.75" customHeight="1">
      <c r="A31" s="425" t="s">
        <v>468</v>
      </c>
      <c r="B31" s="427"/>
      <c r="C31" s="424"/>
      <c r="D31" s="426" t="s">
        <v>467</v>
      </c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14">
        <f>SUM(D31:AJ31)</f>
        <v>0</v>
      </c>
      <c r="AP31" s="414">
        <v>0</v>
      </c>
      <c r="AQ31" s="414">
        <f>AM31+AJ31+AG31+AD31+AA31+X31+U31+R31+O31+L31+I31+F31</f>
        <v>0</v>
      </c>
      <c r="AR31" s="413"/>
    </row>
    <row r="32" spans="1:44" ht="15.75" customHeight="1">
      <c r="A32" s="434"/>
      <c r="B32" s="418" t="s">
        <v>466</v>
      </c>
      <c r="C32" s="417">
        <v>910110</v>
      </c>
      <c r="D32" s="416" t="s">
        <v>465</v>
      </c>
      <c r="E32" s="423">
        <v>1200</v>
      </c>
      <c r="F32" s="423">
        <v>1200</v>
      </c>
      <c r="G32" s="423">
        <v>1200</v>
      </c>
      <c r="H32" s="423">
        <v>1235</v>
      </c>
      <c r="I32" s="423">
        <v>1235</v>
      </c>
      <c r="J32" s="423">
        <v>1235</v>
      </c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14">
        <v>2435</v>
      </c>
      <c r="AP32" s="414">
        <v>2435</v>
      </c>
      <c r="AQ32" s="414">
        <f>AM32+AJ32+AG32+AD32+AA32+X32+U32+R32+O32+L32+I32+F32</f>
        <v>2435</v>
      </c>
      <c r="AR32" s="413"/>
    </row>
    <row r="33" spans="1:44" ht="15.75" customHeight="1">
      <c r="A33" s="422"/>
      <c r="B33" s="411"/>
      <c r="C33" s="404"/>
      <c r="D33" s="428" t="s">
        <v>464</v>
      </c>
      <c r="E33" s="408">
        <f aca="true" t="shared" si="7" ref="E33:AQ33">SUM(E32:E32)</f>
        <v>1200</v>
      </c>
      <c r="F33" s="408">
        <f t="shared" si="7"/>
        <v>1200</v>
      </c>
      <c r="G33" s="408">
        <f t="shared" si="7"/>
        <v>1200</v>
      </c>
      <c r="H33" s="408">
        <f t="shared" si="7"/>
        <v>1235</v>
      </c>
      <c r="I33" s="408">
        <f t="shared" si="7"/>
        <v>1235</v>
      </c>
      <c r="J33" s="408">
        <f t="shared" si="7"/>
        <v>1235</v>
      </c>
      <c r="K33" s="408">
        <f t="shared" si="7"/>
        <v>0</v>
      </c>
      <c r="L33" s="408">
        <f t="shared" si="7"/>
        <v>0</v>
      </c>
      <c r="M33" s="408">
        <f t="shared" si="7"/>
        <v>0</v>
      </c>
      <c r="N33" s="408">
        <f t="shared" si="7"/>
        <v>0</v>
      </c>
      <c r="O33" s="408">
        <f t="shared" si="7"/>
        <v>0</v>
      </c>
      <c r="P33" s="408">
        <f t="shared" si="7"/>
        <v>0</v>
      </c>
      <c r="Q33" s="408">
        <f t="shared" si="7"/>
        <v>0</v>
      </c>
      <c r="R33" s="408">
        <f t="shared" si="7"/>
        <v>0</v>
      </c>
      <c r="S33" s="408">
        <f t="shared" si="7"/>
        <v>0</v>
      </c>
      <c r="T33" s="408">
        <f t="shared" si="7"/>
        <v>0</v>
      </c>
      <c r="U33" s="408">
        <f t="shared" si="7"/>
        <v>0</v>
      </c>
      <c r="V33" s="408">
        <f t="shared" si="7"/>
        <v>0</v>
      </c>
      <c r="W33" s="408">
        <f t="shared" si="7"/>
        <v>0</v>
      </c>
      <c r="X33" s="408">
        <f t="shared" si="7"/>
        <v>0</v>
      </c>
      <c r="Y33" s="408">
        <f t="shared" si="7"/>
        <v>0</v>
      </c>
      <c r="Z33" s="408">
        <f t="shared" si="7"/>
        <v>0</v>
      </c>
      <c r="AA33" s="408">
        <f t="shared" si="7"/>
        <v>0</v>
      </c>
      <c r="AB33" s="408">
        <f t="shared" si="7"/>
        <v>0</v>
      </c>
      <c r="AC33" s="408">
        <f t="shared" si="7"/>
        <v>0</v>
      </c>
      <c r="AD33" s="408">
        <f t="shared" si="7"/>
        <v>0</v>
      </c>
      <c r="AE33" s="408">
        <f t="shared" si="7"/>
        <v>0</v>
      </c>
      <c r="AF33" s="408">
        <f t="shared" si="7"/>
        <v>0</v>
      </c>
      <c r="AG33" s="408">
        <f t="shared" si="7"/>
        <v>0</v>
      </c>
      <c r="AH33" s="408">
        <f t="shared" si="7"/>
        <v>0</v>
      </c>
      <c r="AI33" s="408">
        <f t="shared" si="7"/>
        <v>0</v>
      </c>
      <c r="AJ33" s="408">
        <f t="shared" si="7"/>
        <v>0</v>
      </c>
      <c r="AK33" s="408">
        <f t="shared" si="7"/>
        <v>0</v>
      </c>
      <c r="AL33" s="408">
        <f t="shared" si="7"/>
        <v>0</v>
      </c>
      <c r="AM33" s="408">
        <f t="shared" si="7"/>
        <v>0</v>
      </c>
      <c r="AN33" s="408">
        <f t="shared" si="7"/>
        <v>0</v>
      </c>
      <c r="AO33" s="408">
        <f t="shared" si="7"/>
        <v>2435</v>
      </c>
      <c r="AP33" s="408">
        <f t="shared" si="7"/>
        <v>2435</v>
      </c>
      <c r="AQ33" s="408">
        <f t="shared" si="7"/>
        <v>2435</v>
      </c>
      <c r="AR33" s="407"/>
    </row>
    <row r="34" spans="1:44" ht="15.75" customHeight="1">
      <c r="A34" s="425" t="s">
        <v>463</v>
      </c>
      <c r="B34" s="418"/>
      <c r="C34" s="432"/>
      <c r="D34" s="433" t="s">
        <v>462</v>
      </c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30"/>
      <c r="AO34" s="414">
        <f>SUM(D34:AJ34)</f>
        <v>0</v>
      </c>
      <c r="AP34" s="414">
        <v>0</v>
      </c>
      <c r="AQ34" s="414">
        <f>AM34+AJ34+AG34+AD34+AA34+X34+U34+R34+O34+L34+I34+F34</f>
        <v>0</v>
      </c>
      <c r="AR34" s="413"/>
    </row>
    <row r="35" spans="1:44" ht="15.75" customHeight="1">
      <c r="A35" s="422"/>
      <c r="B35" s="418" t="s">
        <v>446</v>
      </c>
      <c r="C35" s="432"/>
      <c r="D35" s="431" t="s">
        <v>461</v>
      </c>
      <c r="E35" s="423">
        <v>19590</v>
      </c>
      <c r="F35" s="423">
        <v>19590</v>
      </c>
      <c r="G35" s="423">
        <v>19590</v>
      </c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14">
        <v>19590</v>
      </c>
      <c r="AP35" s="414">
        <v>19590</v>
      </c>
      <c r="AQ35" s="414">
        <v>19590</v>
      </c>
      <c r="AR35" s="413"/>
    </row>
    <row r="36" spans="1:44" ht="15.75" customHeight="1">
      <c r="A36" s="422"/>
      <c r="B36" s="418" t="s">
        <v>460</v>
      </c>
      <c r="C36" s="432"/>
      <c r="D36" s="431" t="s">
        <v>459</v>
      </c>
      <c r="E36" s="423"/>
      <c r="F36" s="423">
        <v>161</v>
      </c>
      <c r="G36" s="423">
        <v>161</v>
      </c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30"/>
      <c r="AO36" s="414">
        <f>E36</f>
        <v>0</v>
      </c>
      <c r="AP36" s="414">
        <v>161</v>
      </c>
      <c r="AQ36" s="414">
        <v>161</v>
      </c>
      <c r="AR36" s="413"/>
    </row>
    <row r="37" spans="1:44" ht="15.75" customHeight="1">
      <c r="A37" s="422"/>
      <c r="B37" s="418" t="s">
        <v>444</v>
      </c>
      <c r="C37" s="432" t="s">
        <v>458</v>
      </c>
      <c r="D37" s="431" t="s">
        <v>457</v>
      </c>
      <c r="E37" s="423">
        <v>2364</v>
      </c>
      <c r="F37" s="423">
        <v>2364</v>
      </c>
      <c r="G37" s="423">
        <v>2364</v>
      </c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14">
        <v>2364</v>
      </c>
      <c r="AP37" s="414">
        <v>2364</v>
      </c>
      <c r="AQ37" s="414">
        <v>2364</v>
      </c>
      <c r="AR37" s="413"/>
    </row>
    <row r="38" spans="1:44" ht="15.75" customHeight="1">
      <c r="A38" s="425"/>
      <c r="B38" s="428"/>
      <c r="C38" s="429"/>
      <c r="D38" s="428" t="s">
        <v>456</v>
      </c>
      <c r="E38" s="408">
        <f aca="true" t="shared" si="8" ref="E38:AQ38">SUM(E35:E37)</f>
        <v>21954</v>
      </c>
      <c r="F38" s="408">
        <f t="shared" si="8"/>
        <v>22115</v>
      </c>
      <c r="G38" s="408">
        <f t="shared" si="8"/>
        <v>22115</v>
      </c>
      <c r="H38" s="408">
        <f t="shared" si="8"/>
        <v>0</v>
      </c>
      <c r="I38" s="408">
        <f t="shared" si="8"/>
        <v>0</v>
      </c>
      <c r="J38" s="408">
        <f t="shared" si="8"/>
        <v>0</v>
      </c>
      <c r="K38" s="408">
        <f t="shared" si="8"/>
        <v>0</v>
      </c>
      <c r="L38" s="408">
        <f t="shared" si="8"/>
        <v>0</v>
      </c>
      <c r="M38" s="408">
        <f t="shared" si="8"/>
        <v>0</v>
      </c>
      <c r="N38" s="408">
        <f t="shared" si="8"/>
        <v>0</v>
      </c>
      <c r="O38" s="408">
        <f t="shared" si="8"/>
        <v>0</v>
      </c>
      <c r="P38" s="408">
        <f t="shared" si="8"/>
        <v>0</v>
      </c>
      <c r="Q38" s="408">
        <f t="shared" si="8"/>
        <v>0</v>
      </c>
      <c r="R38" s="408">
        <f t="shared" si="8"/>
        <v>0</v>
      </c>
      <c r="S38" s="408">
        <f t="shared" si="8"/>
        <v>0</v>
      </c>
      <c r="T38" s="408">
        <f t="shared" si="8"/>
        <v>0</v>
      </c>
      <c r="U38" s="408">
        <f t="shared" si="8"/>
        <v>0</v>
      </c>
      <c r="V38" s="408">
        <f t="shared" si="8"/>
        <v>0</v>
      </c>
      <c r="W38" s="408">
        <f t="shared" si="8"/>
        <v>0</v>
      </c>
      <c r="X38" s="408">
        <f t="shared" si="8"/>
        <v>0</v>
      </c>
      <c r="Y38" s="408">
        <f t="shared" si="8"/>
        <v>0</v>
      </c>
      <c r="Z38" s="408">
        <f t="shared" si="8"/>
        <v>0</v>
      </c>
      <c r="AA38" s="408">
        <f t="shared" si="8"/>
        <v>0</v>
      </c>
      <c r="AB38" s="408">
        <f t="shared" si="8"/>
        <v>0</v>
      </c>
      <c r="AC38" s="408">
        <f t="shared" si="8"/>
        <v>0</v>
      </c>
      <c r="AD38" s="408">
        <f t="shared" si="8"/>
        <v>0</v>
      </c>
      <c r="AE38" s="408">
        <f t="shared" si="8"/>
        <v>0</v>
      </c>
      <c r="AF38" s="408">
        <f t="shared" si="8"/>
        <v>0</v>
      </c>
      <c r="AG38" s="408">
        <f t="shared" si="8"/>
        <v>0</v>
      </c>
      <c r="AH38" s="408">
        <f t="shared" si="8"/>
        <v>0</v>
      </c>
      <c r="AI38" s="408">
        <f t="shared" si="8"/>
        <v>0</v>
      </c>
      <c r="AJ38" s="408">
        <f t="shared" si="8"/>
        <v>0</v>
      </c>
      <c r="AK38" s="408">
        <f t="shared" si="8"/>
        <v>0</v>
      </c>
      <c r="AL38" s="408">
        <f t="shared" si="8"/>
        <v>0</v>
      </c>
      <c r="AM38" s="408">
        <f t="shared" si="8"/>
        <v>0</v>
      </c>
      <c r="AN38" s="408">
        <f t="shared" si="8"/>
        <v>0</v>
      </c>
      <c r="AO38" s="408">
        <f t="shared" si="8"/>
        <v>21954</v>
      </c>
      <c r="AP38" s="408">
        <f t="shared" si="8"/>
        <v>22115</v>
      </c>
      <c r="AQ38" s="408">
        <f t="shared" si="8"/>
        <v>22115</v>
      </c>
      <c r="AR38" s="407"/>
    </row>
    <row r="39" spans="1:44" ht="15.75" customHeight="1">
      <c r="A39" s="425" t="s">
        <v>455</v>
      </c>
      <c r="B39" s="427"/>
      <c r="C39" s="424"/>
      <c r="D39" s="426" t="s">
        <v>454</v>
      </c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14">
        <f>SUM(D39:AJ39)</f>
        <v>0</v>
      </c>
      <c r="AP39" s="414">
        <v>0</v>
      </c>
      <c r="AQ39" s="414">
        <f>AM39+AJ39+AG39+AD39+AA39+X39+U39+R39+O39+L39+I39+F39</f>
        <v>0</v>
      </c>
      <c r="AR39" s="413"/>
    </row>
    <row r="40" spans="1:44" ht="15.75" customHeight="1">
      <c r="A40" s="425"/>
      <c r="B40" s="417">
        <v>107060</v>
      </c>
      <c r="C40" s="424"/>
      <c r="D40" s="416" t="s">
        <v>453</v>
      </c>
      <c r="E40" s="423">
        <v>3903</v>
      </c>
      <c r="F40" s="423">
        <v>4092</v>
      </c>
      <c r="G40" s="423">
        <v>4231</v>
      </c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3"/>
      <c r="AJ40" s="423"/>
      <c r="AK40" s="423"/>
      <c r="AL40" s="423"/>
      <c r="AM40" s="423"/>
      <c r="AN40" s="423"/>
      <c r="AO40" s="414">
        <f>AL40+AI40+AF40+AC40+Z40+W40+T40+Q40+N40+K40+H40+E40</f>
        <v>3903</v>
      </c>
      <c r="AP40" s="414">
        <v>4092</v>
      </c>
      <c r="AQ40" s="414">
        <f>AN40+AK40+AH40+AE40+AB40+Y40+V40+S40+P40+M40+J40+G40</f>
        <v>4231</v>
      </c>
      <c r="AR40" s="413"/>
    </row>
    <row r="41" spans="1:44" ht="15.75" customHeight="1">
      <c r="A41" s="425"/>
      <c r="B41" s="417">
        <v>105010</v>
      </c>
      <c r="C41" s="424"/>
      <c r="D41" s="416" t="s">
        <v>452</v>
      </c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14">
        <f>SUM(D41:AJ41)</f>
        <v>0</v>
      </c>
      <c r="AP41" s="414">
        <v>0</v>
      </c>
      <c r="AQ41" s="414">
        <f>AN41+AK41+AH41+AE41+AB41+Y41+V41+S41+P41+M41+J41+G41</f>
        <v>0</v>
      </c>
      <c r="AR41" s="413"/>
    </row>
    <row r="42" spans="1:44" ht="15.75" customHeight="1">
      <c r="A42" s="425"/>
      <c r="B42" s="417">
        <v>107051</v>
      </c>
      <c r="C42" s="424"/>
      <c r="D42" s="416" t="s">
        <v>451</v>
      </c>
      <c r="E42" s="423">
        <v>1384</v>
      </c>
      <c r="F42" s="423">
        <v>1384</v>
      </c>
      <c r="G42" s="423">
        <v>1384</v>
      </c>
      <c r="H42" s="423"/>
      <c r="I42" s="423"/>
      <c r="J42" s="423"/>
      <c r="K42" s="423"/>
      <c r="L42" s="423"/>
      <c r="M42" s="423"/>
      <c r="N42" s="423"/>
      <c r="O42" s="423"/>
      <c r="P42" s="423"/>
      <c r="Q42" s="423">
        <v>2520</v>
      </c>
      <c r="R42" s="423">
        <v>2508</v>
      </c>
      <c r="S42" s="423">
        <v>2508</v>
      </c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  <c r="AJ42" s="423"/>
      <c r="AK42" s="423"/>
      <c r="AL42" s="423"/>
      <c r="AM42" s="423"/>
      <c r="AN42" s="423"/>
      <c r="AO42" s="414">
        <f>AL42+AI42+AF42+AC42+Z42+W42+T42+Q42+N42+K42+H42+E42</f>
        <v>3904</v>
      </c>
      <c r="AP42" s="414">
        <v>3892</v>
      </c>
      <c r="AQ42" s="414">
        <f>AN42+AK42+AH42+AE42+AB42+Y42+V42+S42+P42+M42+J42+G42</f>
        <v>3892</v>
      </c>
      <c r="AR42" s="413"/>
    </row>
    <row r="43" spans="1:44" ht="15.75" customHeight="1">
      <c r="A43" s="425"/>
      <c r="B43" s="417">
        <v>106020</v>
      </c>
      <c r="C43" s="424"/>
      <c r="D43" s="416" t="s">
        <v>450</v>
      </c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>
        <v>26</v>
      </c>
      <c r="X43" s="423">
        <v>26</v>
      </c>
      <c r="Y43" s="423">
        <v>26</v>
      </c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3"/>
      <c r="AK43" s="423"/>
      <c r="AL43" s="423"/>
      <c r="AM43" s="423"/>
      <c r="AN43" s="423"/>
      <c r="AO43" s="414">
        <f>AL43+AI43+AF43+AC43+Z43+W43+T43+Q43+N43+K43+H43+E43</f>
        <v>26</v>
      </c>
      <c r="AP43" s="414">
        <v>26</v>
      </c>
      <c r="AQ43" s="414">
        <f>AM43+AJ43+AG43+AD43+AA43+X43+U43+R43+O43+L43+I43+F43</f>
        <v>26</v>
      </c>
      <c r="AR43" s="413"/>
    </row>
    <row r="44" spans="1:44" ht="15.75" customHeight="1">
      <c r="A44" s="422"/>
      <c r="B44" s="411"/>
      <c r="C44" s="404"/>
      <c r="D44" s="404" t="s">
        <v>449</v>
      </c>
      <c r="E44" s="408">
        <f aca="true" t="shared" si="9" ref="E44:AQ44">SUM(E40:E43)</f>
        <v>5287</v>
      </c>
      <c r="F44" s="408">
        <f t="shared" si="9"/>
        <v>5476</v>
      </c>
      <c r="G44" s="408">
        <f t="shared" si="9"/>
        <v>5615</v>
      </c>
      <c r="H44" s="408">
        <f t="shared" si="9"/>
        <v>0</v>
      </c>
      <c r="I44" s="408">
        <f t="shared" si="9"/>
        <v>0</v>
      </c>
      <c r="J44" s="408">
        <f t="shared" si="9"/>
        <v>0</v>
      </c>
      <c r="K44" s="408">
        <f t="shared" si="9"/>
        <v>0</v>
      </c>
      <c r="L44" s="408">
        <f t="shared" si="9"/>
        <v>0</v>
      </c>
      <c r="M44" s="408">
        <f t="shared" si="9"/>
        <v>0</v>
      </c>
      <c r="N44" s="408">
        <f t="shared" si="9"/>
        <v>0</v>
      </c>
      <c r="O44" s="408">
        <f t="shared" si="9"/>
        <v>0</v>
      </c>
      <c r="P44" s="408">
        <f t="shared" si="9"/>
        <v>0</v>
      </c>
      <c r="Q44" s="408">
        <f t="shared" si="9"/>
        <v>2520</v>
      </c>
      <c r="R44" s="408">
        <f t="shared" si="9"/>
        <v>2508</v>
      </c>
      <c r="S44" s="408">
        <f t="shared" si="9"/>
        <v>2508</v>
      </c>
      <c r="T44" s="408">
        <f t="shared" si="9"/>
        <v>0</v>
      </c>
      <c r="U44" s="408">
        <f t="shared" si="9"/>
        <v>0</v>
      </c>
      <c r="V44" s="408">
        <f t="shared" si="9"/>
        <v>0</v>
      </c>
      <c r="W44" s="408">
        <f t="shared" si="9"/>
        <v>26</v>
      </c>
      <c r="X44" s="408">
        <f t="shared" si="9"/>
        <v>26</v>
      </c>
      <c r="Y44" s="408">
        <f t="shared" si="9"/>
        <v>26</v>
      </c>
      <c r="Z44" s="408">
        <f t="shared" si="9"/>
        <v>0</v>
      </c>
      <c r="AA44" s="408">
        <f t="shared" si="9"/>
        <v>0</v>
      </c>
      <c r="AB44" s="408">
        <f t="shared" si="9"/>
        <v>0</v>
      </c>
      <c r="AC44" s="408">
        <f t="shared" si="9"/>
        <v>0</v>
      </c>
      <c r="AD44" s="408">
        <f t="shared" si="9"/>
        <v>0</v>
      </c>
      <c r="AE44" s="408">
        <f t="shared" si="9"/>
        <v>0</v>
      </c>
      <c r="AF44" s="408">
        <f t="shared" si="9"/>
        <v>0</v>
      </c>
      <c r="AG44" s="408">
        <f t="shared" si="9"/>
        <v>0</v>
      </c>
      <c r="AH44" s="408">
        <f t="shared" si="9"/>
        <v>0</v>
      </c>
      <c r="AI44" s="408">
        <f t="shared" si="9"/>
        <v>0</v>
      </c>
      <c r="AJ44" s="408">
        <f t="shared" si="9"/>
        <v>0</v>
      </c>
      <c r="AK44" s="408">
        <f t="shared" si="9"/>
        <v>0</v>
      </c>
      <c r="AL44" s="408">
        <f t="shared" si="9"/>
        <v>0</v>
      </c>
      <c r="AM44" s="408">
        <f t="shared" si="9"/>
        <v>0</v>
      </c>
      <c r="AN44" s="408">
        <f t="shared" si="9"/>
        <v>0</v>
      </c>
      <c r="AO44" s="408">
        <f t="shared" si="9"/>
        <v>7833</v>
      </c>
      <c r="AP44" s="408">
        <f t="shared" si="9"/>
        <v>8010</v>
      </c>
      <c r="AQ44" s="408">
        <f t="shared" si="9"/>
        <v>8149</v>
      </c>
      <c r="AR44" s="407"/>
    </row>
    <row r="45" spans="1:44" ht="15.75" customHeight="1">
      <c r="A45" s="422"/>
      <c r="B45" s="411" t="s">
        <v>439</v>
      </c>
      <c r="C45" s="404"/>
      <c r="D45" s="404" t="s">
        <v>438</v>
      </c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>
        <f>H45+N45</f>
        <v>0</v>
      </c>
      <c r="AP45" s="408">
        <f>H45+N45</f>
        <v>0</v>
      </c>
      <c r="AQ45" s="408">
        <f>I45+O45</f>
        <v>0</v>
      </c>
      <c r="AR45" s="407"/>
    </row>
    <row r="46" spans="1:44" s="406" customFormat="1" ht="15.75" customHeight="1">
      <c r="A46" s="421"/>
      <c r="B46" s="411"/>
      <c r="C46" s="410"/>
      <c r="D46" s="409" t="s">
        <v>448</v>
      </c>
      <c r="E46" s="408">
        <f aca="true" t="shared" si="10" ref="E46:AQ46">SUM(E14,E19,E22,E27,E30,E33,E44,E38,E45)</f>
        <v>42380</v>
      </c>
      <c r="F46" s="408">
        <f t="shared" si="10"/>
        <v>42730</v>
      </c>
      <c r="G46" s="408">
        <f t="shared" si="10"/>
        <v>43637</v>
      </c>
      <c r="H46" s="408">
        <f t="shared" si="10"/>
        <v>5650</v>
      </c>
      <c r="I46" s="408">
        <f t="shared" si="10"/>
        <v>7020</v>
      </c>
      <c r="J46" s="408">
        <f t="shared" si="10"/>
        <v>9938</v>
      </c>
      <c r="K46" s="408">
        <f t="shared" si="10"/>
        <v>26523</v>
      </c>
      <c r="L46" s="408">
        <f t="shared" si="10"/>
        <v>26523</v>
      </c>
      <c r="M46" s="408">
        <f t="shared" si="10"/>
        <v>26523</v>
      </c>
      <c r="N46" s="408">
        <f t="shared" si="10"/>
        <v>9110</v>
      </c>
      <c r="O46" s="408">
        <f t="shared" si="10"/>
        <v>9122</v>
      </c>
      <c r="P46" s="408">
        <f t="shared" si="10"/>
        <v>9122</v>
      </c>
      <c r="Q46" s="408">
        <f t="shared" si="10"/>
        <v>2800</v>
      </c>
      <c r="R46" s="408">
        <f t="shared" si="10"/>
        <v>2788</v>
      </c>
      <c r="S46" s="408">
        <f t="shared" si="10"/>
        <v>3388</v>
      </c>
      <c r="T46" s="408">
        <f t="shared" si="10"/>
        <v>0</v>
      </c>
      <c r="U46" s="408">
        <f t="shared" si="10"/>
        <v>1145</v>
      </c>
      <c r="V46" s="408">
        <f t="shared" si="10"/>
        <v>1145</v>
      </c>
      <c r="W46" s="408">
        <f t="shared" si="10"/>
        <v>26</v>
      </c>
      <c r="X46" s="408">
        <f t="shared" si="10"/>
        <v>26</v>
      </c>
      <c r="Y46" s="408">
        <f t="shared" si="10"/>
        <v>26</v>
      </c>
      <c r="Z46" s="408">
        <f t="shared" si="10"/>
        <v>0</v>
      </c>
      <c r="AA46" s="408">
        <f t="shared" si="10"/>
        <v>0</v>
      </c>
      <c r="AB46" s="408">
        <f t="shared" si="10"/>
        <v>0</v>
      </c>
      <c r="AC46" s="408">
        <f t="shared" si="10"/>
        <v>0</v>
      </c>
      <c r="AD46" s="408">
        <f t="shared" si="10"/>
        <v>0</v>
      </c>
      <c r="AE46" s="408">
        <f t="shared" si="10"/>
        <v>0</v>
      </c>
      <c r="AF46" s="408">
        <f t="shared" si="10"/>
        <v>0</v>
      </c>
      <c r="AG46" s="408">
        <f t="shared" si="10"/>
        <v>0</v>
      </c>
      <c r="AH46" s="408">
        <f t="shared" si="10"/>
        <v>50</v>
      </c>
      <c r="AI46" s="408">
        <f t="shared" si="10"/>
        <v>8000</v>
      </c>
      <c r="AJ46" s="408">
        <f t="shared" si="10"/>
        <v>8189</v>
      </c>
      <c r="AK46" s="408">
        <f t="shared" si="10"/>
        <v>8189</v>
      </c>
      <c r="AL46" s="408">
        <f t="shared" si="10"/>
        <v>0</v>
      </c>
      <c r="AM46" s="408">
        <f t="shared" si="10"/>
        <v>0</v>
      </c>
      <c r="AN46" s="408">
        <f t="shared" si="10"/>
        <v>0</v>
      </c>
      <c r="AO46" s="408">
        <f t="shared" si="10"/>
        <v>94489</v>
      </c>
      <c r="AP46" s="408">
        <f t="shared" si="10"/>
        <v>97543</v>
      </c>
      <c r="AQ46" s="408">
        <f t="shared" si="10"/>
        <v>102018</v>
      </c>
      <c r="AR46" s="407"/>
    </row>
    <row r="47" spans="1:44" s="406" customFormat="1" ht="15.75" customHeight="1">
      <c r="A47" s="421"/>
      <c r="B47" s="418"/>
      <c r="C47" s="417"/>
      <c r="D47" s="420" t="s">
        <v>447</v>
      </c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>
        <v>0</v>
      </c>
      <c r="AQ47" s="414">
        <f>AM47+AJ47+AG47+AD47+AA47+X47+U47+R47+O47+L47+I47+F47</f>
        <v>0</v>
      </c>
      <c r="AR47" s="413"/>
    </row>
    <row r="48" spans="1:44" s="406" customFormat="1" ht="15.75" customHeight="1">
      <c r="A48" s="412"/>
      <c r="B48" s="418" t="s">
        <v>446</v>
      </c>
      <c r="C48" s="417">
        <v>561000</v>
      </c>
      <c r="D48" s="416" t="s">
        <v>445</v>
      </c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15"/>
      <c r="AL48" s="414"/>
      <c r="AM48" s="414"/>
      <c r="AN48" s="414"/>
      <c r="AO48" s="414"/>
      <c r="AP48" s="414">
        <v>0</v>
      </c>
      <c r="AQ48" s="414">
        <f>AM48+AJ48+AG48+AD48+AA48+X48+U48+R48+O48+L48+I48+F48</f>
        <v>0</v>
      </c>
      <c r="AR48" s="413"/>
    </row>
    <row r="49" spans="1:44" s="406" customFormat="1" ht="15.75" customHeight="1">
      <c r="A49" s="412"/>
      <c r="B49" s="419" t="s">
        <v>444</v>
      </c>
      <c r="C49" s="417" t="s">
        <v>443</v>
      </c>
      <c r="D49" s="416" t="s">
        <v>442</v>
      </c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>
        <v>401</v>
      </c>
      <c r="R49" s="415">
        <v>401</v>
      </c>
      <c r="S49" s="415">
        <v>401</v>
      </c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>
        <v>46</v>
      </c>
      <c r="AK49" s="415">
        <v>46</v>
      </c>
      <c r="AL49" s="414"/>
      <c r="AM49" s="414"/>
      <c r="AN49" s="414"/>
      <c r="AO49" s="414">
        <f>AL49+AI49+AF49+AC49+Z49+W49+T49+Q49+N49+K49+H49+E49</f>
        <v>401</v>
      </c>
      <c r="AP49" s="414">
        <v>447</v>
      </c>
      <c r="AQ49" s="414">
        <f>AM49+AJ49+AG49+AD49+AA49+X49+U49+R49+O49+L49+I49+F49</f>
        <v>447</v>
      </c>
      <c r="AR49" s="413"/>
    </row>
    <row r="50" spans="1:44" s="406" customFormat="1" ht="15.75" customHeight="1">
      <c r="A50" s="412"/>
      <c r="B50" s="418" t="s">
        <v>441</v>
      </c>
      <c r="C50" s="417"/>
      <c r="D50" s="416" t="s">
        <v>440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>
        <v>1511</v>
      </c>
      <c r="R50" s="415">
        <v>1511</v>
      </c>
      <c r="S50" s="415">
        <v>1511</v>
      </c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5"/>
      <c r="AL50" s="414"/>
      <c r="AM50" s="414"/>
      <c r="AN50" s="414"/>
      <c r="AO50" s="414">
        <f>AL50+AI50+AF50+AC50+Z50+W50+T50+Q50+N50+K50+H50+E50</f>
        <v>1511</v>
      </c>
      <c r="AP50" s="414">
        <v>1511</v>
      </c>
      <c r="AQ50" s="414">
        <f>AM50+AJ50+AG50+AD50+AA50+X50+U50+R50+O50+L50+I50+F50</f>
        <v>1511</v>
      </c>
      <c r="AR50" s="413"/>
    </row>
    <row r="51" spans="1:44" s="406" customFormat="1" ht="15.75" customHeight="1">
      <c r="A51" s="412"/>
      <c r="B51" s="418" t="s">
        <v>439</v>
      </c>
      <c r="C51" s="417"/>
      <c r="D51" s="416" t="s">
        <v>438</v>
      </c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>
        <v>19580</v>
      </c>
      <c r="R51" s="415">
        <v>19580</v>
      </c>
      <c r="S51" s="415">
        <v>19580</v>
      </c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4"/>
      <c r="AM51" s="414"/>
      <c r="AN51" s="414"/>
      <c r="AO51" s="414">
        <f>AL51+AI51+AF51+AC51+Z51+W51+T51+Q51+N51+K51+H51+E51</f>
        <v>19580</v>
      </c>
      <c r="AP51" s="414">
        <v>19580</v>
      </c>
      <c r="AQ51" s="414">
        <f>AM51+AJ51+AG51+AD51+AA51+X51+U51+R51+O51+L51+I51+F51</f>
        <v>19580</v>
      </c>
      <c r="AR51" s="413"/>
    </row>
    <row r="52" spans="1:44" s="406" customFormat="1" ht="15.75" customHeight="1">
      <c r="A52" s="412"/>
      <c r="B52" s="411"/>
      <c r="C52" s="410"/>
      <c r="D52" s="409" t="s">
        <v>437</v>
      </c>
      <c r="E52" s="408">
        <f aca="true" t="shared" si="11" ref="E52:AO52">SUM(E48:E51)</f>
        <v>0</v>
      </c>
      <c r="F52" s="408">
        <f t="shared" si="11"/>
        <v>0</v>
      </c>
      <c r="G52" s="408">
        <f t="shared" si="11"/>
        <v>0</v>
      </c>
      <c r="H52" s="408">
        <f t="shared" si="11"/>
        <v>0</v>
      </c>
      <c r="I52" s="408">
        <f t="shared" si="11"/>
        <v>0</v>
      </c>
      <c r="J52" s="408">
        <f t="shared" si="11"/>
        <v>0</v>
      </c>
      <c r="K52" s="408">
        <f t="shared" si="11"/>
        <v>0</v>
      </c>
      <c r="L52" s="408">
        <f t="shared" si="11"/>
        <v>0</v>
      </c>
      <c r="M52" s="408">
        <f t="shared" si="11"/>
        <v>0</v>
      </c>
      <c r="N52" s="408">
        <f t="shared" si="11"/>
        <v>0</v>
      </c>
      <c r="O52" s="408">
        <f t="shared" si="11"/>
        <v>0</v>
      </c>
      <c r="P52" s="408">
        <f t="shared" si="11"/>
        <v>0</v>
      </c>
      <c r="Q52" s="408">
        <f t="shared" si="11"/>
        <v>21492</v>
      </c>
      <c r="R52" s="408">
        <f t="shared" si="11"/>
        <v>21492</v>
      </c>
      <c r="S52" s="408">
        <f t="shared" si="11"/>
        <v>21492</v>
      </c>
      <c r="T52" s="408">
        <f t="shared" si="11"/>
        <v>0</v>
      </c>
      <c r="U52" s="408">
        <f t="shared" si="11"/>
        <v>0</v>
      </c>
      <c r="V52" s="408">
        <f t="shared" si="11"/>
        <v>0</v>
      </c>
      <c r="W52" s="408">
        <f t="shared" si="11"/>
        <v>0</v>
      </c>
      <c r="X52" s="408">
        <f t="shared" si="11"/>
        <v>0</v>
      </c>
      <c r="Y52" s="408">
        <f t="shared" si="11"/>
        <v>0</v>
      </c>
      <c r="Z52" s="408">
        <f t="shared" si="11"/>
        <v>0</v>
      </c>
      <c r="AA52" s="408">
        <f t="shared" si="11"/>
        <v>0</v>
      </c>
      <c r="AB52" s="408">
        <f t="shared" si="11"/>
        <v>0</v>
      </c>
      <c r="AC52" s="408">
        <f t="shared" si="11"/>
        <v>0</v>
      </c>
      <c r="AD52" s="408">
        <f t="shared" si="11"/>
        <v>0</v>
      </c>
      <c r="AE52" s="408">
        <f t="shared" si="11"/>
        <v>0</v>
      </c>
      <c r="AF52" s="408">
        <f t="shared" si="11"/>
        <v>0</v>
      </c>
      <c r="AG52" s="408">
        <f t="shared" si="11"/>
        <v>0</v>
      </c>
      <c r="AH52" s="408">
        <f t="shared" si="11"/>
        <v>0</v>
      </c>
      <c r="AI52" s="408">
        <f t="shared" si="11"/>
        <v>0</v>
      </c>
      <c r="AJ52" s="408">
        <f t="shared" si="11"/>
        <v>46</v>
      </c>
      <c r="AK52" s="408">
        <f t="shared" si="11"/>
        <v>46</v>
      </c>
      <c r="AL52" s="408">
        <f t="shared" si="11"/>
        <v>0</v>
      </c>
      <c r="AM52" s="408">
        <f t="shared" si="11"/>
        <v>0</v>
      </c>
      <c r="AN52" s="408">
        <f t="shared" si="11"/>
        <v>0</v>
      </c>
      <c r="AO52" s="408">
        <f t="shared" si="11"/>
        <v>21492</v>
      </c>
      <c r="AP52" s="408">
        <f>SUM(AP47:AP51)</f>
        <v>21538</v>
      </c>
      <c r="AQ52" s="408">
        <f>SUM(AQ48:AQ51)</f>
        <v>21538</v>
      </c>
      <c r="AR52" s="407"/>
    </row>
    <row r="53" spans="1:44" ht="15.75" customHeight="1">
      <c r="A53" s="405"/>
      <c r="B53" s="404"/>
      <c r="C53" s="404"/>
      <c r="D53" s="403" t="s">
        <v>436</v>
      </c>
      <c r="E53" s="402">
        <f aca="true" t="shared" si="12" ref="E53:AQ53">E46+E52</f>
        <v>42380</v>
      </c>
      <c r="F53" s="402">
        <f t="shared" si="12"/>
        <v>42730</v>
      </c>
      <c r="G53" s="402">
        <f t="shared" si="12"/>
        <v>43637</v>
      </c>
      <c r="H53" s="402">
        <f t="shared" si="12"/>
        <v>5650</v>
      </c>
      <c r="I53" s="402">
        <f t="shared" si="12"/>
        <v>7020</v>
      </c>
      <c r="J53" s="402">
        <f t="shared" si="12"/>
        <v>9938</v>
      </c>
      <c r="K53" s="402">
        <f t="shared" si="12"/>
        <v>26523</v>
      </c>
      <c r="L53" s="402">
        <f t="shared" si="12"/>
        <v>26523</v>
      </c>
      <c r="M53" s="402">
        <f t="shared" si="12"/>
        <v>26523</v>
      </c>
      <c r="N53" s="402">
        <f t="shared" si="12"/>
        <v>9110</v>
      </c>
      <c r="O53" s="402">
        <f t="shared" si="12"/>
        <v>9122</v>
      </c>
      <c r="P53" s="402">
        <f t="shared" si="12"/>
        <v>9122</v>
      </c>
      <c r="Q53" s="402">
        <f t="shared" si="12"/>
        <v>24292</v>
      </c>
      <c r="R53" s="402">
        <f t="shared" si="12"/>
        <v>24280</v>
      </c>
      <c r="S53" s="402">
        <f t="shared" si="12"/>
        <v>24880</v>
      </c>
      <c r="T53" s="402">
        <f t="shared" si="12"/>
        <v>0</v>
      </c>
      <c r="U53" s="402">
        <f t="shared" si="12"/>
        <v>1145</v>
      </c>
      <c r="V53" s="402">
        <f t="shared" si="12"/>
        <v>1145</v>
      </c>
      <c r="W53" s="402">
        <f t="shared" si="12"/>
        <v>26</v>
      </c>
      <c r="X53" s="402">
        <f t="shared" si="12"/>
        <v>26</v>
      </c>
      <c r="Y53" s="402">
        <f t="shared" si="12"/>
        <v>26</v>
      </c>
      <c r="Z53" s="402">
        <f t="shared" si="12"/>
        <v>0</v>
      </c>
      <c r="AA53" s="402">
        <f t="shared" si="12"/>
        <v>0</v>
      </c>
      <c r="AB53" s="402">
        <f t="shared" si="12"/>
        <v>0</v>
      </c>
      <c r="AC53" s="402">
        <f t="shared" si="12"/>
        <v>0</v>
      </c>
      <c r="AD53" s="402">
        <f t="shared" si="12"/>
        <v>0</v>
      </c>
      <c r="AE53" s="402">
        <f t="shared" si="12"/>
        <v>0</v>
      </c>
      <c r="AF53" s="402">
        <f t="shared" si="12"/>
        <v>0</v>
      </c>
      <c r="AG53" s="402">
        <f t="shared" si="12"/>
        <v>0</v>
      </c>
      <c r="AH53" s="402">
        <f t="shared" si="12"/>
        <v>50</v>
      </c>
      <c r="AI53" s="402">
        <f t="shared" si="12"/>
        <v>8000</v>
      </c>
      <c r="AJ53" s="402">
        <f t="shared" si="12"/>
        <v>8235</v>
      </c>
      <c r="AK53" s="402">
        <f t="shared" si="12"/>
        <v>8235</v>
      </c>
      <c r="AL53" s="402">
        <f t="shared" si="12"/>
        <v>0</v>
      </c>
      <c r="AM53" s="402">
        <f t="shared" si="12"/>
        <v>0</v>
      </c>
      <c r="AN53" s="402">
        <f t="shared" si="12"/>
        <v>0</v>
      </c>
      <c r="AO53" s="402">
        <f t="shared" si="12"/>
        <v>115981</v>
      </c>
      <c r="AP53" s="402">
        <f t="shared" si="12"/>
        <v>119081</v>
      </c>
      <c r="AQ53" s="402">
        <f t="shared" si="12"/>
        <v>123556</v>
      </c>
      <c r="AR53" s="401"/>
    </row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0">
    <mergeCell ref="A1:A2"/>
    <mergeCell ref="B1:B2"/>
    <mergeCell ref="C1:C2"/>
    <mergeCell ref="D1:D2"/>
    <mergeCell ref="AC2:AD2"/>
    <mergeCell ref="AF2:AG2"/>
    <mergeCell ref="AC1:AG1"/>
    <mergeCell ref="Q1:R2"/>
    <mergeCell ref="E2:F2"/>
    <mergeCell ref="E1:I1"/>
    <mergeCell ref="H2:I2"/>
    <mergeCell ref="K1:L2"/>
    <mergeCell ref="N1:O2"/>
    <mergeCell ref="AO1:AQ2"/>
    <mergeCell ref="W1:AA1"/>
    <mergeCell ref="T1:U2"/>
    <mergeCell ref="W2:X2"/>
    <mergeCell ref="Z2:AA2"/>
    <mergeCell ref="AI1:AJ2"/>
    <mergeCell ref="AL1:AM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31" r:id="rId1"/>
  <headerFooter>
    <oddHeader>&amp;C&amp;"Arial CE,Félkövér" 14/2015. (XI.28.) számú költségvetési rendelethez
ZALASZABAR KÖZSÉG  ÖNKORMÁNYZATA ÉS INTÉZMÉNYE 
2015. ÉVI BEVÉTELI ELŐIRÁNYZATAI 
&amp;"Arial CE,Normál" &amp;R&amp;A
&amp;P.oldal
1000.-FT-ban</oddHeader>
  </headerFooter>
  <colBreaks count="1" manualBreakCount="1">
    <brk id="25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T57"/>
  <sheetViews>
    <sheetView view="pageLayout" zoomScale="62" zoomScaleNormal="60" zoomScaleSheetLayoutView="65" zoomScalePageLayoutView="62" workbookViewId="0" topLeftCell="A37">
      <selection activeCell="Q41" sqref="Q41"/>
    </sheetView>
  </sheetViews>
  <sheetFormatPr defaultColWidth="9.00390625" defaultRowHeight="12.75"/>
  <cols>
    <col min="1" max="1" width="12.125" style="0" customWidth="1"/>
    <col min="2" max="2" width="56.25390625" style="0" customWidth="1"/>
    <col min="3" max="3" width="6.875" style="472" customWidth="1"/>
    <col min="4" max="4" width="8.625" style="472" customWidth="1"/>
    <col min="5" max="6" width="11.375" style="0" customWidth="1"/>
    <col min="7" max="7" width="12.00390625" style="0" customWidth="1"/>
    <col min="8" max="9" width="12.125" style="0" customWidth="1"/>
    <col min="10" max="10" width="11.25390625" style="0" customWidth="1"/>
    <col min="11" max="12" width="12.875" style="0" customWidth="1"/>
    <col min="13" max="13" width="12.375" style="0" customWidth="1"/>
    <col min="14" max="15" width="11.375" style="0" customWidth="1"/>
    <col min="16" max="16" width="11.625" style="0" customWidth="1"/>
    <col min="17" max="18" width="11.375" style="0" customWidth="1"/>
    <col min="19" max="19" width="11.625" style="0" customWidth="1"/>
    <col min="20" max="21" width="12.625" style="0" customWidth="1"/>
    <col min="22" max="24" width="12.25390625" style="0" customWidth="1"/>
    <col min="25" max="25" width="11.625" style="0" customWidth="1"/>
    <col min="26" max="27" width="12.625" style="0" customWidth="1"/>
    <col min="28" max="30" width="12.25390625" style="0" customWidth="1"/>
    <col min="31" max="31" width="12.00390625" style="0" customWidth="1"/>
    <col min="32" max="33" width="11.75390625" style="0" customWidth="1"/>
    <col min="34" max="34" width="11.25390625" style="0" customWidth="1"/>
    <col min="35" max="36" width="12.125" style="0" customWidth="1"/>
    <col min="37" max="37" width="11.375" style="0" customWidth="1"/>
    <col min="38" max="39" width="13.125" style="0" customWidth="1"/>
    <col min="40" max="40" width="13.00390625" style="0" customWidth="1"/>
    <col min="41" max="42" width="14.00390625" style="0" customWidth="1"/>
    <col min="43" max="43" width="14.625" style="0" customWidth="1"/>
    <col min="44" max="45" width="13.375" style="0" customWidth="1"/>
    <col min="46" max="46" width="11.75390625" style="0" customWidth="1"/>
    <col min="47" max="48" width="14.25390625" style="0" customWidth="1"/>
    <col min="49" max="52" width="14.125" style="0" customWidth="1"/>
    <col min="53" max="54" width="13.75390625" style="0" customWidth="1"/>
    <col min="55" max="55" width="12.625" style="0" customWidth="1"/>
    <col min="56" max="57" width="15.125" style="0" customWidth="1"/>
    <col min="58" max="58" width="18.125" style="0" customWidth="1"/>
    <col min="59" max="59" width="19.875" style="0" customWidth="1"/>
    <col min="60" max="60" width="6.125" style="0" customWidth="1"/>
    <col min="61" max="61" width="6.75390625" style="0" customWidth="1"/>
    <col min="62" max="62" width="45.125" style="0" customWidth="1"/>
    <col min="63" max="63" width="10.75390625" style="0" customWidth="1"/>
    <col min="64" max="64" width="12.875" style="0" customWidth="1"/>
    <col min="65" max="68" width="10.75390625" style="0" customWidth="1"/>
    <col min="69" max="71" width="12.625" style="0" customWidth="1"/>
    <col min="72" max="73" width="6.875" style="0" customWidth="1"/>
    <col min="74" max="74" width="8.625" style="0" customWidth="1"/>
  </cols>
  <sheetData>
    <row r="1" spans="1:74" ht="60" customHeight="1">
      <c r="A1" s="634" t="s">
        <v>600</v>
      </c>
      <c r="B1" s="636" t="s">
        <v>11</v>
      </c>
      <c r="C1" s="566" t="s">
        <v>599</v>
      </c>
      <c r="D1" s="634" t="s">
        <v>598</v>
      </c>
      <c r="E1" s="622" t="s">
        <v>597</v>
      </c>
      <c r="F1" s="623"/>
      <c r="G1" s="623"/>
      <c r="H1" s="622" t="s">
        <v>596</v>
      </c>
      <c r="I1" s="623"/>
      <c r="J1" s="623"/>
      <c r="K1" s="622" t="s">
        <v>595</v>
      </c>
      <c r="L1" s="623"/>
      <c r="M1" s="623"/>
      <c r="N1" s="622" t="s">
        <v>594</v>
      </c>
      <c r="O1" s="623"/>
      <c r="P1" s="623"/>
      <c r="Q1" s="622" t="s">
        <v>593</v>
      </c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2" t="s">
        <v>592</v>
      </c>
      <c r="AG1" s="623"/>
      <c r="AH1" s="623"/>
      <c r="AI1" s="622" t="s">
        <v>591</v>
      </c>
      <c r="AJ1" s="623"/>
      <c r="AK1" s="623"/>
      <c r="AL1" s="622" t="s">
        <v>590</v>
      </c>
      <c r="AM1" s="623"/>
      <c r="AN1" s="623"/>
      <c r="AO1" s="623"/>
      <c r="AP1" s="623"/>
      <c r="AQ1" s="623"/>
      <c r="AR1" s="623"/>
      <c r="AS1" s="623"/>
      <c r="AT1" s="623"/>
      <c r="AU1" s="623"/>
      <c r="AV1" s="623"/>
      <c r="AW1" s="623"/>
      <c r="AX1" s="622" t="s">
        <v>589</v>
      </c>
      <c r="AY1" s="623"/>
      <c r="AZ1" s="623"/>
      <c r="BA1" s="622" t="s">
        <v>588</v>
      </c>
      <c r="BB1" s="623"/>
      <c r="BC1" s="623"/>
      <c r="BD1" s="622" t="s">
        <v>587</v>
      </c>
      <c r="BE1" s="623"/>
      <c r="BF1" s="623"/>
      <c r="BG1" s="568"/>
      <c r="BH1" s="561"/>
      <c r="BI1" s="561"/>
      <c r="BJ1" s="561"/>
      <c r="BK1" s="628"/>
      <c r="BL1" s="628"/>
      <c r="BM1" s="628"/>
      <c r="BN1" s="628"/>
      <c r="BO1" s="628"/>
      <c r="BP1" s="628"/>
      <c r="BQ1" s="628"/>
      <c r="BR1" s="628"/>
      <c r="BS1" s="628"/>
      <c r="BT1" s="628"/>
      <c r="BU1" s="628"/>
      <c r="BV1" s="628"/>
    </row>
    <row r="2" spans="1:74" ht="49.5" customHeight="1">
      <c r="A2" s="635"/>
      <c r="B2" s="637"/>
      <c r="C2" s="566" t="s">
        <v>586</v>
      </c>
      <c r="D2" s="635"/>
      <c r="E2" s="624"/>
      <c r="F2" s="625"/>
      <c r="G2" s="625"/>
      <c r="H2" s="624"/>
      <c r="I2" s="625"/>
      <c r="J2" s="625"/>
      <c r="K2" s="624"/>
      <c r="L2" s="625"/>
      <c r="M2" s="625"/>
      <c r="N2" s="624"/>
      <c r="O2" s="625"/>
      <c r="P2" s="625"/>
      <c r="Q2" s="629" t="s">
        <v>585</v>
      </c>
      <c r="R2" s="630"/>
      <c r="S2" s="630"/>
      <c r="T2" s="626" t="s">
        <v>584</v>
      </c>
      <c r="U2" s="627"/>
      <c r="V2" s="627"/>
      <c r="W2" s="626" t="s">
        <v>583</v>
      </c>
      <c r="X2" s="627"/>
      <c r="Y2" s="627"/>
      <c r="Z2" s="626" t="s">
        <v>582</v>
      </c>
      <c r="AA2" s="627"/>
      <c r="AB2" s="627"/>
      <c r="AC2" s="626" t="s">
        <v>581</v>
      </c>
      <c r="AD2" s="627"/>
      <c r="AE2" s="627"/>
      <c r="AF2" s="624"/>
      <c r="AG2" s="625"/>
      <c r="AH2" s="625"/>
      <c r="AI2" s="624"/>
      <c r="AJ2" s="625"/>
      <c r="AK2" s="625"/>
      <c r="AL2" s="626" t="s">
        <v>580</v>
      </c>
      <c r="AM2" s="627"/>
      <c r="AN2" s="627"/>
      <c r="AO2" s="626" t="s">
        <v>579</v>
      </c>
      <c r="AP2" s="627"/>
      <c r="AQ2" s="627"/>
      <c r="AR2" s="626" t="s">
        <v>578</v>
      </c>
      <c r="AS2" s="627"/>
      <c r="AT2" s="627"/>
      <c r="AU2" s="626" t="s">
        <v>577</v>
      </c>
      <c r="AV2" s="627"/>
      <c r="AW2" s="627"/>
      <c r="AX2" s="624"/>
      <c r="AY2" s="625"/>
      <c r="AZ2" s="625"/>
      <c r="BA2" s="624"/>
      <c r="BB2" s="625"/>
      <c r="BC2" s="625"/>
      <c r="BD2" s="624"/>
      <c r="BE2" s="625"/>
      <c r="BF2" s="625"/>
      <c r="BG2" s="568"/>
      <c r="BH2" s="561"/>
      <c r="BI2" s="561"/>
      <c r="BJ2" s="561"/>
      <c r="BK2" s="561"/>
      <c r="BL2" s="561"/>
      <c r="BM2" s="561"/>
      <c r="BN2" s="561"/>
      <c r="BO2" s="561"/>
      <c r="BP2" s="561"/>
      <c r="BQ2" s="561"/>
      <c r="BR2" s="561"/>
      <c r="BS2" s="561"/>
      <c r="BT2" s="561"/>
      <c r="BU2" s="561"/>
      <c r="BV2" s="561"/>
    </row>
    <row r="3" spans="1:74" ht="49.5" customHeight="1">
      <c r="A3" s="565"/>
      <c r="B3" s="567"/>
      <c r="C3" s="566"/>
      <c r="D3" s="565"/>
      <c r="E3" s="564" t="s">
        <v>576</v>
      </c>
      <c r="F3" s="563" t="s">
        <v>516</v>
      </c>
      <c r="G3" s="563" t="s">
        <v>515</v>
      </c>
      <c r="H3" s="564" t="s">
        <v>576</v>
      </c>
      <c r="I3" s="563" t="s">
        <v>516</v>
      </c>
      <c r="J3" s="563" t="s">
        <v>515</v>
      </c>
      <c r="K3" s="564" t="s">
        <v>576</v>
      </c>
      <c r="L3" s="563" t="s">
        <v>516</v>
      </c>
      <c r="M3" s="563" t="s">
        <v>515</v>
      </c>
      <c r="N3" s="564" t="s">
        <v>576</v>
      </c>
      <c r="O3" s="563" t="s">
        <v>516</v>
      </c>
      <c r="P3" s="563" t="s">
        <v>515</v>
      </c>
      <c r="Q3" s="564" t="s">
        <v>576</v>
      </c>
      <c r="R3" s="563" t="s">
        <v>516</v>
      </c>
      <c r="S3" s="563" t="s">
        <v>515</v>
      </c>
      <c r="T3" s="564" t="s">
        <v>576</v>
      </c>
      <c r="U3" s="563" t="s">
        <v>516</v>
      </c>
      <c r="V3" s="563" t="s">
        <v>515</v>
      </c>
      <c r="W3" s="564" t="s">
        <v>576</v>
      </c>
      <c r="X3" s="563" t="s">
        <v>516</v>
      </c>
      <c r="Y3" s="563" t="s">
        <v>515</v>
      </c>
      <c r="Z3" s="564" t="s">
        <v>576</v>
      </c>
      <c r="AA3" s="563" t="s">
        <v>516</v>
      </c>
      <c r="AB3" s="563" t="s">
        <v>515</v>
      </c>
      <c r="AC3" s="564" t="s">
        <v>576</v>
      </c>
      <c r="AD3" s="563" t="s">
        <v>516</v>
      </c>
      <c r="AE3" s="563" t="s">
        <v>515</v>
      </c>
      <c r="AF3" s="564" t="s">
        <v>576</v>
      </c>
      <c r="AG3" s="563" t="s">
        <v>516</v>
      </c>
      <c r="AH3" s="563" t="s">
        <v>515</v>
      </c>
      <c r="AI3" s="564" t="s">
        <v>576</v>
      </c>
      <c r="AJ3" s="563" t="s">
        <v>516</v>
      </c>
      <c r="AK3" s="563" t="s">
        <v>515</v>
      </c>
      <c r="AL3" s="564" t="s">
        <v>576</v>
      </c>
      <c r="AM3" s="563" t="s">
        <v>516</v>
      </c>
      <c r="AN3" s="563" t="s">
        <v>515</v>
      </c>
      <c r="AO3" s="564" t="s">
        <v>576</v>
      </c>
      <c r="AP3" s="563" t="s">
        <v>516</v>
      </c>
      <c r="AQ3" s="563" t="s">
        <v>515</v>
      </c>
      <c r="AR3" s="564" t="s">
        <v>576</v>
      </c>
      <c r="AS3" s="563" t="s">
        <v>516</v>
      </c>
      <c r="AT3" s="563" t="s">
        <v>515</v>
      </c>
      <c r="AU3" s="564" t="s">
        <v>576</v>
      </c>
      <c r="AV3" s="563" t="s">
        <v>516</v>
      </c>
      <c r="AW3" s="563" t="s">
        <v>515</v>
      </c>
      <c r="AX3" s="564" t="s">
        <v>576</v>
      </c>
      <c r="AY3" s="563" t="s">
        <v>516</v>
      </c>
      <c r="AZ3" s="563" t="s">
        <v>515</v>
      </c>
      <c r="BA3" s="564" t="s">
        <v>576</v>
      </c>
      <c r="BB3" s="563" t="s">
        <v>516</v>
      </c>
      <c r="BC3" s="563" t="s">
        <v>515</v>
      </c>
      <c r="BD3" s="564" t="s">
        <v>576</v>
      </c>
      <c r="BE3" s="563" t="s">
        <v>516</v>
      </c>
      <c r="BF3" s="563" t="s">
        <v>515</v>
      </c>
      <c r="BG3" s="562"/>
      <c r="BH3" s="561"/>
      <c r="BI3" s="561"/>
      <c r="BJ3" s="561"/>
      <c r="BK3" s="561"/>
      <c r="BL3" s="561"/>
      <c r="BM3" s="561"/>
      <c r="BN3" s="561"/>
      <c r="BO3" s="561"/>
      <c r="BP3" s="561"/>
      <c r="BQ3" s="561"/>
      <c r="BR3" s="561"/>
      <c r="BS3" s="561"/>
      <c r="BT3" s="561"/>
      <c r="BU3" s="561"/>
      <c r="BV3" s="561"/>
    </row>
    <row r="4" spans="1:74" ht="18" customHeight="1">
      <c r="A4" s="513"/>
      <c r="B4" s="560" t="s">
        <v>67</v>
      </c>
      <c r="C4" s="560"/>
      <c r="D4" s="560"/>
      <c r="E4" s="559"/>
      <c r="F4" s="559"/>
      <c r="G4" s="559"/>
      <c r="H4" s="513"/>
      <c r="I4" s="513"/>
      <c r="J4" s="513"/>
      <c r="K4" s="513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58"/>
      <c r="AR4" s="558"/>
      <c r="AS4" s="558"/>
      <c r="AT4" s="558"/>
      <c r="AU4" s="558"/>
      <c r="AV4" s="558"/>
      <c r="AW4" s="558"/>
      <c r="AX4" s="558"/>
      <c r="AY4" s="558"/>
      <c r="AZ4" s="558"/>
      <c r="BA4" s="558"/>
      <c r="BB4" s="558"/>
      <c r="BC4" s="558"/>
      <c r="BD4" s="557"/>
      <c r="BE4" s="557"/>
      <c r="BF4" s="557"/>
      <c r="BG4" s="556"/>
      <c r="BH4" s="553"/>
      <c r="BI4" s="553"/>
      <c r="BJ4" s="552"/>
      <c r="BK4" s="536"/>
      <c r="BL4" s="536"/>
      <c r="BM4" s="536"/>
      <c r="BN4" s="536"/>
      <c r="BO4" s="536"/>
      <c r="BP4" s="536"/>
      <c r="BQ4" s="536"/>
      <c r="BR4" s="536"/>
      <c r="BS4" s="536"/>
      <c r="BT4" s="536"/>
      <c r="BU4" s="536"/>
      <c r="BV4" s="536"/>
    </row>
    <row r="5" spans="1:74" ht="18" customHeight="1">
      <c r="A5" s="555" t="s">
        <v>513</v>
      </c>
      <c r="B5" s="537" t="s">
        <v>512</v>
      </c>
      <c r="C5" s="537"/>
      <c r="D5" s="537"/>
      <c r="E5" s="511"/>
      <c r="F5" s="511"/>
      <c r="G5" s="511"/>
      <c r="H5" s="507"/>
      <c r="I5" s="507"/>
      <c r="J5" s="507"/>
      <c r="K5" s="507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  <c r="AG5" s="554"/>
      <c r="AH5" s="554"/>
      <c r="AI5" s="554"/>
      <c r="AJ5" s="554"/>
      <c r="AK5" s="554"/>
      <c r="AL5" s="554"/>
      <c r="AM5" s="554"/>
      <c r="AN5" s="554"/>
      <c r="AO5" s="554"/>
      <c r="AP5" s="554"/>
      <c r="AQ5" s="554"/>
      <c r="AR5" s="554"/>
      <c r="AS5" s="554"/>
      <c r="AT5" s="554"/>
      <c r="AU5" s="554"/>
      <c r="AV5" s="554"/>
      <c r="AW5" s="554"/>
      <c r="AX5" s="554"/>
      <c r="AY5" s="554"/>
      <c r="AZ5" s="554"/>
      <c r="BA5" s="554"/>
      <c r="BB5" s="554"/>
      <c r="BC5" s="554"/>
      <c r="BD5" s="537"/>
      <c r="BE5" s="537"/>
      <c r="BF5" s="504"/>
      <c r="BG5" s="503"/>
      <c r="BH5" s="553"/>
      <c r="BI5" s="553"/>
      <c r="BJ5" s="552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</row>
    <row r="6" spans="1:74" ht="19.5" customHeight="1">
      <c r="A6" s="534" t="s">
        <v>511</v>
      </c>
      <c r="B6" s="508" t="s">
        <v>510</v>
      </c>
      <c r="C6" s="508" t="s">
        <v>182</v>
      </c>
      <c r="D6" s="508"/>
      <c r="E6" s="511">
        <v>1858</v>
      </c>
      <c r="F6" s="511">
        <v>1858</v>
      </c>
      <c r="G6" s="511">
        <v>1858</v>
      </c>
      <c r="H6" s="511">
        <v>436</v>
      </c>
      <c r="I6" s="511">
        <v>436</v>
      </c>
      <c r="J6" s="511">
        <v>436</v>
      </c>
      <c r="K6" s="511">
        <v>3865</v>
      </c>
      <c r="L6" s="511">
        <v>3865</v>
      </c>
      <c r="M6" s="511">
        <v>3865</v>
      </c>
      <c r="N6" s="511"/>
      <c r="O6" s="511"/>
      <c r="P6" s="511"/>
      <c r="Q6" s="511"/>
      <c r="R6" s="511"/>
      <c r="S6" s="511"/>
      <c r="T6" s="511">
        <v>1488</v>
      </c>
      <c r="U6" s="511">
        <v>1488</v>
      </c>
      <c r="V6" s="511">
        <v>1488</v>
      </c>
      <c r="W6" s="511"/>
      <c r="X6" s="511"/>
      <c r="Y6" s="511"/>
      <c r="Z6" s="511">
        <v>1180</v>
      </c>
      <c r="AA6" s="511">
        <v>1180</v>
      </c>
      <c r="AB6" s="511">
        <v>1180</v>
      </c>
      <c r="AC6" s="511">
        <v>1573</v>
      </c>
      <c r="AD6" s="511">
        <v>828</v>
      </c>
      <c r="AE6" s="511">
        <v>1654</v>
      </c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11"/>
      <c r="AU6" s="511"/>
      <c r="AV6" s="511"/>
      <c r="AW6" s="511"/>
      <c r="AX6" s="511"/>
      <c r="AY6" s="511">
        <v>1384</v>
      </c>
      <c r="AZ6" s="511">
        <v>1384</v>
      </c>
      <c r="BA6" s="511"/>
      <c r="BB6" s="511"/>
      <c r="BC6" s="511"/>
      <c r="BD6" s="504">
        <f>E6+H6+K6+N6+Q6+T6+W6+Z6+AC6+AF6+AI6+AL6+AO6+AR6+AU6+BA6+BC10</f>
        <v>10400</v>
      </c>
      <c r="BE6" s="504">
        <v>11039</v>
      </c>
      <c r="BF6" s="504">
        <f aca="true" t="shared" si="0" ref="BF6:BF11">BC6+AZ6+AW6+AT6+AQ6+AN6+AK6+AH6+AE6+AB6+Y6+V6+S6+P6+M6+J6+G6</f>
        <v>11865</v>
      </c>
      <c r="BG6" s="503"/>
      <c r="BH6" s="502"/>
      <c r="BI6" s="502"/>
      <c r="BJ6" s="541"/>
      <c r="BK6" s="536"/>
      <c r="BL6" s="536"/>
      <c r="BM6" s="536"/>
      <c r="BN6" s="524"/>
      <c r="BO6" s="524"/>
      <c r="BP6" s="524"/>
      <c r="BQ6" s="524"/>
      <c r="BR6" s="524"/>
      <c r="BS6" s="524"/>
      <c r="BT6" s="524"/>
      <c r="BU6" s="524"/>
      <c r="BV6" s="524"/>
    </row>
    <row r="7" spans="1:74" ht="19.5" customHeight="1">
      <c r="A7" s="534" t="s">
        <v>511</v>
      </c>
      <c r="B7" s="417" t="s">
        <v>575</v>
      </c>
      <c r="C7" s="508" t="s">
        <v>182</v>
      </c>
      <c r="D7" s="508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511"/>
      <c r="BC7" s="511"/>
      <c r="BD7" s="504">
        <f aca="true" t="shared" si="1" ref="BD7:BE11">E7+H7+K7+N7+Q7+T7+W7+Z7+AC7+AF7+AI7+AL7+AO7+AR7+AU7+BA7</f>
        <v>0</v>
      </c>
      <c r="BE7" s="504">
        <f t="shared" si="1"/>
        <v>0</v>
      </c>
      <c r="BF7" s="504">
        <f t="shared" si="0"/>
        <v>0</v>
      </c>
      <c r="BG7" s="503"/>
      <c r="BH7" s="502"/>
      <c r="BI7" s="502"/>
      <c r="BJ7" s="541"/>
      <c r="BK7" s="536"/>
      <c r="BL7" s="536"/>
      <c r="BM7" s="536"/>
      <c r="BN7" s="524"/>
      <c r="BO7" s="524"/>
      <c r="BP7" s="524"/>
      <c r="BQ7" s="524"/>
      <c r="BR7" s="524"/>
      <c r="BS7" s="524"/>
      <c r="BT7" s="524"/>
      <c r="BU7" s="524"/>
      <c r="BV7" s="524"/>
    </row>
    <row r="8" spans="1:74" ht="19.5" customHeight="1">
      <c r="A8" s="534" t="s">
        <v>574</v>
      </c>
      <c r="B8" s="507" t="s">
        <v>573</v>
      </c>
      <c r="C8" s="507" t="s">
        <v>182</v>
      </c>
      <c r="D8" s="507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1"/>
      <c r="AF8" s="511"/>
      <c r="AG8" s="511"/>
      <c r="AH8" s="511"/>
      <c r="AI8" s="511"/>
      <c r="AJ8" s="511"/>
      <c r="AK8" s="511"/>
      <c r="AL8" s="511"/>
      <c r="AM8" s="511"/>
      <c r="AN8" s="511"/>
      <c r="AO8" s="511"/>
      <c r="AP8" s="511"/>
      <c r="AQ8" s="511"/>
      <c r="AR8" s="511"/>
      <c r="AS8" s="511"/>
      <c r="AT8" s="511"/>
      <c r="AU8" s="511"/>
      <c r="AV8" s="511"/>
      <c r="AW8" s="511"/>
      <c r="AX8" s="511"/>
      <c r="AY8" s="511"/>
      <c r="AZ8" s="511"/>
      <c r="BA8" s="511"/>
      <c r="BB8" s="511"/>
      <c r="BC8" s="511"/>
      <c r="BD8" s="504">
        <f t="shared" si="1"/>
        <v>0</v>
      </c>
      <c r="BE8" s="504">
        <f t="shared" si="1"/>
        <v>0</v>
      </c>
      <c r="BF8" s="504">
        <f t="shared" si="0"/>
        <v>0</v>
      </c>
      <c r="BG8" s="503"/>
      <c r="BH8" s="531"/>
      <c r="BI8" s="531"/>
      <c r="BJ8" s="502"/>
      <c r="BK8" s="536"/>
      <c r="BL8" s="536"/>
      <c r="BM8" s="500"/>
      <c r="BN8" s="524"/>
      <c r="BO8" s="524"/>
      <c r="BP8" s="500"/>
      <c r="BQ8" s="524"/>
      <c r="BR8" s="525"/>
      <c r="BS8" s="500"/>
      <c r="BT8" s="524"/>
      <c r="BU8" s="524"/>
      <c r="BV8" s="500"/>
    </row>
    <row r="9" spans="1:74" ht="19.5" customHeight="1">
      <c r="A9" s="550" t="s">
        <v>509</v>
      </c>
      <c r="B9" s="551" t="s">
        <v>572</v>
      </c>
      <c r="C9" s="507" t="s">
        <v>182</v>
      </c>
      <c r="D9" s="507"/>
      <c r="E9" s="511"/>
      <c r="F9" s="511"/>
      <c r="G9" s="511"/>
      <c r="H9" s="511"/>
      <c r="I9" s="511"/>
      <c r="J9" s="511"/>
      <c r="K9" s="511">
        <v>646</v>
      </c>
      <c r="L9" s="511">
        <v>646</v>
      </c>
      <c r="M9" s="511">
        <v>646</v>
      </c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511"/>
      <c r="AS9" s="511"/>
      <c r="AT9" s="511"/>
      <c r="AU9" s="511"/>
      <c r="AV9" s="511"/>
      <c r="AW9" s="511"/>
      <c r="AX9" s="511"/>
      <c r="AY9" s="511"/>
      <c r="AZ9" s="511"/>
      <c r="BA9" s="511"/>
      <c r="BB9" s="511"/>
      <c r="BC9" s="511"/>
      <c r="BD9" s="504">
        <f t="shared" si="1"/>
        <v>646</v>
      </c>
      <c r="BE9" s="504">
        <f t="shared" si="1"/>
        <v>646</v>
      </c>
      <c r="BF9" s="504">
        <f t="shared" si="0"/>
        <v>646</v>
      </c>
      <c r="BG9" s="503"/>
      <c r="BH9" s="502"/>
      <c r="BI9" s="502"/>
      <c r="BJ9" s="501"/>
      <c r="BK9" s="540"/>
      <c r="BL9" s="540"/>
      <c r="BM9" s="500"/>
      <c r="BN9" s="540"/>
      <c r="BO9" s="540"/>
      <c r="BP9" s="500"/>
      <c r="BQ9" s="498"/>
      <c r="BR9" s="498"/>
      <c r="BS9" s="496"/>
      <c r="BT9" s="539"/>
      <c r="BU9" s="539"/>
      <c r="BV9" s="500"/>
    </row>
    <row r="10" spans="1:74" ht="19.5" customHeight="1">
      <c r="A10" s="550" t="s">
        <v>507</v>
      </c>
      <c r="B10" s="549" t="s">
        <v>571</v>
      </c>
      <c r="C10" s="508" t="s">
        <v>182</v>
      </c>
      <c r="D10" s="508"/>
      <c r="E10" s="511"/>
      <c r="F10" s="511"/>
      <c r="G10" s="511"/>
      <c r="H10" s="511"/>
      <c r="I10" s="511"/>
      <c r="J10" s="511"/>
      <c r="K10" s="511">
        <v>102</v>
      </c>
      <c r="L10" s="511">
        <v>102</v>
      </c>
      <c r="M10" s="511">
        <v>102</v>
      </c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1"/>
      <c r="AO10" s="511"/>
      <c r="AP10" s="511"/>
      <c r="AQ10" s="511"/>
      <c r="AR10" s="511"/>
      <c r="AS10" s="511"/>
      <c r="AT10" s="511"/>
      <c r="AU10" s="511"/>
      <c r="AV10" s="511"/>
      <c r="AW10" s="511"/>
      <c r="AX10" s="511"/>
      <c r="AY10" s="511"/>
      <c r="AZ10" s="511"/>
      <c r="BA10" s="511"/>
      <c r="BB10" s="511"/>
      <c r="BC10" s="511"/>
      <c r="BD10" s="504">
        <f t="shared" si="1"/>
        <v>102</v>
      </c>
      <c r="BE10" s="504">
        <f t="shared" si="1"/>
        <v>102</v>
      </c>
      <c r="BF10" s="504">
        <f t="shared" si="0"/>
        <v>102</v>
      </c>
      <c r="BG10" s="503"/>
      <c r="BH10" s="502"/>
      <c r="BI10" s="502"/>
      <c r="BJ10" s="501"/>
      <c r="BK10" s="540"/>
      <c r="BL10" s="540"/>
      <c r="BM10" s="500"/>
      <c r="BN10" s="540"/>
      <c r="BO10" s="540"/>
      <c r="BP10" s="500"/>
      <c r="BQ10" s="498"/>
      <c r="BR10" s="498"/>
      <c r="BS10" s="496"/>
      <c r="BT10" s="539"/>
      <c r="BU10" s="539"/>
      <c r="BV10" s="500"/>
    </row>
    <row r="11" spans="1:74" s="119" customFormat="1" ht="19.5" customHeight="1">
      <c r="A11" s="546" t="s">
        <v>499</v>
      </c>
      <c r="B11" s="510" t="s">
        <v>498</v>
      </c>
      <c r="C11" s="510" t="s">
        <v>182</v>
      </c>
      <c r="D11" s="510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  <c r="S11" s="544"/>
      <c r="T11" s="544"/>
      <c r="U11" s="544"/>
      <c r="V11" s="544"/>
      <c r="W11" s="544"/>
      <c r="X11" s="544"/>
      <c r="Y11" s="544"/>
      <c r="Z11" s="544"/>
      <c r="AA11" s="544"/>
      <c r="AB11" s="544"/>
      <c r="AC11" s="544"/>
      <c r="AD11" s="544"/>
      <c r="AE11" s="544"/>
      <c r="AF11" s="544"/>
      <c r="AG11" s="544"/>
      <c r="AH11" s="544"/>
      <c r="AI11" s="544"/>
      <c r="AJ11" s="544"/>
      <c r="AK11" s="544"/>
      <c r="AL11" s="544"/>
      <c r="AM11" s="544"/>
      <c r="AN11" s="544"/>
      <c r="AO11" s="544"/>
      <c r="AP11" s="544"/>
      <c r="AQ11" s="544"/>
      <c r="AR11" s="544"/>
      <c r="AS11" s="544"/>
      <c r="AT11" s="544"/>
      <c r="AU11" s="544"/>
      <c r="AV11" s="544"/>
      <c r="AW11" s="544"/>
      <c r="AX11" s="544"/>
      <c r="AY11" s="544"/>
      <c r="AZ11" s="544"/>
      <c r="BA11" s="544"/>
      <c r="BB11" s="544"/>
      <c r="BC11" s="544"/>
      <c r="BD11" s="504">
        <f t="shared" si="1"/>
        <v>0</v>
      </c>
      <c r="BE11" s="504">
        <f t="shared" si="1"/>
        <v>0</v>
      </c>
      <c r="BF11" s="504">
        <f t="shared" si="0"/>
        <v>0</v>
      </c>
      <c r="BG11" s="503"/>
      <c r="BH11" s="548"/>
      <c r="BI11" s="490"/>
      <c r="BJ11" s="516"/>
      <c r="BK11" s="515"/>
      <c r="BL11" s="515"/>
      <c r="BM11" s="515"/>
      <c r="BN11" s="514"/>
      <c r="BO11" s="514"/>
      <c r="BP11" s="514"/>
      <c r="BQ11" s="514"/>
      <c r="BR11" s="514"/>
      <c r="BS11" s="514"/>
      <c r="BT11" s="514"/>
      <c r="BU11" s="514"/>
      <c r="BV11" s="514"/>
    </row>
    <row r="12" spans="1:74" ht="19.5" customHeight="1">
      <c r="A12" s="523"/>
      <c r="B12" s="522" t="s">
        <v>497</v>
      </c>
      <c r="C12" s="522"/>
      <c r="D12" s="520">
        <f aca="true" t="shared" si="2" ref="D12:AI12">SUM(D6:D11)</f>
        <v>0</v>
      </c>
      <c r="E12" s="520">
        <f t="shared" si="2"/>
        <v>1858</v>
      </c>
      <c r="F12" s="520">
        <f t="shared" si="2"/>
        <v>1858</v>
      </c>
      <c r="G12" s="520">
        <f t="shared" si="2"/>
        <v>1858</v>
      </c>
      <c r="H12" s="520">
        <f t="shared" si="2"/>
        <v>436</v>
      </c>
      <c r="I12" s="520">
        <f t="shared" si="2"/>
        <v>436</v>
      </c>
      <c r="J12" s="520">
        <f t="shared" si="2"/>
        <v>436</v>
      </c>
      <c r="K12" s="520">
        <f t="shared" si="2"/>
        <v>4613</v>
      </c>
      <c r="L12" s="520">
        <f t="shared" si="2"/>
        <v>4613</v>
      </c>
      <c r="M12" s="520">
        <f t="shared" si="2"/>
        <v>4613</v>
      </c>
      <c r="N12" s="520">
        <f t="shared" si="2"/>
        <v>0</v>
      </c>
      <c r="O12" s="520">
        <f t="shared" si="2"/>
        <v>0</v>
      </c>
      <c r="P12" s="520">
        <f t="shared" si="2"/>
        <v>0</v>
      </c>
      <c r="Q12" s="520">
        <f t="shared" si="2"/>
        <v>0</v>
      </c>
      <c r="R12" s="520">
        <f t="shared" si="2"/>
        <v>0</v>
      </c>
      <c r="S12" s="520">
        <f t="shared" si="2"/>
        <v>0</v>
      </c>
      <c r="T12" s="520">
        <f t="shared" si="2"/>
        <v>1488</v>
      </c>
      <c r="U12" s="520">
        <f t="shared" si="2"/>
        <v>1488</v>
      </c>
      <c r="V12" s="520">
        <f t="shared" si="2"/>
        <v>1488</v>
      </c>
      <c r="W12" s="520">
        <f t="shared" si="2"/>
        <v>0</v>
      </c>
      <c r="X12" s="520">
        <f t="shared" si="2"/>
        <v>0</v>
      </c>
      <c r="Y12" s="520">
        <f t="shared" si="2"/>
        <v>0</v>
      </c>
      <c r="Z12" s="520">
        <f t="shared" si="2"/>
        <v>1180</v>
      </c>
      <c r="AA12" s="520">
        <f t="shared" si="2"/>
        <v>1180</v>
      </c>
      <c r="AB12" s="520">
        <f t="shared" si="2"/>
        <v>1180</v>
      </c>
      <c r="AC12" s="520">
        <f t="shared" si="2"/>
        <v>1573</v>
      </c>
      <c r="AD12" s="520">
        <f t="shared" si="2"/>
        <v>828</v>
      </c>
      <c r="AE12" s="520">
        <f t="shared" si="2"/>
        <v>1654</v>
      </c>
      <c r="AF12" s="520">
        <f t="shared" si="2"/>
        <v>0</v>
      </c>
      <c r="AG12" s="520">
        <f t="shared" si="2"/>
        <v>0</v>
      </c>
      <c r="AH12" s="520">
        <f t="shared" si="2"/>
        <v>0</v>
      </c>
      <c r="AI12" s="520">
        <f t="shared" si="2"/>
        <v>0</v>
      </c>
      <c r="AJ12" s="520">
        <f aca="true" t="shared" si="3" ref="AJ12:BF12">SUM(AJ6:AJ11)</f>
        <v>0</v>
      </c>
      <c r="AK12" s="520">
        <f t="shared" si="3"/>
        <v>0</v>
      </c>
      <c r="AL12" s="520">
        <f t="shared" si="3"/>
        <v>0</v>
      </c>
      <c r="AM12" s="520">
        <f t="shared" si="3"/>
        <v>0</v>
      </c>
      <c r="AN12" s="520">
        <f t="shared" si="3"/>
        <v>0</v>
      </c>
      <c r="AO12" s="520">
        <f t="shared" si="3"/>
        <v>0</v>
      </c>
      <c r="AP12" s="520">
        <f t="shared" si="3"/>
        <v>0</v>
      </c>
      <c r="AQ12" s="520">
        <f t="shared" si="3"/>
        <v>0</v>
      </c>
      <c r="AR12" s="520">
        <f t="shared" si="3"/>
        <v>0</v>
      </c>
      <c r="AS12" s="520">
        <f t="shared" si="3"/>
        <v>0</v>
      </c>
      <c r="AT12" s="520">
        <f t="shared" si="3"/>
        <v>0</v>
      </c>
      <c r="AU12" s="520">
        <f t="shared" si="3"/>
        <v>0</v>
      </c>
      <c r="AV12" s="520">
        <f t="shared" si="3"/>
        <v>0</v>
      </c>
      <c r="AW12" s="520">
        <f t="shared" si="3"/>
        <v>0</v>
      </c>
      <c r="AX12" s="520">
        <f t="shared" si="3"/>
        <v>0</v>
      </c>
      <c r="AY12" s="520">
        <f t="shared" si="3"/>
        <v>1384</v>
      </c>
      <c r="AZ12" s="520">
        <f t="shared" si="3"/>
        <v>1384</v>
      </c>
      <c r="BA12" s="520">
        <f t="shared" si="3"/>
        <v>0</v>
      </c>
      <c r="BB12" s="520">
        <f t="shared" si="3"/>
        <v>0</v>
      </c>
      <c r="BC12" s="520">
        <f t="shared" si="3"/>
        <v>0</v>
      </c>
      <c r="BD12" s="520">
        <f t="shared" si="3"/>
        <v>11148</v>
      </c>
      <c r="BE12" s="520">
        <f t="shared" si="3"/>
        <v>11787</v>
      </c>
      <c r="BF12" s="520">
        <f t="shared" si="3"/>
        <v>12613</v>
      </c>
      <c r="BG12" s="519"/>
      <c r="BH12" s="502"/>
      <c r="BI12" s="502"/>
      <c r="BJ12" s="501"/>
      <c r="BK12" s="540"/>
      <c r="BL12" s="540"/>
      <c r="BM12" s="500"/>
      <c r="BN12" s="540"/>
      <c r="BO12" s="540"/>
      <c r="BP12" s="500"/>
      <c r="BQ12" s="498"/>
      <c r="BR12" s="498"/>
      <c r="BS12" s="496"/>
      <c r="BT12" s="539"/>
      <c r="BU12" s="539"/>
      <c r="BV12" s="500"/>
    </row>
    <row r="13" spans="1:74" ht="19.5" customHeight="1">
      <c r="A13" s="537" t="s">
        <v>496</v>
      </c>
      <c r="B13" s="537" t="s">
        <v>495</v>
      </c>
      <c r="C13" s="537"/>
      <c r="D13" s="537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511"/>
      <c r="AQ13" s="511"/>
      <c r="AR13" s="511"/>
      <c r="AS13" s="511"/>
      <c r="AT13" s="511"/>
      <c r="AU13" s="511"/>
      <c r="AV13" s="511"/>
      <c r="AW13" s="511"/>
      <c r="AX13" s="511"/>
      <c r="AY13" s="511"/>
      <c r="AZ13" s="511"/>
      <c r="BA13" s="511"/>
      <c r="BB13" s="511"/>
      <c r="BC13" s="511"/>
      <c r="BD13" s="504">
        <f>E13+H13+K13+N13+Q13+T13+W13+Z13+AC13+AF13+AI13+AL13+AO13+AR13+AU13+BA13</f>
        <v>0</v>
      </c>
      <c r="BE13" s="504">
        <v>0</v>
      </c>
      <c r="BF13" s="504">
        <f>BC13+AZ13+AW13+AT13+AQ13+AN13+AK13+AH13+AE13+AB13+Y13+V13+S13+P13+M13+J13+G13</f>
        <v>0</v>
      </c>
      <c r="BG13" s="503"/>
      <c r="BH13" s="531"/>
      <c r="BI13" s="531"/>
      <c r="BJ13" s="502"/>
      <c r="BK13" s="536"/>
      <c r="BL13" s="536"/>
      <c r="BM13" s="500"/>
      <c r="BN13" s="524"/>
      <c r="BO13" s="524"/>
      <c r="BP13" s="500"/>
      <c r="BQ13" s="524"/>
      <c r="BR13" s="525"/>
      <c r="BS13" s="500"/>
      <c r="BT13" s="524"/>
      <c r="BU13" s="524"/>
      <c r="BV13" s="500"/>
    </row>
    <row r="14" spans="1:98" ht="19.5" customHeight="1">
      <c r="A14" s="546" t="s">
        <v>494</v>
      </c>
      <c r="B14" s="545" t="s">
        <v>493</v>
      </c>
      <c r="C14" s="507" t="s">
        <v>182</v>
      </c>
      <c r="D14" s="507"/>
      <c r="E14" s="511">
        <v>2216</v>
      </c>
      <c r="F14" s="511">
        <v>3296</v>
      </c>
      <c r="G14" s="511">
        <v>5963</v>
      </c>
      <c r="H14" s="511">
        <v>299</v>
      </c>
      <c r="I14" s="511">
        <v>590</v>
      </c>
      <c r="J14" s="511">
        <v>840</v>
      </c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  <c r="AR14" s="511"/>
      <c r="AS14" s="511"/>
      <c r="AT14" s="511"/>
      <c r="AU14" s="511"/>
      <c r="AV14" s="511"/>
      <c r="AW14" s="511"/>
      <c r="AX14" s="511"/>
      <c r="AY14" s="511"/>
      <c r="AZ14" s="511"/>
      <c r="BA14" s="511"/>
      <c r="BB14" s="511"/>
      <c r="BC14" s="511"/>
      <c r="BD14" s="504">
        <f>E14+H14+K14+N14+Q14+T14+W14+Z14+AC14+AF14+AI14+AL14+AO14+AR14+AU14+BA14</f>
        <v>2515</v>
      </c>
      <c r="BE14" s="504">
        <v>3886</v>
      </c>
      <c r="BF14" s="504">
        <f>BC14+AZ14+AW14+AT14+AQ14+AN14+AK14+AH14+AE14+AB14+Y14+V14+S14+P14+M14+J14+G14</f>
        <v>6803</v>
      </c>
      <c r="BG14" s="503"/>
      <c r="BH14" s="531"/>
      <c r="BI14" s="531"/>
      <c r="BJ14" s="502"/>
      <c r="BK14" s="536"/>
      <c r="BL14" s="536"/>
      <c r="BM14" s="500"/>
      <c r="BN14" s="524"/>
      <c r="BO14" s="524"/>
      <c r="BP14" s="500"/>
      <c r="BQ14" s="524"/>
      <c r="BR14" s="498"/>
      <c r="BS14" s="500"/>
      <c r="BT14" s="524"/>
      <c r="BU14" s="524"/>
      <c r="BV14" s="500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</row>
    <row r="15" spans="1:74" s="119" customFormat="1" ht="19.5" customHeight="1">
      <c r="A15" s="546" t="s">
        <v>492</v>
      </c>
      <c r="B15" s="545" t="s">
        <v>491</v>
      </c>
      <c r="C15" s="545" t="s">
        <v>182</v>
      </c>
      <c r="D15" s="545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4"/>
      <c r="AT15" s="544"/>
      <c r="AU15" s="544"/>
      <c r="AV15" s="544"/>
      <c r="AW15" s="544"/>
      <c r="AX15" s="544"/>
      <c r="AY15" s="544"/>
      <c r="AZ15" s="544"/>
      <c r="BA15" s="544"/>
      <c r="BB15" s="544"/>
      <c r="BC15" s="544"/>
      <c r="BD15" s="504">
        <f>E15+H15+K15+N15+Q15+T15+W15+Z15+AC15+AF15+AI15+AL15+AO15+AR15+AU15+BA15</f>
        <v>0</v>
      </c>
      <c r="BE15" s="504">
        <v>0</v>
      </c>
      <c r="BF15" s="504">
        <f>BC15+AZ15+AW15+AT15+AQ15+AN15+AK15+AH15+AE15+AB15+Y15+V15+S15+P15+M15+J15+G15</f>
        <v>0</v>
      </c>
      <c r="BG15" s="503"/>
      <c r="BH15" s="543"/>
      <c r="BI15" s="543"/>
      <c r="BJ15" s="490"/>
      <c r="BK15" s="515"/>
      <c r="BL15" s="515"/>
      <c r="BM15" s="488"/>
      <c r="BN15" s="514"/>
      <c r="BO15" s="514"/>
      <c r="BP15" s="488"/>
      <c r="BQ15" s="514"/>
      <c r="BR15" s="486"/>
      <c r="BS15" s="488"/>
      <c r="BT15" s="514"/>
      <c r="BU15" s="514"/>
      <c r="BV15" s="488"/>
    </row>
    <row r="16" spans="1:74" ht="19.5" customHeight="1">
      <c r="A16" s="534" t="s">
        <v>490</v>
      </c>
      <c r="B16" s="427" t="s">
        <v>570</v>
      </c>
      <c r="C16" s="507" t="s">
        <v>182</v>
      </c>
      <c r="D16" s="507"/>
      <c r="E16" s="511"/>
      <c r="F16" s="511"/>
      <c r="G16" s="511"/>
      <c r="H16" s="511"/>
      <c r="I16" s="511"/>
      <c r="J16" s="511"/>
      <c r="K16" s="511">
        <v>110</v>
      </c>
      <c r="L16" s="511">
        <v>3784</v>
      </c>
      <c r="M16" s="511">
        <v>4359</v>
      </c>
      <c r="N16" s="511"/>
      <c r="O16" s="511"/>
      <c r="P16" s="511"/>
      <c r="Q16" s="511"/>
      <c r="R16" s="511"/>
      <c r="S16" s="511"/>
      <c r="T16" s="511"/>
      <c r="U16" s="511"/>
      <c r="V16" s="511" t="s">
        <v>569</v>
      </c>
      <c r="W16" s="511"/>
      <c r="X16" s="511"/>
      <c r="Y16" s="511"/>
      <c r="Z16" s="511"/>
      <c r="AA16" s="511"/>
      <c r="AB16" s="511"/>
      <c r="AC16" s="511"/>
      <c r="AD16" s="511"/>
      <c r="AE16" s="511"/>
      <c r="AF16" s="511">
        <v>18446</v>
      </c>
      <c r="AG16" s="511">
        <v>15466</v>
      </c>
      <c r="AH16" s="511">
        <v>15484</v>
      </c>
      <c r="AI16" s="511"/>
      <c r="AJ16" s="511"/>
      <c r="AK16" s="511"/>
      <c r="AL16" s="511"/>
      <c r="AM16" s="511"/>
      <c r="AN16" s="511"/>
      <c r="AO16" s="511"/>
      <c r="AP16" s="511"/>
      <c r="AQ16" s="511"/>
      <c r="AR16" s="511"/>
      <c r="AS16" s="511"/>
      <c r="AT16" s="511"/>
      <c r="AU16" s="511"/>
      <c r="AV16" s="511"/>
      <c r="AW16" s="511"/>
      <c r="AX16" s="511"/>
      <c r="AY16" s="511"/>
      <c r="AZ16" s="511"/>
      <c r="BA16" s="511"/>
      <c r="BB16" s="511"/>
      <c r="BC16" s="511"/>
      <c r="BD16" s="504">
        <f>E16+H16+K16+N16+Q16+T16+W16+Z16+AC16+AF16+AI16+AL16+AO16+AR16+AU16+BA16</f>
        <v>18556</v>
      </c>
      <c r="BE16" s="504">
        <v>19250</v>
      </c>
      <c r="BF16" s="504">
        <v>19843</v>
      </c>
      <c r="BG16" s="503"/>
      <c r="BH16" s="531"/>
      <c r="BI16" s="531"/>
      <c r="BJ16" s="502"/>
      <c r="BK16" s="536"/>
      <c r="BL16" s="536"/>
      <c r="BM16" s="500"/>
      <c r="BN16" s="524"/>
      <c r="BO16" s="524"/>
      <c r="BP16" s="500"/>
      <c r="BQ16" s="524"/>
      <c r="BR16" s="525"/>
      <c r="BS16" s="500"/>
      <c r="BT16" s="524"/>
      <c r="BU16" s="524"/>
      <c r="BV16" s="500"/>
    </row>
    <row r="17" spans="1:74" ht="19.5" customHeight="1">
      <c r="A17" s="534" t="s">
        <v>568</v>
      </c>
      <c r="B17" s="507" t="s">
        <v>567</v>
      </c>
      <c r="C17" s="507" t="s">
        <v>182</v>
      </c>
      <c r="D17" s="507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  <c r="AI17" s="511"/>
      <c r="AJ17" s="511"/>
      <c r="AK17" s="511"/>
      <c r="AL17" s="511"/>
      <c r="AM17" s="511"/>
      <c r="AN17" s="511"/>
      <c r="AO17" s="511"/>
      <c r="AP17" s="511"/>
      <c r="AQ17" s="511"/>
      <c r="AR17" s="511"/>
      <c r="AS17" s="511"/>
      <c r="AT17" s="511"/>
      <c r="AU17" s="511"/>
      <c r="AV17" s="511"/>
      <c r="AW17" s="511"/>
      <c r="AX17" s="511"/>
      <c r="AY17" s="511"/>
      <c r="AZ17" s="511"/>
      <c r="BA17" s="511"/>
      <c r="BB17" s="511"/>
      <c r="BC17" s="511"/>
      <c r="BD17" s="504">
        <f>E17+H17+K17+N17+Q17+T17+W17+Z17+AC17+AF17+AI17+AL17+AO17+AR17+AU17+BA17</f>
        <v>0</v>
      </c>
      <c r="BE17" s="504">
        <v>0</v>
      </c>
      <c r="BF17" s="504">
        <f>BC17+AZ17+AW17+AT17+AQ17+AN17+AK17+AH17+AE17+AB17+Y17+V17+S17+P17+M17+J17+G17</f>
        <v>0</v>
      </c>
      <c r="BG17" s="503"/>
      <c r="BH17" s="531"/>
      <c r="BI17" s="531"/>
      <c r="BJ17" s="541"/>
      <c r="BK17" s="536"/>
      <c r="BL17" s="536"/>
      <c r="BM17" s="500"/>
      <c r="BN17" s="536"/>
      <c r="BO17" s="536"/>
      <c r="BP17" s="500"/>
      <c r="BQ17" s="524"/>
      <c r="BR17" s="524"/>
      <c r="BS17" s="500"/>
      <c r="BT17" s="536"/>
      <c r="BU17" s="536"/>
      <c r="BV17" s="500"/>
    </row>
    <row r="18" spans="1:74" ht="19.5" customHeight="1">
      <c r="A18" s="523"/>
      <c r="B18" s="522" t="s">
        <v>488</v>
      </c>
      <c r="C18" s="522"/>
      <c r="D18" s="520">
        <f aca="true" t="shared" si="4" ref="D18:AI18">SUM(D14:D17)</f>
        <v>0</v>
      </c>
      <c r="E18" s="520">
        <f t="shared" si="4"/>
        <v>2216</v>
      </c>
      <c r="F18" s="520">
        <f t="shared" si="4"/>
        <v>3296</v>
      </c>
      <c r="G18" s="520">
        <f t="shared" si="4"/>
        <v>5963</v>
      </c>
      <c r="H18" s="520">
        <f t="shared" si="4"/>
        <v>299</v>
      </c>
      <c r="I18" s="520">
        <f t="shared" si="4"/>
        <v>590</v>
      </c>
      <c r="J18" s="520">
        <f t="shared" si="4"/>
        <v>840</v>
      </c>
      <c r="K18" s="520">
        <f t="shared" si="4"/>
        <v>110</v>
      </c>
      <c r="L18" s="520">
        <f t="shared" si="4"/>
        <v>3784</v>
      </c>
      <c r="M18" s="520">
        <f t="shared" si="4"/>
        <v>4359</v>
      </c>
      <c r="N18" s="520">
        <f t="shared" si="4"/>
        <v>0</v>
      </c>
      <c r="O18" s="520">
        <f t="shared" si="4"/>
        <v>0</v>
      </c>
      <c r="P18" s="520">
        <f t="shared" si="4"/>
        <v>0</v>
      </c>
      <c r="Q18" s="520">
        <f t="shared" si="4"/>
        <v>0</v>
      </c>
      <c r="R18" s="520">
        <f t="shared" si="4"/>
        <v>0</v>
      </c>
      <c r="S18" s="520">
        <f t="shared" si="4"/>
        <v>0</v>
      </c>
      <c r="T18" s="520">
        <f t="shared" si="4"/>
        <v>0</v>
      </c>
      <c r="U18" s="520">
        <f t="shared" si="4"/>
        <v>0</v>
      </c>
      <c r="V18" s="520">
        <f t="shared" si="4"/>
        <v>0</v>
      </c>
      <c r="W18" s="520">
        <f t="shared" si="4"/>
        <v>0</v>
      </c>
      <c r="X18" s="520">
        <f t="shared" si="4"/>
        <v>0</v>
      </c>
      <c r="Y18" s="520">
        <f t="shared" si="4"/>
        <v>0</v>
      </c>
      <c r="Z18" s="520">
        <f t="shared" si="4"/>
        <v>0</v>
      </c>
      <c r="AA18" s="520">
        <f t="shared" si="4"/>
        <v>0</v>
      </c>
      <c r="AB18" s="520">
        <f t="shared" si="4"/>
        <v>0</v>
      </c>
      <c r="AC18" s="520">
        <f t="shared" si="4"/>
        <v>0</v>
      </c>
      <c r="AD18" s="520">
        <f t="shared" si="4"/>
        <v>0</v>
      </c>
      <c r="AE18" s="520">
        <f t="shared" si="4"/>
        <v>0</v>
      </c>
      <c r="AF18" s="520">
        <f t="shared" si="4"/>
        <v>18446</v>
      </c>
      <c r="AG18" s="520">
        <f t="shared" si="4"/>
        <v>15466</v>
      </c>
      <c r="AH18" s="520">
        <f t="shared" si="4"/>
        <v>15484</v>
      </c>
      <c r="AI18" s="520">
        <f t="shared" si="4"/>
        <v>0</v>
      </c>
      <c r="AJ18" s="520">
        <f aca="true" t="shared" si="5" ref="AJ18:BF18">SUM(AJ14:AJ17)</f>
        <v>0</v>
      </c>
      <c r="AK18" s="520">
        <f t="shared" si="5"/>
        <v>0</v>
      </c>
      <c r="AL18" s="520">
        <f t="shared" si="5"/>
        <v>0</v>
      </c>
      <c r="AM18" s="520">
        <f t="shared" si="5"/>
        <v>0</v>
      </c>
      <c r="AN18" s="520">
        <f t="shared" si="5"/>
        <v>0</v>
      </c>
      <c r="AO18" s="520">
        <f t="shared" si="5"/>
        <v>0</v>
      </c>
      <c r="AP18" s="520">
        <f t="shared" si="5"/>
        <v>0</v>
      </c>
      <c r="AQ18" s="520">
        <f t="shared" si="5"/>
        <v>0</v>
      </c>
      <c r="AR18" s="520">
        <f t="shared" si="5"/>
        <v>0</v>
      </c>
      <c r="AS18" s="520">
        <f t="shared" si="5"/>
        <v>0</v>
      </c>
      <c r="AT18" s="520">
        <f t="shared" si="5"/>
        <v>0</v>
      </c>
      <c r="AU18" s="520">
        <f t="shared" si="5"/>
        <v>0</v>
      </c>
      <c r="AV18" s="520">
        <f t="shared" si="5"/>
        <v>0</v>
      </c>
      <c r="AW18" s="520">
        <f t="shared" si="5"/>
        <v>0</v>
      </c>
      <c r="AX18" s="520">
        <f t="shared" si="5"/>
        <v>0</v>
      </c>
      <c r="AY18" s="520">
        <f t="shared" si="5"/>
        <v>0</v>
      </c>
      <c r="AZ18" s="520">
        <f t="shared" si="5"/>
        <v>0</v>
      </c>
      <c r="BA18" s="520">
        <f t="shared" si="5"/>
        <v>0</v>
      </c>
      <c r="BB18" s="520">
        <f t="shared" si="5"/>
        <v>0</v>
      </c>
      <c r="BC18" s="520">
        <f t="shared" si="5"/>
        <v>0</v>
      </c>
      <c r="BD18" s="520">
        <f t="shared" si="5"/>
        <v>21071</v>
      </c>
      <c r="BE18" s="520">
        <f t="shared" si="5"/>
        <v>23136</v>
      </c>
      <c r="BF18" s="520">
        <f t="shared" si="5"/>
        <v>26646</v>
      </c>
      <c r="BG18" s="519"/>
      <c r="BH18" s="531"/>
      <c r="BI18" s="531"/>
      <c r="BJ18" s="541"/>
      <c r="BK18" s="536"/>
      <c r="BL18" s="536"/>
      <c r="BM18" s="500"/>
      <c r="BN18" s="536"/>
      <c r="BO18" s="536"/>
      <c r="BP18" s="500"/>
      <c r="BQ18" s="524"/>
      <c r="BR18" s="524"/>
      <c r="BS18" s="500"/>
      <c r="BT18" s="536"/>
      <c r="BU18" s="536"/>
      <c r="BV18" s="500"/>
    </row>
    <row r="19" spans="1:74" ht="19.5" customHeight="1">
      <c r="A19" s="538" t="s">
        <v>487</v>
      </c>
      <c r="B19" s="537" t="s">
        <v>486</v>
      </c>
      <c r="C19" s="537"/>
      <c r="D19" s="537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  <c r="AI19" s="511"/>
      <c r="AJ19" s="511"/>
      <c r="AK19" s="511"/>
      <c r="AL19" s="511"/>
      <c r="AM19" s="511"/>
      <c r="AN19" s="511"/>
      <c r="AO19" s="511"/>
      <c r="AP19" s="511"/>
      <c r="AQ19" s="511"/>
      <c r="AR19" s="511"/>
      <c r="AS19" s="511"/>
      <c r="AT19" s="511"/>
      <c r="AU19" s="511"/>
      <c r="AV19" s="511"/>
      <c r="AW19" s="511"/>
      <c r="AX19" s="511"/>
      <c r="AY19" s="511"/>
      <c r="AZ19" s="511"/>
      <c r="BA19" s="511"/>
      <c r="BB19" s="511"/>
      <c r="BC19" s="511"/>
      <c r="BD19" s="504">
        <f>E19+H19+K19+N19+Q19+T19+W19+Z19+AC19+AF19+AI19+AL19+AO19+AR19+AU19+BA19</f>
        <v>0</v>
      </c>
      <c r="BE19" s="504">
        <v>0</v>
      </c>
      <c r="BF19" s="504">
        <f>BC19+AZ19+AW19+AT19+AQ19+AN19+AK19+AH19+AE19+AB19+Y19+V19+S19+P19+M19+J19+G19</f>
        <v>0</v>
      </c>
      <c r="BG19" s="503"/>
      <c r="BH19" s="531"/>
      <c r="BI19" s="531"/>
      <c r="BJ19" s="541"/>
      <c r="BK19" s="536"/>
      <c r="BL19" s="536"/>
      <c r="BM19" s="500"/>
      <c r="BN19" s="536"/>
      <c r="BO19" s="536"/>
      <c r="BP19" s="500"/>
      <c r="BQ19" s="524"/>
      <c r="BR19" s="524"/>
      <c r="BS19" s="500"/>
      <c r="BT19" s="536"/>
      <c r="BU19" s="536"/>
      <c r="BV19" s="500"/>
    </row>
    <row r="20" spans="1:74" ht="19.5" customHeight="1">
      <c r="A20" s="534" t="s">
        <v>485</v>
      </c>
      <c r="B20" s="507" t="s">
        <v>484</v>
      </c>
      <c r="C20" s="507" t="s">
        <v>182</v>
      </c>
      <c r="D20" s="507"/>
      <c r="E20" s="504"/>
      <c r="F20" s="504"/>
      <c r="G20" s="504"/>
      <c r="H20" s="504"/>
      <c r="I20" s="504"/>
      <c r="J20" s="504"/>
      <c r="K20" s="511"/>
      <c r="L20" s="511"/>
      <c r="M20" s="511"/>
      <c r="N20" s="511"/>
      <c r="O20" s="511"/>
      <c r="P20" s="511"/>
      <c r="Q20" s="511"/>
      <c r="R20" s="511"/>
      <c r="S20" s="511"/>
      <c r="T20" s="504"/>
      <c r="U20" s="504"/>
      <c r="V20" s="504"/>
      <c r="W20" s="504"/>
      <c r="X20" s="504"/>
      <c r="Y20" s="504"/>
      <c r="Z20" s="511">
        <v>6949</v>
      </c>
      <c r="AA20" s="511">
        <v>6949</v>
      </c>
      <c r="AB20" s="511">
        <v>6949</v>
      </c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>
        <f>E20+H20+K20+N20+Q20+T20+W20+Z20+AC20+AF20+AI20+AL20+AO20+AR20+AU20+BA20</f>
        <v>6949</v>
      </c>
      <c r="BE20" s="504">
        <v>6949</v>
      </c>
      <c r="BF20" s="504">
        <f>BC20+AZ20+AW20+AT20+AQ20+AN20+AK20+AH20+AE20+AB20+Y20+V20+S20+P20+M20+J20+G20</f>
        <v>6949</v>
      </c>
      <c r="BG20" s="503"/>
      <c r="BH20" s="501"/>
      <c r="BI20" s="501"/>
      <c r="BJ20" s="547"/>
      <c r="BK20" s="540"/>
      <c r="BL20" s="540"/>
      <c r="BM20" s="500"/>
      <c r="BN20" s="540"/>
      <c r="BO20" s="540"/>
      <c r="BP20" s="500"/>
      <c r="BQ20" s="498"/>
      <c r="BR20" s="498"/>
      <c r="BS20" s="496"/>
      <c r="BT20" s="540"/>
      <c r="BU20" s="540"/>
      <c r="BV20" s="500"/>
    </row>
    <row r="21" spans="1:98" s="119" customFormat="1" ht="19.5" customHeight="1">
      <c r="A21" s="546" t="s">
        <v>566</v>
      </c>
      <c r="B21" s="545" t="s">
        <v>565</v>
      </c>
      <c r="C21" s="545" t="s">
        <v>182</v>
      </c>
      <c r="D21" s="545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4"/>
      <c r="AR21" s="544"/>
      <c r="AS21" s="544"/>
      <c r="AT21" s="544"/>
      <c r="AU21" s="544"/>
      <c r="AV21" s="544"/>
      <c r="AW21" s="544"/>
      <c r="AX21" s="544"/>
      <c r="AY21" s="544"/>
      <c r="AZ21" s="544"/>
      <c r="BA21" s="544"/>
      <c r="BB21" s="544"/>
      <c r="BC21" s="544"/>
      <c r="BD21" s="504">
        <f>E21+H21+K21+N21+Q21+T21+W21+Z21+AC21+AF21+AI21+AL21+AO21+AR21+AU21+BA21</f>
        <v>0</v>
      </c>
      <c r="BE21" s="504">
        <v>0</v>
      </c>
      <c r="BF21" s="504">
        <f>BC21+AZ21+AW21+AT21+AQ21+AN21+AK21+AH21+AE21+AB21+Y21+V21+S21+P21+M21+J21+G21</f>
        <v>0</v>
      </c>
      <c r="BG21" s="503"/>
      <c r="BH21" s="543"/>
      <c r="BI21" s="543"/>
      <c r="BJ21" s="490"/>
      <c r="BK21" s="515"/>
      <c r="BL21" s="515"/>
      <c r="BM21" s="488"/>
      <c r="BN21" s="514"/>
      <c r="BO21" s="514"/>
      <c r="BP21" s="488"/>
      <c r="BQ21" s="514"/>
      <c r="BR21" s="486"/>
      <c r="BS21" s="488"/>
      <c r="BT21" s="514"/>
      <c r="BU21" s="514"/>
      <c r="BV21" s="488"/>
      <c r="BW21" s="542"/>
      <c r="BX21" s="542"/>
      <c r="BY21" s="542"/>
      <c r="BZ21" s="542"/>
      <c r="CA21" s="542"/>
      <c r="CB21" s="542"/>
      <c r="CC21" s="542"/>
      <c r="CD21" s="542"/>
      <c r="CE21" s="542"/>
      <c r="CF21" s="542"/>
      <c r="CG21" s="542"/>
      <c r="CH21" s="542"/>
      <c r="CI21" s="542"/>
      <c r="CJ21" s="542"/>
      <c r="CK21" s="542"/>
      <c r="CL21" s="542"/>
      <c r="CM21" s="542"/>
      <c r="CN21" s="542"/>
      <c r="CO21" s="542"/>
      <c r="CP21" s="542"/>
      <c r="CQ21" s="542"/>
      <c r="CR21" s="542"/>
      <c r="CS21" s="542"/>
      <c r="CT21" s="542"/>
    </row>
    <row r="22" spans="1:98" s="119" customFormat="1" ht="19.5" customHeight="1">
      <c r="A22" s="523"/>
      <c r="B22" s="522" t="s">
        <v>483</v>
      </c>
      <c r="C22" s="522"/>
      <c r="D22" s="522"/>
      <c r="E22" s="520">
        <f aca="true" t="shared" si="6" ref="E22:AJ22">SUM(E20:E21)</f>
        <v>0</v>
      </c>
      <c r="F22" s="520">
        <f t="shared" si="6"/>
        <v>0</v>
      </c>
      <c r="G22" s="520">
        <f t="shared" si="6"/>
        <v>0</v>
      </c>
      <c r="H22" s="520">
        <f t="shared" si="6"/>
        <v>0</v>
      </c>
      <c r="I22" s="520">
        <f t="shared" si="6"/>
        <v>0</v>
      </c>
      <c r="J22" s="520">
        <f t="shared" si="6"/>
        <v>0</v>
      </c>
      <c r="K22" s="520">
        <f t="shared" si="6"/>
        <v>0</v>
      </c>
      <c r="L22" s="520">
        <f t="shared" si="6"/>
        <v>0</v>
      </c>
      <c r="M22" s="520">
        <f t="shared" si="6"/>
        <v>0</v>
      </c>
      <c r="N22" s="520">
        <f t="shared" si="6"/>
        <v>0</v>
      </c>
      <c r="O22" s="520">
        <f t="shared" si="6"/>
        <v>0</v>
      </c>
      <c r="P22" s="520">
        <f t="shared" si="6"/>
        <v>0</v>
      </c>
      <c r="Q22" s="520">
        <f t="shared" si="6"/>
        <v>0</v>
      </c>
      <c r="R22" s="520">
        <f t="shared" si="6"/>
        <v>0</v>
      </c>
      <c r="S22" s="520">
        <f t="shared" si="6"/>
        <v>0</v>
      </c>
      <c r="T22" s="520">
        <f t="shared" si="6"/>
        <v>0</v>
      </c>
      <c r="U22" s="520">
        <f t="shared" si="6"/>
        <v>0</v>
      </c>
      <c r="V22" s="520">
        <f t="shared" si="6"/>
        <v>0</v>
      </c>
      <c r="W22" s="520">
        <f t="shared" si="6"/>
        <v>0</v>
      </c>
      <c r="X22" s="520">
        <f t="shared" si="6"/>
        <v>0</v>
      </c>
      <c r="Y22" s="520">
        <f t="shared" si="6"/>
        <v>0</v>
      </c>
      <c r="Z22" s="520">
        <f t="shared" si="6"/>
        <v>6949</v>
      </c>
      <c r="AA22" s="520">
        <f t="shared" si="6"/>
        <v>6949</v>
      </c>
      <c r="AB22" s="520">
        <f t="shared" si="6"/>
        <v>6949</v>
      </c>
      <c r="AC22" s="520">
        <f t="shared" si="6"/>
        <v>0</v>
      </c>
      <c r="AD22" s="520">
        <f t="shared" si="6"/>
        <v>0</v>
      </c>
      <c r="AE22" s="520">
        <f t="shared" si="6"/>
        <v>0</v>
      </c>
      <c r="AF22" s="520">
        <f t="shared" si="6"/>
        <v>0</v>
      </c>
      <c r="AG22" s="520">
        <f t="shared" si="6"/>
        <v>0</v>
      </c>
      <c r="AH22" s="520">
        <f t="shared" si="6"/>
        <v>0</v>
      </c>
      <c r="AI22" s="520">
        <f t="shared" si="6"/>
        <v>0</v>
      </c>
      <c r="AJ22" s="520">
        <f t="shared" si="6"/>
        <v>0</v>
      </c>
      <c r="AK22" s="520">
        <f aca="true" t="shared" si="7" ref="AK22:BF22">SUM(AK20:AK21)</f>
        <v>0</v>
      </c>
      <c r="AL22" s="520">
        <f t="shared" si="7"/>
        <v>0</v>
      </c>
      <c r="AM22" s="520">
        <f t="shared" si="7"/>
        <v>0</v>
      </c>
      <c r="AN22" s="520">
        <f t="shared" si="7"/>
        <v>0</v>
      </c>
      <c r="AO22" s="520">
        <f t="shared" si="7"/>
        <v>0</v>
      </c>
      <c r="AP22" s="520">
        <f t="shared" si="7"/>
        <v>0</v>
      </c>
      <c r="AQ22" s="520">
        <f t="shared" si="7"/>
        <v>0</v>
      </c>
      <c r="AR22" s="520">
        <f t="shared" si="7"/>
        <v>0</v>
      </c>
      <c r="AS22" s="520">
        <f t="shared" si="7"/>
        <v>0</v>
      </c>
      <c r="AT22" s="520">
        <f t="shared" si="7"/>
        <v>0</v>
      </c>
      <c r="AU22" s="520">
        <f t="shared" si="7"/>
        <v>0</v>
      </c>
      <c r="AV22" s="520">
        <f t="shared" si="7"/>
        <v>0</v>
      </c>
      <c r="AW22" s="520">
        <f t="shared" si="7"/>
        <v>0</v>
      </c>
      <c r="AX22" s="520">
        <f t="shared" si="7"/>
        <v>0</v>
      </c>
      <c r="AY22" s="520">
        <f t="shared" si="7"/>
        <v>0</v>
      </c>
      <c r="AZ22" s="520">
        <f t="shared" si="7"/>
        <v>0</v>
      </c>
      <c r="BA22" s="520">
        <f t="shared" si="7"/>
        <v>0</v>
      </c>
      <c r="BB22" s="520">
        <f t="shared" si="7"/>
        <v>0</v>
      </c>
      <c r="BC22" s="520">
        <f t="shared" si="7"/>
        <v>0</v>
      </c>
      <c r="BD22" s="520">
        <f t="shared" si="7"/>
        <v>6949</v>
      </c>
      <c r="BE22" s="520">
        <f t="shared" si="7"/>
        <v>6949</v>
      </c>
      <c r="BF22" s="520">
        <f t="shared" si="7"/>
        <v>6949</v>
      </c>
      <c r="BG22" s="519"/>
      <c r="BH22" s="543"/>
      <c r="BI22" s="543"/>
      <c r="BJ22" s="490"/>
      <c r="BK22" s="515"/>
      <c r="BL22" s="515"/>
      <c r="BM22" s="488"/>
      <c r="BN22" s="514"/>
      <c r="BO22" s="514"/>
      <c r="BP22" s="488"/>
      <c r="BQ22" s="514"/>
      <c r="BR22" s="486"/>
      <c r="BS22" s="488"/>
      <c r="BT22" s="514"/>
      <c r="BU22" s="514"/>
      <c r="BV22" s="488"/>
      <c r="BW22" s="542"/>
      <c r="BX22" s="542"/>
      <c r="BY22" s="542"/>
      <c r="BZ22" s="542"/>
      <c r="CA22" s="542"/>
      <c r="CB22" s="542"/>
      <c r="CC22" s="542"/>
      <c r="CD22" s="542"/>
      <c r="CE22" s="542"/>
      <c r="CF22" s="542"/>
      <c r="CG22" s="542"/>
      <c r="CH22" s="542"/>
      <c r="CI22" s="542"/>
      <c r="CJ22" s="542"/>
      <c r="CK22" s="542"/>
      <c r="CL22" s="542"/>
      <c r="CM22" s="542"/>
      <c r="CN22" s="542"/>
      <c r="CO22" s="542"/>
      <c r="CP22" s="542"/>
      <c r="CQ22" s="542"/>
      <c r="CR22" s="542"/>
      <c r="CS22" s="542"/>
      <c r="CT22" s="542"/>
    </row>
    <row r="23" spans="1:74" ht="19.5" customHeight="1">
      <c r="A23" s="538" t="s">
        <v>482</v>
      </c>
      <c r="B23" s="537" t="s">
        <v>481</v>
      </c>
      <c r="C23" s="537"/>
      <c r="D23" s="537"/>
      <c r="E23" s="504"/>
      <c r="F23" s="504"/>
      <c r="G23" s="504"/>
      <c r="H23" s="504"/>
      <c r="I23" s="504"/>
      <c r="J23" s="504"/>
      <c r="K23" s="511"/>
      <c r="L23" s="511"/>
      <c r="M23" s="511"/>
      <c r="N23" s="511"/>
      <c r="O23" s="511"/>
      <c r="P23" s="511"/>
      <c r="Q23" s="511"/>
      <c r="R23" s="511"/>
      <c r="S23" s="511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4"/>
      <c r="AO23" s="504"/>
      <c r="AP23" s="504"/>
      <c r="AQ23" s="504"/>
      <c r="AR23" s="504"/>
      <c r="AS23" s="504"/>
      <c r="AT23" s="504"/>
      <c r="AU23" s="504"/>
      <c r="AV23" s="504"/>
      <c r="AW23" s="504"/>
      <c r="AX23" s="504"/>
      <c r="AY23" s="504"/>
      <c r="AZ23" s="504"/>
      <c r="BA23" s="504"/>
      <c r="BB23" s="504"/>
      <c r="BC23" s="504"/>
      <c r="BD23" s="504">
        <f>E23+H23+K23+N23+Q23+T23+W23+Z23+AC23+AF23+AI23+AL23+AO23+AR23+AU23+BA23</f>
        <v>0</v>
      </c>
      <c r="BE23" s="504">
        <f>D23+G23+J23+M23+P23+S23+V23+Y23+AB23+AE23+AH23+AK23+AN23+AQ23+AT23+AZ23</f>
        <v>0</v>
      </c>
      <c r="BF23" s="504">
        <f>BC23+AZ23+AW23+AT23+AQ23+AN23+AK23+AH23+AE23+AB23+Y23+V23+S23+P23+M23+J23+G23</f>
        <v>0</v>
      </c>
      <c r="BG23" s="503"/>
      <c r="BH23" s="501"/>
      <c r="BI23" s="501"/>
      <c r="BJ23" s="547"/>
      <c r="BK23" s="540"/>
      <c r="BL23" s="540"/>
      <c r="BM23" s="500"/>
      <c r="BN23" s="540"/>
      <c r="BO23" s="540"/>
      <c r="BP23" s="500"/>
      <c r="BQ23" s="498"/>
      <c r="BR23" s="498"/>
      <c r="BS23" s="496"/>
      <c r="BT23" s="540"/>
      <c r="BU23" s="540"/>
      <c r="BV23" s="500"/>
    </row>
    <row r="24" spans="1:98" s="119" customFormat="1" ht="19.5" customHeight="1">
      <c r="A24" s="546" t="s">
        <v>564</v>
      </c>
      <c r="B24" s="545" t="s">
        <v>563</v>
      </c>
      <c r="C24" s="545" t="s">
        <v>182</v>
      </c>
      <c r="D24" s="545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4"/>
      <c r="AZ24" s="544"/>
      <c r="BA24" s="544"/>
      <c r="BB24" s="544"/>
      <c r="BC24" s="544"/>
      <c r="BD24" s="504">
        <f>E24+H24+K24+N24+Q24+T24+W24+Z24+AC24+AF24+AI24+AL24+AO24+AR24+AU24+BA24</f>
        <v>0</v>
      </c>
      <c r="BE24" s="504">
        <f>D24+G24+J24+M24+P24+S24+V24+Y24+AB24+AE24+AH24+AK24+AN24+AQ24+AT24+AZ24</f>
        <v>0</v>
      </c>
      <c r="BF24" s="504">
        <f>BC24+AZ24+AW24+AT24+AQ24+AN24+AK24+AH24+AE24+AB24+Y24+V24+S24+P24+M24+J24+G24</f>
        <v>0</v>
      </c>
      <c r="BG24" s="503"/>
      <c r="BH24" s="543"/>
      <c r="BI24" s="543"/>
      <c r="BJ24" s="490"/>
      <c r="BK24" s="515"/>
      <c r="BL24" s="515"/>
      <c r="BM24" s="488"/>
      <c r="BN24" s="514"/>
      <c r="BO24" s="514"/>
      <c r="BP24" s="488"/>
      <c r="BQ24" s="514"/>
      <c r="BR24" s="486"/>
      <c r="BS24" s="488"/>
      <c r="BT24" s="514"/>
      <c r="BU24" s="514"/>
      <c r="BV24" s="488"/>
      <c r="BW24" s="542"/>
      <c r="BX24" s="542"/>
      <c r="BY24" s="542"/>
      <c r="BZ24" s="542"/>
      <c r="CA24" s="542"/>
      <c r="CB24" s="542"/>
      <c r="CC24" s="542"/>
      <c r="CD24" s="542"/>
      <c r="CE24" s="542"/>
      <c r="CF24" s="542"/>
      <c r="CG24" s="542"/>
      <c r="CH24" s="542"/>
      <c r="CI24" s="542"/>
      <c r="CJ24" s="542"/>
      <c r="CK24" s="542"/>
      <c r="CL24" s="542"/>
      <c r="CM24" s="542"/>
      <c r="CN24" s="542"/>
      <c r="CO24" s="542"/>
      <c r="CP24" s="542"/>
      <c r="CQ24" s="542"/>
      <c r="CR24" s="542"/>
      <c r="CS24" s="542"/>
      <c r="CT24" s="542"/>
    </row>
    <row r="25" spans="1:74" ht="19.5" customHeight="1">
      <c r="A25" s="534" t="s">
        <v>480</v>
      </c>
      <c r="B25" s="507" t="s">
        <v>479</v>
      </c>
      <c r="C25" s="507" t="s">
        <v>182</v>
      </c>
      <c r="D25" s="507"/>
      <c r="E25" s="511"/>
      <c r="F25" s="511"/>
      <c r="G25" s="511"/>
      <c r="H25" s="511"/>
      <c r="I25" s="511"/>
      <c r="J25" s="511"/>
      <c r="K25" s="511">
        <v>3360</v>
      </c>
      <c r="L25" s="511">
        <v>3360</v>
      </c>
      <c r="M25" s="511">
        <v>3360</v>
      </c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04">
        <f>E25+H25+K25+N25+Q25+T25+W25+Z25+AC25+AF25+AI25+AL25+AO25+AR25+AU25+BA25</f>
        <v>3360</v>
      </c>
      <c r="BE25" s="504">
        <v>3360</v>
      </c>
      <c r="BF25" s="504">
        <f>BC25+AZ25+AW25+AT25+AQ25+AN25+AK25+AH25+AE25+AB25+Y25+V25+S25+P25+M25+J25+G25</f>
        <v>3360</v>
      </c>
      <c r="BG25" s="503"/>
      <c r="BH25" s="531"/>
      <c r="BI25" s="531"/>
      <c r="BJ25" s="541"/>
      <c r="BK25" s="536"/>
      <c r="BL25" s="536"/>
      <c r="BM25" s="500"/>
      <c r="BN25" s="524"/>
      <c r="BO25" s="524"/>
      <c r="BP25" s="500"/>
      <c r="BQ25" s="524"/>
      <c r="BR25" s="524"/>
      <c r="BS25" s="500"/>
      <c r="BT25" s="524"/>
      <c r="BU25" s="524"/>
      <c r="BV25" s="500"/>
    </row>
    <row r="26" spans="1:98" ht="19.5" customHeight="1">
      <c r="A26" s="534" t="s">
        <v>478</v>
      </c>
      <c r="B26" s="507" t="s">
        <v>477</v>
      </c>
      <c r="C26" s="507" t="s">
        <v>182</v>
      </c>
      <c r="D26" s="507"/>
      <c r="E26" s="511"/>
      <c r="F26" s="511"/>
      <c r="G26" s="511"/>
      <c r="H26" s="511"/>
      <c r="I26" s="511"/>
      <c r="J26" s="511"/>
      <c r="K26" s="511">
        <v>2322</v>
      </c>
      <c r="L26" s="511">
        <v>2322</v>
      </c>
      <c r="M26" s="511">
        <v>2322</v>
      </c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04">
        <f>E26+H26+K26+N26+Q26+T26+W26+Z26+AC26+AF26+AI26+AL26+AO26+AR26+AU26+BA26</f>
        <v>2322</v>
      </c>
      <c r="BE26" s="504">
        <v>2322</v>
      </c>
      <c r="BF26" s="504">
        <f>BC26+AZ26+AW26+AT26+AQ26+AN26+AK26+AH26+AE26+AB26+Y26+V26+S26+P26+M26+J26+G26</f>
        <v>2322</v>
      </c>
      <c r="BG26" s="503"/>
      <c r="BH26" s="531"/>
      <c r="BI26" s="531"/>
      <c r="BJ26" s="502"/>
      <c r="BK26" s="536"/>
      <c r="BL26" s="536"/>
      <c r="BM26" s="500"/>
      <c r="BN26" s="524"/>
      <c r="BO26" s="524"/>
      <c r="BP26" s="500"/>
      <c r="BQ26" s="524"/>
      <c r="BR26" s="498"/>
      <c r="BS26" s="500"/>
      <c r="BT26" s="524"/>
      <c r="BU26" s="524"/>
      <c r="BV26" s="500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</row>
    <row r="27" spans="1:74" ht="19.5" customHeight="1">
      <c r="A27" s="534" t="s">
        <v>476</v>
      </c>
      <c r="B27" s="507" t="s">
        <v>475</v>
      </c>
      <c r="C27" s="507" t="s">
        <v>182</v>
      </c>
      <c r="D27" s="507"/>
      <c r="E27" s="511"/>
      <c r="F27" s="511"/>
      <c r="G27" s="511"/>
      <c r="H27" s="511"/>
      <c r="I27" s="511"/>
      <c r="J27" s="511"/>
      <c r="K27" s="511">
        <v>792</v>
      </c>
      <c r="L27" s="511">
        <v>792</v>
      </c>
      <c r="M27" s="511">
        <v>792</v>
      </c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>
        <v>10000</v>
      </c>
      <c r="AP27" s="511">
        <v>10000</v>
      </c>
      <c r="AQ27" s="511">
        <v>10000</v>
      </c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04">
        <f>E27+H27+K27+N27+Q27+T27+W27+Z27+AC27+AF27+AI27+AL27+AO27+AR27+AU27+BA27</f>
        <v>10792</v>
      </c>
      <c r="BE27" s="504">
        <v>10792</v>
      </c>
      <c r="BF27" s="504">
        <f>BC27+AZ27+AW27+AT27+AQ27+AN27+AK27+AH27+AE27+AB27+Y27+V27+S27+P27+M27+J27+G27</f>
        <v>10792</v>
      </c>
      <c r="BG27" s="503"/>
      <c r="BH27" s="531"/>
      <c r="BI27" s="531"/>
      <c r="BJ27" s="502"/>
      <c r="BK27" s="536"/>
      <c r="BL27" s="536"/>
      <c r="BM27" s="500"/>
      <c r="BN27" s="524"/>
      <c r="BO27" s="524"/>
      <c r="BP27" s="500"/>
      <c r="BQ27" s="524"/>
      <c r="BR27" s="525"/>
      <c r="BS27" s="500"/>
      <c r="BT27" s="524"/>
      <c r="BU27" s="524"/>
      <c r="BV27" s="500"/>
    </row>
    <row r="28" spans="1:74" ht="19.5" customHeight="1">
      <c r="A28" s="523"/>
      <c r="B28" s="522" t="s">
        <v>474</v>
      </c>
      <c r="C28" s="522"/>
      <c r="D28" s="522"/>
      <c r="E28" s="520">
        <f aca="true" t="shared" si="8" ref="E28:AJ28">SUM(E24:E27)</f>
        <v>0</v>
      </c>
      <c r="F28" s="520">
        <f t="shared" si="8"/>
        <v>0</v>
      </c>
      <c r="G28" s="520">
        <f t="shared" si="8"/>
        <v>0</v>
      </c>
      <c r="H28" s="520">
        <f t="shared" si="8"/>
        <v>0</v>
      </c>
      <c r="I28" s="520">
        <f t="shared" si="8"/>
        <v>0</v>
      </c>
      <c r="J28" s="520">
        <f t="shared" si="8"/>
        <v>0</v>
      </c>
      <c r="K28" s="520">
        <f t="shared" si="8"/>
        <v>6474</v>
      </c>
      <c r="L28" s="520">
        <f t="shared" si="8"/>
        <v>6474</v>
      </c>
      <c r="M28" s="520">
        <f t="shared" si="8"/>
        <v>6474</v>
      </c>
      <c r="N28" s="520">
        <f t="shared" si="8"/>
        <v>0</v>
      </c>
      <c r="O28" s="520">
        <f t="shared" si="8"/>
        <v>0</v>
      </c>
      <c r="P28" s="520">
        <f t="shared" si="8"/>
        <v>0</v>
      </c>
      <c r="Q28" s="520">
        <f t="shared" si="8"/>
        <v>0</v>
      </c>
      <c r="R28" s="520">
        <f t="shared" si="8"/>
        <v>0</v>
      </c>
      <c r="S28" s="520">
        <f t="shared" si="8"/>
        <v>0</v>
      </c>
      <c r="T28" s="520">
        <f t="shared" si="8"/>
        <v>0</v>
      </c>
      <c r="U28" s="520">
        <f t="shared" si="8"/>
        <v>0</v>
      </c>
      <c r="V28" s="520">
        <f t="shared" si="8"/>
        <v>0</v>
      </c>
      <c r="W28" s="520">
        <f t="shared" si="8"/>
        <v>0</v>
      </c>
      <c r="X28" s="520">
        <f t="shared" si="8"/>
        <v>0</v>
      </c>
      <c r="Y28" s="520">
        <f t="shared" si="8"/>
        <v>0</v>
      </c>
      <c r="Z28" s="520">
        <f t="shared" si="8"/>
        <v>0</v>
      </c>
      <c r="AA28" s="520">
        <f t="shared" si="8"/>
        <v>0</v>
      </c>
      <c r="AB28" s="520">
        <f t="shared" si="8"/>
        <v>0</v>
      </c>
      <c r="AC28" s="520">
        <f t="shared" si="8"/>
        <v>0</v>
      </c>
      <c r="AD28" s="520">
        <f t="shared" si="8"/>
        <v>0</v>
      </c>
      <c r="AE28" s="520">
        <f t="shared" si="8"/>
        <v>0</v>
      </c>
      <c r="AF28" s="520">
        <f t="shared" si="8"/>
        <v>0</v>
      </c>
      <c r="AG28" s="520">
        <f t="shared" si="8"/>
        <v>0</v>
      </c>
      <c r="AH28" s="520">
        <f t="shared" si="8"/>
        <v>0</v>
      </c>
      <c r="AI28" s="520">
        <f t="shared" si="8"/>
        <v>0</v>
      </c>
      <c r="AJ28" s="520">
        <f t="shared" si="8"/>
        <v>0</v>
      </c>
      <c r="AK28" s="520">
        <f aca="true" t="shared" si="9" ref="AK28:BF28">SUM(AK24:AK27)</f>
        <v>0</v>
      </c>
      <c r="AL28" s="520">
        <f t="shared" si="9"/>
        <v>0</v>
      </c>
      <c r="AM28" s="520">
        <f t="shared" si="9"/>
        <v>0</v>
      </c>
      <c r="AN28" s="520">
        <f t="shared" si="9"/>
        <v>0</v>
      </c>
      <c r="AO28" s="520">
        <f t="shared" si="9"/>
        <v>10000</v>
      </c>
      <c r="AP28" s="520">
        <f t="shared" si="9"/>
        <v>10000</v>
      </c>
      <c r="AQ28" s="520">
        <f t="shared" si="9"/>
        <v>10000</v>
      </c>
      <c r="AR28" s="520">
        <f t="shared" si="9"/>
        <v>0</v>
      </c>
      <c r="AS28" s="520">
        <f t="shared" si="9"/>
        <v>0</v>
      </c>
      <c r="AT28" s="520">
        <f t="shared" si="9"/>
        <v>0</v>
      </c>
      <c r="AU28" s="520">
        <f t="shared" si="9"/>
        <v>0</v>
      </c>
      <c r="AV28" s="520">
        <f t="shared" si="9"/>
        <v>0</v>
      </c>
      <c r="AW28" s="520">
        <f t="shared" si="9"/>
        <v>0</v>
      </c>
      <c r="AX28" s="520">
        <f t="shared" si="9"/>
        <v>0</v>
      </c>
      <c r="AY28" s="520">
        <f t="shared" si="9"/>
        <v>0</v>
      </c>
      <c r="AZ28" s="520">
        <f t="shared" si="9"/>
        <v>0</v>
      </c>
      <c r="BA28" s="520">
        <f t="shared" si="9"/>
        <v>0</v>
      </c>
      <c r="BB28" s="520">
        <f t="shared" si="9"/>
        <v>0</v>
      </c>
      <c r="BC28" s="520">
        <f t="shared" si="9"/>
        <v>0</v>
      </c>
      <c r="BD28" s="520">
        <f t="shared" si="9"/>
        <v>16474</v>
      </c>
      <c r="BE28" s="520">
        <f t="shared" si="9"/>
        <v>16474</v>
      </c>
      <c r="BF28" s="520">
        <f t="shared" si="9"/>
        <v>16474</v>
      </c>
      <c r="BG28" s="519"/>
      <c r="BH28" s="531"/>
      <c r="BI28" s="531"/>
      <c r="BJ28" s="502"/>
      <c r="BK28" s="536"/>
      <c r="BL28" s="536"/>
      <c r="BM28" s="500"/>
      <c r="BN28" s="524"/>
      <c r="BO28" s="524"/>
      <c r="BP28" s="500"/>
      <c r="BQ28" s="524"/>
      <c r="BR28" s="525"/>
      <c r="BS28" s="500"/>
      <c r="BT28" s="524"/>
      <c r="BU28" s="524"/>
      <c r="BV28" s="500"/>
    </row>
    <row r="29" spans="1:74" ht="19.5" customHeight="1">
      <c r="A29" s="538" t="s">
        <v>473</v>
      </c>
      <c r="B29" s="537" t="s">
        <v>472</v>
      </c>
      <c r="C29" s="537"/>
      <c r="D29" s="537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04">
        <f>E29+H29+K29+N29+Q29+T29+W29+Z29+AC29+AF29+AI29+AL29+AO29+AR29+AU29+BA29</f>
        <v>0</v>
      </c>
      <c r="BE29" s="504">
        <v>0</v>
      </c>
      <c r="BF29" s="504">
        <f>BC29+AZ29+AW29+AT29+AQ29+AN29+AK29+AH29+AE29+AB29+Y29+V29+S29+P29+M29+J29+G29</f>
        <v>0</v>
      </c>
      <c r="BG29" s="503"/>
      <c r="BH29" s="531"/>
      <c r="BI29" s="531"/>
      <c r="BJ29" s="502"/>
      <c r="BK29" s="536"/>
      <c r="BL29" s="536"/>
      <c r="BM29" s="500"/>
      <c r="BN29" s="524"/>
      <c r="BO29" s="524"/>
      <c r="BP29" s="500"/>
      <c r="BQ29" s="524"/>
      <c r="BR29" s="525"/>
      <c r="BS29" s="500"/>
      <c r="BT29" s="524"/>
      <c r="BU29" s="524"/>
      <c r="BV29" s="500"/>
    </row>
    <row r="30" spans="1:74" ht="19.5" customHeight="1">
      <c r="A30" s="534" t="s">
        <v>471</v>
      </c>
      <c r="B30" s="508" t="s">
        <v>470</v>
      </c>
      <c r="C30" s="508" t="s">
        <v>182</v>
      </c>
      <c r="D30" s="508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04">
        <f>E30+H30+K30+N30+Q30+T30+W30+Z30+AC30+AF30+AI30+AL30+AO30+AR30+AU30+BA30</f>
        <v>0</v>
      </c>
      <c r="BE30" s="504">
        <v>0</v>
      </c>
      <c r="BF30" s="504">
        <f>BC30+AZ30+AW30+AT30+AQ30+AN30+AK30+AH30+AE30+AB30+Y30+V30+S30+P30+M30+J30+G30</f>
        <v>0</v>
      </c>
      <c r="BG30" s="503"/>
      <c r="BH30" s="531"/>
      <c r="BI30" s="531"/>
      <c r="BJ30" s="502"/>
      <c r="BK30" s="524"/>
      <c r="BL30" s="524"/>
      <c r="BM30" s="500"/>
      <c r="BN30" s="524"/>
      <c r="BO30" s="524"/>
      <c r="BP30" s="500"/>
      <c r="BQ30" s="524"/>
      <c r="BR30" s="525"/>
      <c r="BS30" s="500"/>
      <c r="BT30" s="524"/>
      <c r="BU30" s="524"/>
      <c r="BV30" s="500"/>
    </row>
    <row r="31" spans="1:74" ht="19.5" customHeight="1">
      <c r="A31" s="534" t="s">
        <v>562</v>
      </c>
      <c r="B31" s="508" t="s">
        <v>561</v>
      </c>
      <c r="C31" s="508" t="s">
        <v>182</v>
      </c>
      <c r="D31" s="508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04">
        <f>E31+H31+K31+N31+Q31+T31+W31+Z31+AC31+AF31+AI31+AL31+AO31+AR31+AU31+BA31</f>
        <v>0</v>
      </c>
      <c r="BE31" s="504">
        <v>0</v>
      </c>
      <c r="BF31" s="504">
        <f>BC31+AZ31+AW31+AT31+AQ31+AN31+AK31+AH31+AE31+AB31+Y31+V31+S31+P31+M31+J31+G31</f>
        <v>0</v>
      </c>
      <c r="BG31" s="503"/>
      <c r="BH31" s="531"/>
      <c r="BI31" s="531"/>
      <c r="BJ31" s="502"/>
      <c r="BK31" s="524"/>
      <c r="BL31" s="524"/>
      <c r="BM31" s="500"/>
      <c r="BN31" s="524"/>
      <c r="BO31" s="524"/>
      <c r="BP31" s="500"/>
      <c r="BQ31" s="524"/>
      <c r="BR31" s="525"/>
      <c r="BS31" s="500"/>
      <c r="BT31" s="524"/>
      <c r="BU31" s="524"/>
      <c r="BV31" s="500"/>
    </row>
    <row r="32" spans="1:74" ht="19.5" customHeight="1">
      <c r="A32" s="523"/>
      <c r="B32" s="522" t="s">
        <v>469</v>
      </c>
      <c r="C32" s="522"/>
      <c r="D32" s="520">
        <f aca="true" t="shared" si="10" ref="D32:AI32">SUM(D30:D31)</f>
        <v>0</v>
      </c>
      <c r="E32" s="520">
        <f t="shared" si="10"/>
        <v>0</v>
      </c>
      <c r="F32" s="520">
        <f t="shared" si="10"/>
        <v>0</v>
      </c>
      <c r="G32" s="520">
        <f t="shared" si="10"/>
        <v>0</v>
      </c>
      <c r="H32" s="520">
        <f t="shared" si="10"/>
        <v>0</v>
      </c>
      <c r="I32" s="520">
        <f t="shared" si="10"/>
        <v>0</v>
      </c>
      <c r="J32" s="520">
        <f t="shared" si="10"/>
        <v>0</v>
      </c>
      <c r="K32" s="520">
        <f t="shared" si="10"/>
        <v>0</v>
      </c>
      <c r="L32" s="520">
        <f t="shared" si="10"/>
        <v>0</v>
      </c>
      <c r="M32" s="520">
        <f t="shared" si="10"/>
        <v>0</v>
      </c>
      <c r="N32" s="520">
        <f t="shared" si="10"/>
        <v>0</v>
      </c>
      <c r="O32" s="520">
        <f t="shared" si="10"/>
        <v>0</v>
      </c>
      <c r="P32" s="520">
        <f t="shared" si="10"/>
        <v>0</v>
      </c>
      <c r="Q32" s="520">
        <f t="shared" si="10"/>
        <v>0</v>
      </c>
      <c r="R32" s="520">
        <f t="shared" si="10"/>
        <v>0</v>
      </c>
      <c r="S32" s="520">
        <f t="shared" si="10"/>
        <v>0</v>
      </c>
      <c r="T32" s="520">
        <f t="shared" si="10"/>
        <v>0</v>
      </c>
      <c r="U32" s="520">
        <f t="shared" si="10"/>
        <v>0</v>
      </c>
      <c r="V32" s="520">
        <f t="shared" si="10"/>
        <v>0</v>
      </c>
      <c r="W32" s="520">
        <f t="shared" si="10"/>
        <v>0</v>
      </c>
      <c r="X32" s="520">
        <f t="shared" si="10"/>
        <v>0</v>
      </c>
      <c r="Y32" s="520">
        <f t="shared" si="10"/>
        <v>0</v>
      </c>
      <c r="Z32" s="520">
        <f t="shared" si="10"/>
        <v>0</v>
      </c>
      <c r="AA32" s="520">
        <f t="shared" si="10"/>
        <v>0</v>
      </c>
      <c r="AB32" s="520">
        <f t="shared" si="10"/>
        <v>0</v>
      </c>
      <c r="AC32" s="520">
        <f t="shared" si="10"/>
        <v>0</v>
      </c>
      <c r="AD32" s="520">
        <f t="shared" si="10"/>
        <v>0</v>
      </c>
      <c r="AE32" s="520">
        <f t="shared" si="10"/>
        <v>0</v>
      </c>
      <c r="AF32" s="520">
        <f t="shared" si="10"/>
        <v>0</v>
      </c>
      <c r="AG32" s="520">
        <f t="shared" si="10"/>
        <v>0</v>
      </c>
      <c r="AH32" s="520">
        <f t="shared" si="10"/>
        <v>0</v>
      </c>
      <c r="AI32" s="520">
        <f t="shared" si="10"/>
        <v>0</v>
      </c>
      <c r="AJ32" s="520">
        <f aca="true" t="shared" si="11" ref="AJ32:BF32">SUM(AJ30:AJ31)</f>
        <v>0</v>
      </c>
      <c r="AK32" s="520">
        <f t="shared" si="11"/>
        <v>0</v>
      </c>
      <c r="AL32" s="520">
        <f t="shared" si="11"/>
        <v>0</v>
      </c>
      <c r="AM32" s="520">
        <f t="shared" si="11"/>
        <v>0</v>
      </c>
      <c r="AN32" s="520">
        <f t="shared" si="11"/>
        <v>0</v>
      </c>
      <c r="AO32" s="520">
        <f t="shared" si="11"/>
        <v>0</v>
      </c>
      <c r="AP32" s="520">
        <f t="shared" si="11"/>
        <v>0</v>
      </c>
      <c r="AQ32" s="520">
        <f t="shared" si="11"/>
        <v>0</v>
      </c>
      <c r="AR32" s="520">
        <f t="shared" si="11"/>
        <v>0</v>
      </c>
      <c r="AS32" s="520">
        <f t="shared" si="11"/>
        <v>0</v>
      </c>
      <c r="AT32" s="520">
        <f t="shared" si="11"/>
        <v>0</v>
      </c>
      <c r="AU32" s="520">
        <f t="shared" si="11"/>
        <v>0</v>
      </c>
      <c r="AV32" s="520">
        <f t="shared" si="11"/>
        <v>0</v>
      </c>
      <c r="AW32" s="520">
        <f t="shared" si="11"/>
        <v>0</v>
      </c>
      <c r="AX32" s="520">
        <f t="shared" si="11"/>
        <v>0</v>
      </c>
      <c r="AY32" s="520">
        <f t="shared" si="11"/>
        <v>0</v>
      </c>
      <c r="AZ32" s="520">
        <f t="shared" si="11"/>
        <v>0</v>
      </c>
      <c r="BA32" s="520">
        <f t="shared" si="11"/>
        <v>0</v>
      </c>
      <c r="BB32" s="520">
        <f t="shared" si="11"/>
        <v>0</v>
      </c>
      <c r="BC32" s="520">
        <f t="shared" si="11"/>
        <v>0</v>
      </c>
      <c r="BD32" s="520">
        <f t="shared" si="11"/>
        <v>0</v>
      </c>
      <c r="BE32" s="520">
        <f t="shared" si="11"/>
        <v>0</v>
      </c>
      <c r="BF32" s="520">
        <f t="shared" si="11"/>
        <v>0</v>
      </c>
      <c r="BG32" s="519"/>
      <c r="BH32" s="502"/>
      <c r="BI32" s="502"/>
      <c r="BJ32" s="502"/>
      <c r="BK32" s="524"/>
      <c r="BL32" s="524"/>
      <c r="BM32" s="500"/>
      <c r="BN32" s="524"/>
      <c r="BO32" s="524"/>
      <c r="BP32" s="500"/>
      <c r="BQ32" s="524"/>
      <c r="BR32" s="525"/>
      <c r="BS32" s="500"/>
      <c r="BT32" s="524"/>
      <c r="BU32" s="524"/>
      <c r="BV32" s="500"/>
    </row>
    <row r="33" spans="1:74" ht="19.5" customHeight="1">
      <c r="A33" s="538" t="s">
        <v>468</v>
      </c>
      <c r="B33" s="537" t="s">
        <v>467</v>
      </c>
      <c r="C33" s="537"/>
      <c r="D33" s="537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511"/>
      <c r="AT33" s="511"/>
      <c r="AU33" s="511"/>
      <c r="AV33" s="511"/>
      <c r="AW33" s="511"/>
      <c r="AX33" s="511"/>
      <c r="AY33" s="511"/>
      <c r="AZ33" s="511"/>
      <c r="BA33" s="511"/>
      <c r="BB33" s="511"/>
      <c r="BC33" s="511"/>
      <c r="BD33" s="504">
        <f>E33+H33+K33+N33+Q33+T33+W33+Z33+AC33+AF33+AI33+AL33+AO33+AR33+AU33+BA33</f>
        <v>0</v>
      </c>
      <c r="BE33" s="504">
        <v>0</v>
      </c>
      <c r="BF33" s="504">
        <f>BC33+AZ33+AW33+AT33+AQ33+AN33+AK33+AH33+AE33+AB33+Y33+V33+S33+P33+M33+J33+G33</f>
        <v>0</v>
      </c>
      <c r="BG33" s="503"/>
      <c r="BH33" s="502"/>
      <c r="BI33" s="502"/>
      <c r="BJ33" s="502"/>
      <c r="BK33" s="524"/>
      <c r="BL33" s="524"/>
      <c r="BM33" s="500"/>
      <c r="BN33" s="524"/>
      <c r="BO33" s="524"/>
      <c r="BP33" s="500"/>
      <c r="BQ33" s="524"/>
      <c r="BR33" s="525"/>
      <c r="BS33" s="500"/>
      <c r="BT33" s="524"/>
      <c r="BU33" s="524"/>
      <c r="BV33" s="500"/>
    </row>
    <row r="34" spans="1:74" ht="19.5" customHeight="1">
      <c r="A34" s="534" t="s">
        <v>466</v>
      </c>
      <c r="B34" s="508" t="s">
        <v>465</v>
      </c>
      <c r="C34" s="507" t="s">
        <v>182</v>
      </c>
      <c r="D34" s="507"/>
      <c r="E34" s="511">
        <v>2040</v>
      </c>
      <c r="F34" s="511">
        <v>2040</v>
      </c>
      <c r="G34" s="511">
        <v>2040</v>
      </c>
      <c r="H34" s="511">
        <v>545</v>
      </c>
      <c r="I34" s="511">
        <v>545</v>
      </c>
      <c r="J34" s="511">
        <v>545</v>
      </c>
      <c r="K34" s="511">
        <v>1680</v>
      </c>
      <c r="L34" s="511">
        <v>1680</v>
      </c>
      <c r="M34" s="511">
        <v>1680</v>
      </c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511"/>
      <c r="AA34" s="511"/>
      <c r="AB34" s="511"/>
      <c r="AC34" s="511"/>
      <c r="AD34" s="511"/>
      <c r="AE34" s="511"/>
      <c r="AF34" s="511"/>
      <c r="AG34" s="511"/>
      <c r="AH34" s="511"/>
      <c r="AI34" s="511"/>
      <c r="AJ34" s="511"/>
      <c r="AK34" s="511"/>
      <c r="AL34" s="511"/>
      <c r="AM34" s="511"/>
      <c r="AN34" s="511"/>
      <c r="AO34" s="511"/>
      <c r="AP34" s="511"/>
      <c r="AQ34" s="511"/>
      <c r="AR34" s="511"/>
      <c r="AS34" s="511"/>
      <c r="AT34" s="511"/>
      <c r="AU34" s="511"/>
      <c r="AV34" s="511"/>
      <c r="AW34" s="511"/>
      <c r="AX34" s="511"/>
      <c r="AY34" s="511"/>
      <c r="AZ34" s="511"/>
      <c r="BA34" s="511"/>
      <c r="BB34" s="511"/>
      <c r="BC34" s="511"/>
      <c r="BD34" s="504">
        <f>E34+H34+K34+N34+Q34+T34+W34+Z34+AC34+AF34+AI34+AL34+AO34+AR34+AU34+BA34</f>
        <v>4265</v>
      </c>
      <c r="BE34" s="504">
        <v>4265</v>
      </c>
      <c r="BF34" s="504">
        <f>BC34+AZ34+AW34+AT34+AQ34+AN34+AK34+AH34+AE34+AB34+Y34+V34+S34+P34+M34+J34+G34</f>
        <v>4265</v>
      </c>
      <c r="BG34" s="503"/>
      <c r="BH34" s="531"/>
      <c r="BI34" s="531"/>
      <c r="BJ34" s="502"/>
      <c r="BK34" s="536"/>
      <c r="BL34" s="536"/>
      <c r="BM34" s="500"/>
      <c r="BN34" s="524"/>
      <c r="BO34" s="524"/>
      <c r="BP34" s="500"/>
      <c r="BQ34" s="524"/>
      <c r="BR34" s="525"/>
      <c r="BS34" s="500"/>
      <c r="BT34" s="524"/>
      <c r="BU34" s="524"/>
      <c r="BV34" s="500"/>
    </row>
    <row r="35" spans="1:74" s="406" customFormat="1" ht="19.5" customHeight="1">
      <c r="A35" s="523"/>
      <c r="B35" s="522" t="s">
        <v>464</v>
      </c>
      <c r="C35" s="522"/>
      <c r="D35" s="522"/>
      <c r="E35" s="520">
        <f aca="true" t="shared" si="12" ref="E35:T35">SUM(E34:E34)</f>
        <v>2040</v>
      </c>
      <c r="F35" s="520">
        <f t="shared" si="12"/>
        <v>2040</v>
      </c>
      <c r="G35" s="520">
        <f t="shared" si="12"/>
        <v>2040</v>
      </c>
      <c r="H35" s="520">
        <f t="shared" si="12"/>
        <v>545</v>
      </c>
      <c r="I35" s="520">
        <f t="shared" si="12"/>
        <v>545</v>
      </c>
      <c r="J35" s="520">
        <f t="shared" si="12"/>
        <v>545</v>
      </c>
      <c r="K35" s="520">
        <f t="shared" si="12"/>
        <v>1680</v>
      </c>
      <c r="L35" s="520">
        <f t="shared" si="12"/>
        <v>1680</v>
      </c>
      <c r="M35" s="520">
        <f t="shared" si="12"/>
        <v>1680</v>
      </c>
      <c r="N35" s="520">
        <f t="shared" si="12"/>
        <v>0</v>
      </c>
      <c r="O35" s="520">
        <f t="shared" si="12"/>
        <v>0</v>
      </c>
      <c r="P35" s="520">
        <f t="shared" si="12"/>
        <v>0</v>
      </c>
      <c r="Q35" s="520">
        <f t="shared" si="12"/>
        <v>0</v>
      </c>
      <c r="R35" s="520">
        <f t="shared" si="12"/>
        <v>0</v>
      </c>
      <c r="S35" s="520">
        <f t="shared" si="12"/>
        <v>0</v>
      </c>
      <c r="T35" s="520">
        <f t="shared" si="12"/>
        <v>0</v>
      </c>
      <c r="U35" s="520"/>
      <c r="V35" s="520">
        <f aca="true" t="shared" si="13" ref="V35:BF35">SUM(V34:V34)</f>
        <v>0</v>
      </c>
      <c r="W35" s="520">
        <f t="shared" si="13"/>
        <v>0</v>
      </c>
      <c r="X35" s="520">
        <f t="shared" si="13"/>
        <v>0</v>
      </c>
      <c r="Y35" s="520">
        <f t="shared" si="13"/>
        <v>0</v>
      </c>
      <c r="Z35" s="520">
        <f t="shared" si="13"/>
        <v>0</v>
      </c>
      <c r="AA35" s="520">
        <f t="shared" si="13"/>
        <v>0</v>
      </c>
      <c r="AB35" s="520">
        <f t="shared" si="13"/>
        <v>0</v>
      </c>
      <c r="AC35" s="520">
        <f t="shared" si="13"/>
        <v>0</v>
      </c>
      <c r="AD35" s="520">
        <f t="shared" si="13"/>
        <v>0</v>
      </c>
      <c r="AE35" s="520">
        <f t="shared" si="13"/>
        <v>0</v>
      </c>
      <c r="AF35" s="520">
        <f t="shared" si="13"/>
        <v>0</v>
      </c>
      <c r="AG35" s="520">
        <f t="shared" si="13"/>
        <v>0</v>
      </c>
      <c r="AH35" s="520">
        <f t="shared" si="13"/>
        <v>0</v>
      </c>
      <c r="AI35" s="520">
        <f t="shared" si="13"/>
        <v>0</v>
      </c>
      <c r="AJ35" s="520">
        <f t="shared" si="13"/>
        <v>0</v>
      </c>
      <c r="AK35" s="520">
        <f t="shared" si="13"/>
        <v>0</v>
      </c>
      <c r="AL35" s="520">
        <f t="shared" si="13"/>
        <v>0</v>
      </c>
      <c r="AM35" s="520">
        <f t="shared" si="13"/>
        <v>0</v>
      </c>
      <c r="AN35" s="520">
        <f t="shared" si="13"/>
        <v>0</v>
      </c>
      <c r="AO35" s="520">
        <f t="shared" si="13"/>
        <v>0</v>
      </c>
      <c r="AP35" s="520">
        <f t="shared" si="13"/>
        <v>0</v>
      </c>
      <c r="AQ35" s="520">
        <f t="shared" si="13"/>
        <v>0</v>
      </c>
      <c r="AR35" s="520">
        <f t="shared" si="13"/>
        <v>0</v>
      </c>
      <c r="AS35" s="520">
        <f t="shared" si="13"/>
        <v>0</v>
      </c>
      <c r="AT35" s="520">
        <f t="shared" si="13"/>
        <v>0</v>
      </c>
      <c r="AU35" s="520">
        <f t="shared" si="13"/>
        <v>0</v>
      </c>
      <c r="AV35" s="520">
        <f t="shared" si="13"/>
        <v>0</v>
      </c>
      <c r="AW35" s="520">
        <f t="shared" si="13"/>
        <v>0</v>
      </c>
      <c r="AX35" s="520">
        <f t="shared" si="13"/>
        <v>0</v>
      </c>
      <c r="AY35" s="520">
        <f t="shared" si="13"/>
        <v>0</v>
      </c>
      <c r="AZ35" s="520">
        <f t="shared" si="13"/>
        <v>0</v>
      </c>
      <c r="BA35" s="520">
        <f t="shared" si="13"/>
        <v>0</v>
      </c>
      <c r="BB35" s="520">
        <f t="shared" si="13"/>
        <v>0</v>
      </c>
      <c r="BC35" s="520">
        <f t="shared" si="13"/>
        <v>0</v>
      </c>
      <c r="BD35" s="520">
        <f t="shared" si="13"/>
        <v>4265</v>
      </c>
      <c r="BE35" s="520">
        <f t="shared" si="13"/>
        <v>4265</v>
      </c>
      <c r="BF35" s="520">
        <f t="shared" si="13"/>
        <v>4265</v>
      </c>
      <c r="BG35" s="519"/>
      <c r="BH35" s="531"/>
      <c r="BI35" s="531"/>
      <c r="BJ35" s="501"/>
      <c r="BK35" s="540"/>
      <c r="BL35" s="540"/>
      <c r="BM35" s="500"/>
      <c r="BN35" s="540"/>
      <c r="BO35" s="540"/>
      <c r="BP35" s="500"/>
      <c r="BQ35" s="498"/>
      <c r="BR35" s="498"/>
      <c r="BS35" s="500"/>
      <c r="BT35" s="539"/>
      <c r="BU35" s="539"/>
      <c r="BV35" s="500"/>
    </row>
    <row r="36" spans="1:74" ht="19.5" customHeight="1">
      <c r="A36" s="538" t="s">
        <v>455</v>
      </c>
      <c r="B36" s="537" t="s">
        <v>560</v>
      </c>
      <c r="C36" s="537"/>
      <c r="D36" s="537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1"/>
      <c r="AV36" s="511"/>
      <c r="AW36" s="511"/>
      <c r="AX36" s="511"/>
      <c r="AY36" s="511"/>
      <c r="AZ36" s="511"/>
      <c r="BA36" s="511"/>
      <c r="BB36" s="511"/>
      <c r="BC36" s="511"/>
      <c r="BD36" s="504">
        <f aca="true" t="shared" si="14" ref="BD36:BD44">E36+H36+K36+N36+Q36+T36+W36+Z36+AC36+AF36+AI36+AL36+AO36+AR36+AU36+BA36</f>
        <v>0</v>
      </c>
      <c r="BE36" s="504">
        <f>D36+G36+J36+M36+P36+S36+V36+Y36+AB36+AE36+AH36+AK36+AN36+AQ36+AT36+AZ36</f>
        <v>0</v>
      </c>
      <c r="BF36" s="504">
        <f aca="true" t="shared" si="15" ref="BF36:BF44">BC36+AZ36+AW36+AT36+AQ36+AN36+AK36+AH36+AE36+AB36+Y36+V36+S36+P36+M36+J36+G36</f>
        <v>0</v>
      </c>
      <c r="BG36" s="503"/>
      <c r="BH36" s="531"/>
      <c r="BI36" s="531"/>
      <c r="BJ36" s="502"/>
      <c r="BK36" s="536"/>
      <c r="BL36" s="536"/>
      <c r="BM36" s="500"/>
      <c r="BN36" s="524"/>
      <c r="BO36" s="524"/>
      <c r="BP36" s="500"/>
      <c r="BQ36" s="524"/>
      <c r="BR36" s="525"/>
      <c r="BS36" s="500"/>
      <c r="BT36" s="524"/>
      <c r="BU36" s="524"/>
      <c r="BV36" s="500"/>
    </row>
    <row r="37" spans="1:74" ht="19.5" customHeight="1">
      <c r="A37" s="534" t="s">
        <v>559</v>
      </c>
      <c r="B37" s="427" t="s">
        <v>558</v>
      </c>
      <c r="C37" s="507" t="s">
        <v>182</v>
      </c>
      <c r="D37" s="507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11"/>
      <c r="AE37" s="511"/>
      <c r="AF37" s="511"/>
      <c r="AG37" s="511"/>
      <c r="AH37" s="511"/>
      <c r="AI37" s="511"/>
      <c r="AJ37" s="511"/>
      <c r="AK37" s="511"/>
      <c r="AL37" s="511"/>
      <c r="AM37" s="511"/>
      <c r="AN37" s="511"/>
      <c r="AO37" s="511"/>
      <c r="AP37" s="511"/>
      <c r="AQ37" s="511"/>
      <c r="AR37" s="511"/>
      <c r="AS37" s="511"/>
      <c r="AT37" s="511"/>
      <c r="AU37" s="511"/>
      <c r="AV37" s="511"/>
      <c r="AW37" s="511"/>
      <c r="AX37" s="511"/>
      <c r="AY37" s="511"/>
      <c r="AZ37" s="511"/>
      <c r="BA37" s="511"/>
      <c r="BB37" s="511"/>
      <c r="BC37" s="511"/>
      <c r="BD37" s="504">
        <f t="shared" si="14"/>
        <v>0</v>
      </c>
      <c r="BE37" s="504">
        <f>D37+G37+J37+M37+P37+S37+V37+Y37+AB37+AE37+AH37+AK37+AN37+AQ37+AT37+AZ37</f>
        <v>0</v>
      </c>
      <c r="BF37" s="504">
        <f t="shared" si="15"/>
        <v>0</v>
      </c>
      <c r="BG37" s="503"/>
      <c r="BH37" s="531"/>
      <c r="BI37" s="531"/>
      <c r="BJ37" s="502"/>
      <c r="BK37" s="536"/>
      <c r="BL37" s="536"/>
      <c r="BM37" s="500"/>
      <c r="BN37" s="524"/>
      <c r="BO37" s="524"/>
      <c r="BP37" s="500"/>
      <c r="BQ37" s="524"/>
      <c r="BR37" s="525"/>
      <c r="BS37" s="500"/>
      <c r="BT37" s="524"/>
      <c r="BU37" s="524"/>
      <c r="BV37" s="500"/>
    </row>
    <row r="38" spans="1:74" ht="19.5" customHeight="1">
      <c r="A38" s="534" t="s">
        <v>557</v>
      </c>
      <c r="B38" s="508" t="s">
        <v>556</v>
      </c>
      <c r="C38" s="507" t="s">
        <v>182</v>
      </c>
      <c r="D38" s="507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1"/>
      <c r="AJ38" s="511"/>
      <c r="AK38" s="511"/>
      <c r="AL38" s="511"/>
      <c r="AM38" s="511"/>
      <c r="AN38" s="511"/>
      <c r="AO38" s="511"/>
      <c r="AP38" s="511"/>
      <c r="AQ38" s="511"/>
      <c r="AR38" s="511"/>
      <c r="AS38" s="511"/>
      <c r="AT38" s="511"/>
      <c r="AU38" s="511"/>
      <c r="AV38" s="511"/>
      <c r="AW38" s="511"/>
      <c r="AX38" s="511"/>
      <c r="AY38" s="511"/>
      <c r="AZ38" s="511"/>
      <c r="BA38" s="511"/>
      <c r="BB38" s="511"/>
      <c r="BC38" s="511"/>
      <c r="BD38" s="504">
        <f t="shared" si="14"/>
        <v>0</v>
      </c>
      <c r="BE38" s="504">
        <f>D38+G38+J38+M38+P38+S38+V38+Y38+AB38+AE38+AH38+AK38+AN38+AQ38+AT38+AZ38</f>
        <v>0</v>
      </c>
      <c r="BF38" s="504">
        <f t="shared" si="15"/>
        <v>0</v>
      </c>
      <c r="BG38" s="503"/>
      <c r="BH38" s="531"/>
      <c r="BI38" s="531"/>
      <c r="BJ38" s="502"/>
      <c r="BK38" s="536"/>
      <c r="BL38" s="536"/>
      <c r="BM38" s="500"/>
      <c r="BN38" s="524"/>
      <c r="BO38" s="524"/>
      <c r="BP38" s="500"/>
      <c r="BQ38" s="524"/>
      <c r="BR38" s="525"/>
      <c r="BS38" s="500"/>
      <c r="BT38" s="524"/>
      <c r="BU38" s="524"/>
      <c r="BV38" s="500"/>
    </row>
    <row r="39" spans="1:74" ht="19.5" customHeight="1">
      <c r="A39" s="534" t="s">
        <v>555</v>
      </c>
      <c r="B39" s="507" t="s">
        <v>554</v>
      </c>
      <c r="C39" s="507" t="s">
        <v>182</v>
      </c>
      <c r="D39" s="507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1"/>
      <c r="AO39" s="511"/>
      <c r="AP39" s="511"/>
      <c r="AQ39" s="511"/>
      <c r="AR39" s="511"/>
      <c r="AS39" s="511"/>
      <c r="AT39" s="511"/>
      <c r="AU39" s="511"/>
      <c r="AV39" s="511"/>
      <c r="AW39" s="511"/>
      <c r="AX39" s="511"/>
      <c r="AY39" s="511"/>
      <c r="AZ39" s="511"/>
      <c r="BA39" s="511"/>
      <c r="BB39" s="511"/>
      <c r="BC39" s="511"/>
      <c r="BD39" s="504">
        <f t="shared" si="14"/>
        <v>0</v>
      </c>
      <c r="BE39" s="504">
        <f>D39+G39+J39+M39+P39+S39+V39+Y39+AB39+AE39+AH39+AK39+AN39+AQ39+AT39+AZ39</f>
        <v>0</v>
      </c>
      <c r="BF39" s="504">
        <f t="shared" si="15"/>
        <v>0</v>
      </c>
      <c r="BG39" s="503"/>
      <c r="BH39" s="531"/>
      <c r="BI39" s="531"/>
      <c r="BJ39" s="502"/>
      <c r="BK39" s="536"/>
      <c r="BL39" s="536"/>
      <c r="BM39" s="500"/>
      <c r="BN39" s="524"/>
      <c r="BO39" s="524"/>
      <c r="BP39" s="500"/>
      <c r="BQ39" s="524"/>
      <c r="BR39" s="525"/>
      <c r="BS39" s="500"/>
      <c r="BT39" s="524"/>
      <c r="BU39" s="524"/>
      <c r="BV39" s="500"/>
    </row>
    <row r="40" spans="1:74" ht="19.5" customHeight="1">
      <c r="A40" s="534" t="s">
        <v>553</v>
      </c>
      <c r="B40" s="507" t="s">
        <v>552</v>
      </c>
      <c r="C40" s="507" t="s">
        <v>182</v>
      </c>
      <c r="D40" s="507"/>
      <c r="E40" s="511"/>
      <c r="F40" s="511"/>
      <c r="G40" s="511"/>
      <c r="H40" s="511"/>
      <c r="I40" s="511"/>
      <c r="J40" s="511"/>
      <c r="K40" s="511"/>
      <c r="L40" s="511"/>
      <c r="M40" s="511"/>
      <c r="N40" s="511">
        <v>556</v>
      </c>
      <c r="O40" s="511">
        <v>1159</v>
      </c>
      <c r="P40" s="511">
        <v>1159</v>
      </c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1"/>
      <c r="AN40" s="511"/>
      <c r="AO40" s="511"/>
      <c r="AP40" s="511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  <c r="BA40" s="511"/>
      <c r="BB40" s="511"/>
      <c r="BC40" s="511"/>
      <c r="BD40" s="504">
        <f t="shared" si="14"/>
        <v>556</v>
      </c>
      <c r="BE40" s="504">
        <v>1159</v>
      </c>
      <c r="BF40" s="504">
        <f t="shared" si="15"/>
        <v>1159</v>
      </c>
      <c r="BG40" s="503"/>
      <c r="BH40" s="531"/>
      <c r="BI40" s="531"/>
      <c r="BJ40" s="502"/>
      <c r="BK40" s="536"/>
      <c r="BL40" s="536"/>
      <c r="BM40" s="500"/>
      <c r="BN40" s="524"/>
      <c r="BO40" s="524"/>
      <c r="BP40" s="500"/>
      <c r="BQ40" s="524"/>
      <c r="BR40" s="525"/>
      <c r="BS40" s="500"/>
      <c r="BT40" s="524"/>
      <c r="BU40" s="524"/>
      <c r="BV40" s="500"/>
    </row>
    <row r="41" spans="1:74" ht="19.5" customHeight="1">
      <c r="A41" s="534" t="s">
        <v>551</v>
      </c>
      <c r="B41" s="427" t="s">
        <v>550</v>
      </c>
      <c r="C41" s="507" t="s">
        <v>182</v>
      </c>
      <c r="D41" s="507"/>
      <c r="E41" s="511"/>
      <c r="F41" s="511"/>
      <c r="G41" s="511"/>
      <c r="H41" s="511"/>
      <c r="I41" s="511"/>
      <c r="J41" s="511"/>
      <c r="K41" s="511"/>
      <c r="L41" s="511"/>
      <c r="M41" s="511"/>
      <c r="N41" s="511">
        <v>950</v>
      </c>
      <c r="O41" s="511">
        <v>950</v>
      </c>
      <c r="P41" s="511">
        <v>950</v>
      </c>
      <c r="Q41" s="511"/>
      <c r="R41" s="511"/>
      <c r="S41" s="511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  <c r="BA41" s="511"/>
      <c r="BB41" s="511"/>
      <c r="BC41" s="511"/>
      <c r="BD41" s="504">
        <f t="shared" si="14"/>
        <v>950</v>
      </c>
      <c r="BE41" s="504">
        <v>950</v>
      </c>
      <c r="BF41" s="504">
        <f t="shared" si="15"/>
        <v>950</v>
      </c>
      <c r="BG41" s="503"/>
      <c r="BH41" s="531"/>
      <c r="BI41" s="531"/>
      <c r="BJ41" s="502"/>
      <c r="BK41" s="536"/>
      <c r="BL41" s="536"/>
      <c r="BM41" s="500"/>
      <c r="BN41" s="524"/>
      <c r="BO41" s="524"/>
      <c r="BP41" s="500"/>
      <c r="BQ41" s="524"/>
      <c r="BR41" s="525"/>
      <c r="BS41" s="500"/>
      <c r="BT41" s="524"/>
      <c r="BU41" s="524"/>
      <c r="BV41" s="500"/>
    </row>
    <row r="42" spans="1:74" ht="19.5" customHeight="1">
      <c r="A42" s="535">
        <v>107051</v>
      </c>
      <c r="B42" s="507" t="s">
        <v>549</v>
      </c>
      <c r="C42" s="507" t="s">
        <v>182</v>
      </c>
      <c r="D42" s="507"/>
      <c r="E42" s="511"/>
      <c r="F42" s="511"/>
      <c r="G42" s="511"/>
      <c r="H42" s="511"/>
      <c r="I42" s="511"/>
      <c r="J42" s="511"/>
      <c r="K42" s="511">
        <v>4530</v>
      </c>
      <c r="L42" s="511">
        <v>4530</v>
      </c>
      <c r="M42" s="511">
        <v>4530</v>
      </c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511"/>
      <c r="AS42" s="511"/>
      <c r="AT42" s="511"/>
      <c r="AU42" s="511"/>
      <c r="AV42" s="511"/>
      <c r="AW42" s="511"/>
      <c r="AX42" s="511"/>
      <c r="AY42" s="511"/>
      <c r="AZ42" s="511"/>
      <c r="BA42" s="511"/>
      <c r="BB42" s="511"/>
      <c r="BC42" s="511"/>
      <c r="BD42" s="504">
        <f t="shared" si="14"/>
        <v>4530</v>
      </c>
      <c r="BE42" s="504">
        <v>4530</v>
      </c>
      <c r="BF42" s="504">
        <f t="shared" si="15"/>
        <v>4530</v>
      </c>
      <c r="BG42" s="503"/>
      <c r="BH42" s="531"/>
      <c r="BI42" s="531"/>
      <c r="BJ42" s="502"/>
      <c r="BK42" s="524"/>
      <c r="BL42" s="524"/>
      <c r="BM42" s="500"/>
      <c r="BN42" s="524"/>
      <c r="BO42" s="524"/>
      <c r="BP42" s="500"/>
      <c r="BQ42" s="524"/>
      <c r="BR42" s="525"/>
      <c r="BS42" s="500"/>
      <c r="BT42" s="500"/>
      <c r="BU42" s="500"/>
      <c r="BV42" s="500"/>
    </row>
    <row r="43" spans="1:74" ht="19.5" customHeight="1">
      <c r="A43" s="534" t="s">
        <v>548</v>
      </c>
      <c r="B43" s="508" t="s">
        <v>547</v>
      </c>
      <c r="C43" s="533" t="s">
        <v>182</v>
      </c>
      <c r="D43" s="533"/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2"/>
      <c r="S43" s="532"/>
      <c r="T43" s="532"/>
      <c r="U43" s="532"/>
      <c r="V43" s="532"/>
      <c r="W43" s="532"/>
      <c r="X43" s="532"/>
      <c r="Y43" s="532"/>
      <c r="Z43" s="532"/>
      <c r="AA43" s="532"/>
      <c r="AB43" s="532"/>
      <c r="AC43" s="532"/>
      <c r="AD43" s="532"/>
      <c r="AE43" s="532"/>
      <c r="AF43" s="532"/>
      <c r="AG43" s="532"/>
      <c r="AH43" s="532"/>
      <c r="AI43" s="532"/>
      <c r="AJ43" s="532"/>
      <c r="AK43" s="532"/>
      <c r="AL43" s="532"/>
      <c r="AM43" s="532"/>
      <c r="AN43" s="532"/>
      <c r="AO43" s="532"/>
      <c r="AP43" s="532"/>
      <c r="AQ43" s="532"/>
      <c r="AR43" s="532"/>
      <c r="AS43" s="532"/>
      <c r="AT43" s="532"/>
      <c r="AU43" s="532"/>
      <c r="AV43" s="532"/>
      <c r="AW43" s="532"/>
      <c r="AX43" s="532"/>
      <c r="AY43" s="532"/>
      <c r="AZ43" s="532"/>
      <c r="BA43" s="532"/>
      <c r="BB43" s="532"/>
      <c r="BC43" s="532"/>
      <c r="BD43" s="504">
        <f t="shared" si="14"/>
        <v>0</v>
      </c>
      <c r="BE43" s="504">
        <v>0</v>
      </c>
      <c r="BF43" s="504">
        <f t="shared" si="15"/>
        <v>0</v>
      </c>
      <c r="BG43" s="503"/>
      <c r="BH43" s="531"/>
      <c r="BI43" s="531"/>
      <c r="BJ43" s="502"/>
      <c r="BK43" s="524"/>
      <c r="BL43" s="524"/>
      <c r="BM43" s="500"/>
      <c r="BN43" s="524"/>
      <c r="BO43" s="524"/>
      <c r="BP43" s="500"/>
      <c r="BQ43" s="524"/>
      <c r="BR43" s="525"/>
      <c r="BS43" s="500"/>
      <c r="BT43" s="500"/>
      <c r="BU43" s="500"/>
      <c r="BV43" s="500"/>
    </row>
    <row r="44" spans="1:74" s="119" customFormat="1" ht="19.5" customHeight="1">
      <c r="A44" s="530">
        <v>107060</v>
      </c>
      <c r="B44" s="417" t="s">
        <v>546</v>
      </c>
      <c r="C44" s="529" t="s">
        <v>182</v>
      </c>
      <c r="D44" s="529"/>
      <c r="E44" s="528"/>
      <c r="F44" s="528"/>
      <c r="G44" s="528"/>
      <c r="H44" s="528"/>
      <c r="I44" s="528"/>
      <c r="J44" s="528"/>
      <c r="K44" s="528"/>
      <c r="L44" s="528"/>
      <c r="M44" s="528"/>
      <c r="N44" s="528">
        <v>2397</v>
      </c>
      <c r="O44" s="528">
        <v>1983</v>
      </c>
      <c r="P44" s="528">
        <v>2122</v>
      </c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04">
        <f t="shared" si="14"/>
        <v>2397</v>
      </c>
      <c r="BE44" s="504">
        <v>1983</v>
      </c>
      <c r="BF44" s="504">
        <f t="shared" si="15"/>
        <v>2122</v>
      </c>
      <c r="BG44" s="503"/>
      <c r="BH44" s="490"/>
      <c r="BI44" s="490"/>
      <c r="BJ44" s="490"/>
      <c r="BK44" s="514"/>
      <c r="BL44" s="514"/>
      <c r="BM44" s="488"/>
      <c r="BN44" s="514"/>
      <c r="BO44" s="514"/>
      <c r="BP44" s="488"/>
      <c r="BQ44" s="514"/>
      <c r="BR44" s="527"/>
      <c r="BS44" s="488"/>
      <c r="BT44" s="514"/>
      <c r="BU44" s="514"/>
      <c r="BV44" s="488"/>
    </row>
    <row r="45" spans="1:74" ht="19.5" customHeight="1">
      <c r="A45" s="526"/>
      <c r="B45" s="522" t="s">
        <v>449</v>
      </c>
      <c r="C45" s="522"/>
      <c r="D45" s="520">
        <f aca="true" t="shared" si="16" ref="D45:AI45">SUM(D37:D44)</f>
        <v>0</v>
      </c>
      <c r="E45" s="520">
        <f t="shared" si="16"/>
        <v>0</v>
      </c>
      <c r="F45" s="520">
        <f t="shared" si="16"/>
        <v>0</v>
      </c>
      <c r="G45" s="520">
        <f t="shared" si="16"/>
        <v>0</v>
      </c>
      <c r="H45" s="520">
        <f t="shared" si="16"/>
        <v>0</v>
      </c>
      <c r="I45" s="520">
        <f t="shared" si="16"/>
        <v>0</v>
      </c>
      <c r="J45" s="520">
        <f t="shared" si="16"/>
        <v>0</v>
      </c>
      <c r="K45" s="520">
        <f t="shared" si="16"/>
        <v>4530</v>
      </c>
      <c r="L45" s="520">
        <f t="shared" si="16"/>
        <v>4530</v>
      </c>
      <c r="M45" s="520">
        <f t="shared" si="16"/>
        <v>4530</v>
      </c>
      <c r="N45" s="520">
        <f t="shared" si="16"/>
        <v>3903</v>
      </c>
      <c r="O45" s="520">
        <f t="shared" si="16"/>
        <v>4092</v>
      </c>
      <c r="P45" s="520">
        <f t="shared" si="16"/>
        <v>4231</v>
      </c>
      <c r="Q45" s="520">
        <f t="shared" si="16"/>
        <v>0</v>
      </c>
      <c r="R45" s="520">
        <f t="shared" si="16"/>
        <v>0</v>
      </c>
      <c r="S45" s="520">
        <f t="shared" si="16"/>
        <v>0</v>
      </c>
      <c r="T45" s="520">
        <f t="shared" si="16"/>
        <v>0</v>
      </c>
      <c r="U45" s="520">
        <f t="shared" si="16"/>
        <v>0</v>
      </c>
      <c r="V45" s="520">
        <f t="shared" si="16"/>
        <v>0</v>
      </c>
      <c r="W45" s="520">
        <f t="shared" si="16"/>
        <v>0</v>
      </c>
      <c r="X45" s="520">
        <f t="shared" si="16"/>
        <v>0</v>
      </c>
      <c r="Y45" s="520">
        <f t="shared" si="16"/>
        <v>0</v>
      </c>
      <c r="Z45" s="520">
        <f t="shared" si="16"/>
        <v>0</v>
      </c>
      <c r="AA45" s="520">
        <f t="shared" si="16"/>
        <v>0</v>
      </c>
      <c r="AB45" s="520">
        <f t="shared" si="16"/>
        <v>0</v>
      </c>
      <c r="AC45" s="520">
        <f t="shared" si="16"/>
        <v>0</v>
      </c>
      <c r="AD45" s="520">
        <f t="shared" si="16"/>
        <v>0</v>
      </c>
      <c r="AE45" s="520">
        <f t="shared" si="16"/>
        <v>0</v>
      </c>
      <c r="AF45" s="520">
        <f t="shared" si="16"/>
        <v>0</v>
      </c>
      <c r="AG45" s="520">
        <f t="shared" si="16"/>
        <v>0</v>
      </c>
      <c r="AH45" s="520">
        <f t="shared" si="16"/>
        <v>0</v>
      </c>
      <c r="AI45" s="520">
        <f t="shared" si="16"/>
        <v>0</v>
      </c>
      <c r="AJ45" s="520">
        <f aca="true" t="shared" si="17" ref="AJ45:BF45">SUM(AJ37:AJ44)</f>
        <v>0</v>
      </c>
      <c r="AK45" s="520">
        <f t="shared" si="17"/>
        <v>0</v>
      </c>
      <c r="AL45" s="520">
        <f t="shared" si="17"/>
        <v>0</v>
      </c>
      <c r="AM45" s="520">
        <f t="shared" si="17"/>
        <v>0</v>
      </c>
      <c r="AN45" s="520">
        <f t="shared" si="17"/>
        <v>0</v>
      </c>
      <c r="AO45" s="520">
        <f t="shared" si="17"/>
        <v>0</v>
      </c>
      <c r="AP45" s="520">
        <f t="shared" si="17"/>
        <v>0</v>
      </c>
      <c r="AQ45" s="520">
        <f t="shared" si="17"/>
        <v>0</v>
      </c>
      <c r="AR45" s="520">
        <f t="shared" si="17"/>
        <v>0</v>
      </c>
      <c r="AS45" s="520">
        <f t="shared" si="17"/>
        <v>0</v>
      </c>
      <c r="AT45" s="520">
        <f t="shared" si="17"/>
        <v>0</v>
      </c>
      <c r="AU45" s="520">
        <f t="shared" si="17"/>
        <v>0</v>
      </c>
      <c r="AV45" s="520">
        <f t="shared" si="17"/>
        <v>0</v>
      </c>
      <c r="AW45" s="520">
        <f t="shared" si="17"/>
        <v>0</v>
      </c>
      <c r="AX45" s="520">
        <f t="shared" si="17"/>
        <v>0</v>
      </c>
      <c r="AY45" s="520">
        <f t="shared" si="17"/>
        <v>0</v>
      </c>
      <c r="AZ45" s="520">
        <f t="shared" si="17"/>
        <v>0</v>
      </c>
      <c r="BA45" s="520">
        <f t="shared" si="17"/>
        <v>0</v>
      </c>
      <c r="BB45" s="520">
        <f t="shared" si="17"/>
        <v>0</v>
      </c>
      <c r="BC45" s="520">
        <f t="shared" si="17"/>
        <v>0</v>
      </c>
      <c r="BD45" s="520">
        <f t="shared" si="17"/>
        <v>8433</v>
      </c>
      <c r="BE45" s="520">
        <f t="shared" si="17"/>
        <v>8622</v>
      </c>
      <c r="BF45" s="520">
        <f t="shared" si="17"/>
        <v>8761</v>
      </c>
      <c r="BG45" s="519"/>
      <c r="BH45" s="502"/>
      <c r="BI45" s="502"/>
      <c r="BJ45" s="502"/>
      <c r="BK45" s="524"/>
      <c r="BL45" s="524"/>
      <c r="BM45" s="500"/>
      <c r="BN45" s="524"/>
      <c r="BO45" s="524"/>
      <c r="BP45" s="500"/>
      <c r="BQ45" s="524"/>
      <c r="BR45" s="525"/>
      <c r="BS45" s="500"/>
      <c r="BT45" s="524"/>
      <c r="BU45" s="524"/>
      <c r="BV45" s="500"/>
    </row>
    <row r="46" spans="1:74" s="119" customFormat="1" ht="19.5" customHeight="1">
      <c r="A46" s="523" t="s">
        <v>545</v>
      </c>
      <c r="B46" s="522" t="s">
        <v>544</v>
      </c>
      <c r="C46" s="521"/>
      <c r="D46" s="521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0"/>
      <c r="AI46" s="520"/>
      <c r="AJ46" s="520"/>
      <c r="AK46" s="520"/>
      <c r="AL46" s="520"/>
      <c r="AM46" s="520"/>
      <c r="AN46" s="520"/>
      <c r="AO46" s="520"/>
      <c r="AP46" s="520"/>
      <c r="AQ46" s="520"/>
      <c r="AR46" s="520"/>
      <c r="AS46" s="520"/>
      <c r="AT46" s="520"/>
      <c r="AU46" s="520"/>
      <c r="AV46" s="520"/>
      <c r="AW46" s="520"/>
      <c r="AX46" s="520"/>
      <c r="AY46" s="520"/>
      <c r="AZ46" s="520"/>
      <c r="BA46" s="520"/>
      <c r="BB46" s="520"/>
      <c r="BC46" s="520"/>
      <c r="BD46" s="520">
        <f>SUM(D46:AW46)</f>
        <v>0</v>
      </c>
      <c r="BE46" s="520">
        <f>SUM(E46:AX46)</f>
        <v>0</v>
      </c>
      <c r="BF46" s="520">
        <f>SUM(D46:AZ46)</f>
        <v>0</v>
      </c>
      <c r="BG46" s="519"/>
      <c r="BH46" s="490"/>
      <c r="BI46" s="490"/>
      <c r="BJ46" s="516"/>
      <c r="BK46" s="515"/>
      <c r="BL46" s="515"/>
      <c r="BM46" s="515"/>
      <c r="BN46" s="514"/>
      <c r="BO46" s="514"/>
      <c r="BP46" s="514"/>
      <c r="BQ46" s="514"/>
      <c r="BR46" s="514"/>
      <c r="BS46" s="514"/>
      <c r="BT46" s="514"/>
      <c r="BU46" s="514"/>
      <c r="BV46" s="514"/>
    </row>
    <row r="47" spans="1:74" s="119" customFormat="1" ht="19.5" customHeight="1">
      <c r="A47" s="518"/>
      <c r="B47" s="494" t="s">
        <v>543</v>
      </c>
      <c r="C47" s="494"/>
      <c r="D47" s="492">
        <f aca="true" t="shared" si="18" ref="D47:AI47">SUM(D12,D18,D22,D28,D32,D35,D45,D46)</f>
        <v>0</v>
      </c>
      <c r="E47" s="492">
        <f t="shared" si="18"/>
        <v>6114</v>
      </c>
      <c r="F47" s="492">
        <f t="shared" si="18"/>
        <v>7194</v>
      </c>
      <c r="G47" s="517">
        <f t="shared" si="18"/>
        <v>9861</v>
      </c>
      <c r="H47" s="492">
        <f t="shared" si="18"/>
        <v>1280</v>
      </c>
      <c r="I47" s="492">
        <f t="shared" si="18"/>
        <v>1571</v>
      </c>
      <c r="J47" s="517">
        <f t="shared" si="18"/>
        <v>1821</v>
      </c>
      <c r="K47" s="492">
        <f t="shared" si="18"/>
        <v>17407</v>
      </c>
      <c r="L47" s="492">
        <f t="shared" si="18"/>
        <v>21081</v>
      </c>
      <c r="M47" s="517">
        <f t="shared" si="18"/>
        <v>21656</v>
      </c>
      <c r="N47" s="492">
        <f t="shared" si="18"/>
        <v>3903</v>
      </c>
      <c r="O47" s="492">
        <f t="shared" si="18"/>
        <v>4092</v>
      </c>
      <c r="P47" s="517">
        <f t="shared" si="18"/>
        <v>4231</v>
      </c>
      <c r="Q47" s="492">
        <f t="shared" si="18"/>
        <v>0</v>
      </c>
      <c r="R47" s="492">
        <f t="shared" si="18"/>
        <v>0</v>
      </c>
      <c r="S47" s="492">
        <f t="shared" si="18"/>
        <v>0</v>
      </c>
      <c r="T47" s="492">
        <f t="shared" si="18"/>
        <v>1488</v>
      </c>
      <c r="U47" s="492">
        <f t="shared" si="18"/>
        <v>1488</v>
      </c>
      <c r="V47" s="517">
        <f t="shared" si="18"/>
        <v>1488</v>
      </c>
      <c r="W47" s="492">
        <f t="shared" si="18"/>
        <v>0</v>
      </c>
      <c r="X47" s="492">
        <f t="shared" si="18"/>
        <v>0</v>
      </c>
      <c r="Y47" s="492">
        <f t="shared" si="18"/>
        <v>0</v>
      </c>
      <c r="Z47" s="492">
        <f t="shared" si="18"/>
        <v>8129</v>
      </c>
      <c r="AA47" s="492">
        <f t="shared" si="18"/>
        <v>8129</v>
      </c>
      <c r="AB47" s="517">
        <f t="shared" si="18"/>
        <v>8129</v>
      </c>
      <c r="AC47" s="492">
        <f t="shared" si="18"/>
        <v>1573</v>
      </c>
      <c r="AD47" s="492">
        <f t="shared" si="18"/>
        <v>828</v>
      </c>
      <c r="AE47" s="517">
        <f t="shared" si="18"/>
        <v>1654</v>
      </c>
      <c r="AF47" s="492">
        <f t="shared" si="18"/>
        <v>18446</v>
      </c>
      <c r="AG47" s="492">
        <f t="shared" si="18"/>
        <v>15466</v>
      </c>
      <c r="AH47" s="517">
        <f t="shared" si="18"/>
        <v>15484</v>
      </c>
      <c r="AI47" s="492">
        <f t="shared" si="18"/>
        <v>0</v>
      </c>
      <c r="AJ47" s="492">
        <f aca="true" t="shared" si="19" ref="AJ47:BF47">SUM(AJ12,AJ18,AJ22,AJ28,AJ32,AJ35,AJ45,AJ46)</f>
        <v>0</v>
      </c>
      <c r="AK47" s="492">
        <f t="shared" si="19"/>
        <v>0</v>
      </c>
      <c r="AL47" s="492">
        <f t="shared" si="19"/>
        <v>0</v>
      </c>
      <c r="AM47" s="492">
        <f t="shared" si="19"/>
        <v>0</v>
      </c>
      <c r="AN47" s="492">
        <f t="shared" si="19"/>
        <v>0</v>
      </c>
      <c r="AO47" s="492">
        <f t="shared" si="19"/>
        <v>10000</v>
      </c>
      <c r="AP47" s="492">
        <f t="shared" si="19"/>
        <v>10000</v>
      </c>
      <c r="AQ47" s="517">
        <f t="shared" si="19"/>
        <v>10000</v>
      </c>
      <c r="AR47" s="492">
        <f t="shared" si="19"/>
        <v>0</v>
      </c>
      <c r="AS47" s="492">
        <f t="shared" si="19"/>
        <v>0</v>
      </c>
      <c r="AT47" s="492">
        <f t="shared" si="19"/>
        <v>0</v>
      </c>
      <c r="AU47" s="492">
        <f t="shared" si="19"/>
        <v>0</v>
      </c>
      <c r="AV47" s="492">
        <f t="shared" si="19"/>
        <v>0</v>
      </c>
      <c r="AW47" s="492">
        <f t="shared" si="19"/>
        <v>0</v>
      </c>
      <c r="AX47" s="492">
        <f t="shared" si="19"/>
        <v>0</v>
      </c>
      <c r="AY47" s="492">
        <f t="shared" si="19"/>
        <v>1384</v>
      </c>
      <c r="AZ47" s="517">
        <f t="shared" si="19"/>
        <v>1384</v>
      </c>
      <c r="BA47" s="517">
        <f t="shared" si="19"/>
        <v>0</v>
      </c>
      <c r="BB47" s="517">
        <f t="shared" si="19"/>
        <v>0</v>
      </c>
      <c r="BC47" s="517">
        <f t="shared" si="19"/>
        <v>0</v>
      </c>
      <c r="BD47" s="517">
        <f t="shared" si="19"/>
        <v>68340</v>
      </c>
      <c r="BE47" s="517">
        <f t="shared" si="19"/>
        <v>71233</v>
      </c>
      <c r="BF47" s="517">
        <f t="shared" si="19"/>
        <v>75708</v>
      </c>
      <c r="BG47" s="491"/>
      <c r="BH47" s="490"/>
      <c r="BI47" s="490"/>
      <c r="BJ47" s="516"/>
      <c r="BK47" s="515"/>
      <c r="BL47" s="515"/>
      <c r="BM47" s="515"/>
      <c r="BN47" s="514"/>
      <c r="BO47" s="514"/>
      <c r="BP47" s="514"/>
      <c r="BQ47" s="514"/>
      <c r="BR47" s="514"/>
      <c r="BS47" s="514"/>
      <c r="BT47" s="514"/>
      <c r="BU47" s="514"/>
      <c r="BV47" s="514"/>
    </row>
    <row r="48" spans="1:74" ht="19.5" customHeight="1">
      <c r="A48" s="513"/>
      <c r="B48" s="631" t="s">
        <v>542</v>
      </c>
      <c r="C48" s="632"/>
      <c r="D48" s="632"/>
      <c r="E48" s="633"/>
      <c r="F48" s="512"/>
      <c r="G48" s="512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4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  <c r="AF48" s="504"/>
      <c r="AG48" s="504"/>
      <c r="AH48" s="504"/>
      <c r="AI48" s="504"/>
      <c r="AJ48" s="504"/>
      <c r="AK48" s="504"/>
      <c r="AL48" s="504"/>
      <c r="AM48" s="504"/>
      <c r="AN48" s="504"/>
      <c r="AO48" s="504"/>
      <c r="AP48" s="504"/>
      <c r="AQ48" s="504"/>
      <c r="AR48" s="504"/>
      <c r="AS48" s="504"/>
      <c r="AT48" s="504"/>
      <c r="AU48" s="504"/>
      <c r="AV48" s="504"/>
      <c r="AW48" s="504"/>
      <c r="AX48" s="504"/>
      <c r="AY48" s="504"/>
      <c r="AZ48" s="504"/>
      <c r="BA48" s="504"/>
      <c r="BB48" s="504"/>
      <c r="BC48" s="504"/>
      <c r="BD48" s="504">
        <f aca="true" t="shared" si="20" ref="BD48:BD53">E48+H48+K48+N48+Q48+T48+W48+Z48+AC48+AF48+AI48+AL48+AO48+AR48+AU48+BA48</f>
        <v>0</v>
      </c>
      <c r="BE48" s="504">
        <v>0</v>
      </c>
      <c r="BF48" s="504">
        <f aca="true" t="shared" si="21" ref="BF48:BF53">BC48+AZ48+AW48+AT48+AQ48+AN48+AK48+AH48+AE48+AB48+Y48+V48+S48+P48+M48+J48+G48</f>
        <v>0</v>
      </c>
      <c r="BG48" s="503"/>
      <c r="BH48" s="502"/>
      <c r="BI48" s="502"/>
      <c r="BJ48" s="501"/>
      <c r="BK48" s="499"/>
      <c r="BL48" s="499"/>
      <c r="BM48" s="500"/>
      <c r="BN48" s="499"/>
      <c r="BO48" s="499"/>
      <c r="BP48" s="496"/>
      <c r="BQ48" s="498"/>
      <c r="BR48" s="498"/>
      <c r="BS48" s="496"/>
      <c r="BT48" s="497"/>
      <c r="BU48" s="497"/>
      <c r="BV48" s="496"/>
    </row>
    <row r="49" spans="1:74" ht="19.5" customHeight="1">
      <c r="A49" s="509" t="s">
        <v>541</v>
      </c>
      <c r="B49" s="508" t="s">
        <v>540</v>
      </c>
      <c r="C49" s="507" t="s">
        <v>182</v>
      </c>
      <c r="D49" s="507"/>
      <c r="E49" s="506"/>
      <c r="F49" s="506"/>
      <c r="G49" s="506"/>
      <c r="H49" s="506"/>
      <c r="I49" s="506"/>
      <c r="J49" s="506"/>
      <c r="K49" s="506"/>
      <c r="L49" s="506"/>
      <c r="M49" s="506"/>
      <c r="N49" s="505"/>
      <c r="O49" s="505"/>
      <c r="P49" s="505"/>
      <c r="Q49" s="505"/>
      <c r="R49" s="505"/>
      <c r="S49" s="505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4"/>
      <c r="AK49" s="504"/>
      <c r="AL49" s="504"/>
      <c r="AM49" s="504"/>
      <c r="AN49" s="504"/>
      <c r="AO49" s="504"/>
      <c r="AP49" s="504"/>
      <c r="AQ49" s="504"/>
      <c r="AR49" s="504"/>
      <c r="AS49" s="504"/>
      <c r="AT49" s="504"/>
      <c r="AU49" s="504"/>
      <c r="AV49" s="504"/>
      <c r="AW49" s="504"/>
      <c r="AX49" s="504"/>
      <c r="AY49" s="504"/>
      <c r="AZ49" s="504"/>
      <c r="BA49" s="504"/>
      <c r="BB49" s="504"/>
      <c r="BC49" s="504"/>
      <c r="BD49" s="504">
        <f t="shared" si="20"/>
        <v>0</v>
      </c>
      <c r="BE49" s="504">
        <v>0</v>
      </c>
      <c r="BF49" s="504">
        <f t="shared" si="21"/>
        <v>0</v>
      </c>
      <c r="BG49" s="503"/>
      <c r="BH49" s="502"/>
      <c r="BI49" s="502"/>
      <c r="BJ49" s="501"/>
      <c r="BK49" s="499"/>
      <c r="BL49" s="499"/>
      <c r="BM49" s="500"/>
      <c r="BN49" s="499"/>
      <c r="BO49" s="499"/>
      <c r="BP49" s="496"/>
      <c r="BQ49" s="498"/>
      <c r="BR49" s="498"/>
      <c r="BS49" s="496"/>
      <c r="BT49" s="497"/>
      <c r="BU49" s="497"/>
      <c r="BV49" s="496"/>
    </row>
    <row r="50" spans="1:74" ht="19.5" customHeight="1">
      <c r="A50" s="509" t="s">
        <v>446</v>
      </c>
      <c r="B50" s="508" t="s">
        <v>445</v>
      </c>
      <c r="C50" s="507" t="s">
        <v>182</v>
      </c>
      <c r="D50" s="507"/>
      <c r="E50" s="506">
        <v>17258</v>
      </c>
      <c r="F50" s="506">
        <v>17385</v>
      </c>
      <c r="G50" s="506">
        <v>17385</v>
      </c>
      <c r="H50" s="506">
        <v>4732</v>
      </c>
      <c r="I50" s="506">
        <v>4766</v>
      </c>
      <c r="J50" s="506">
        <v>4766</v>
      </c>
      <c r="K50" s="506">
        <v>3243</v>
      </c>
      <c r="L50" s="506">
        <v>3260</v>
      </c>
      <c r="M50" s="506">
        <v>3260</v>
      </c>
      <c r="N50" s="505"/>
      <c r="O50" s="505"/>
      <c r="P50" s="505"/>
      <c r="Q50" s="505"/>
      <c r="R50" s="505"/>
      <c r="S50" s="505"/>
      <c r="T50" s="504"/>
      <c r="U50" s="504">
        <v>29</v>
      </c>
      <c r="V50" s="504">
        <v>29</v>
      </c>
      <c r="W50" s="504"/>
      <c r="X50" s="504"/>
      <c r="Y50" s="504"/>
      <c r="Z50" s="504"/>
      <c r="AA50" s="504"/>
      <c r="AB50" s="504"/>
      <c r="AC50" s="504"/>
      <c r="AD50" s="504"/>
      <c r="AE50" s="504"/>
      <c r="AF50" s="511"/>
      <c r="AG50" s="511"/>
      <c r="AH50" s="511"/>
      <c r="AI50" s="504"/>
      <c r="AJ50" s="504"/>
      <c r="AK50" s="504"/>
      <c r="AL50" s="504"/>
      <c r="AM50" s="504"/>
      <c r="AN50" s="504"/>
      <c r="AO50" s="504"/>
      <c r="AP50" s="504"/>
      <c r="AQ50" s="504"/>
      <c r="AR50" s="504"/>
      <c r="AS50" s="504"/>
      <c r="AT50" s="504"/>
      <c r="AU50" s="504"/>
      <c r="AV50" s="504"/>
      <c r="AW50" s="504"/>
      <c r="AX50" s="504"/>
      <c r="AY50" s="504"/>
      <c r="AZ50" s="504"/>
      <c r="BA50" s="504"/>
      <c r="BB50" s="504"/>
      <c r="BC50" s="504"/>
      <c r="BD50" s="504">
        <f t="shared" si="20"/>
        <v>25233</v>
      </c>
      <c r="BE50" s="504">
        <v>25440</v>
      </c>
      <c r="BF50" s="504">
        <f t="shared" si="21"/>
        <v>25440</v>
      </c>
      <c r="BG50" s="503"/>
      <c r="BH50" s="502"/>
      <c r="BI50" s="502"/>
      <c r="BJ50" s="501"/>
      <c r="BK50" s="499"/>
      <c r="BL50" s="499"/>
      <c r="BM50" s="500"/>
      <c r="BN50" s="499"/>
      <c r="BO50" s="499"/>
      <c r="BP50" s="496"/>
      <c r="BQ50" s="498"/>
      <c r="BR50" s="498"/>
      <c r="BS50" s="496"/>
      <c r="BT50" s="497"/>
      <c r="BU50" s="497"/>
      <c r="BV50" s="496"/>
    </row>
    <row r="51" spans="1:74" ht="19.5" customHeight="1">
      <c r="A51" s="509" t="s">
        <v>444</v>
      </c>
      <c r="B51" s="417" t="s">
        <v>442</v>
      </c>
      <c r="C51" s="507" t="s">
        <v>182</v>
      </c>
      <c r="D51" s="507"/>
      <c r="E51" s="506">
        <v>1016</v>
      </c>
      <c r="F51" s="506">
        <v>1016</v>
      </c>
      <c r="G51" s="506">
        <v>1016</v>
      </c>
      <c r="H51" s="506">
        <v>277</v>
      </c>
      <c r="I51" s="506">
        <v>277</v>
      </c>
      <c r="J51" s="506">
        <v>277</v>
      </c>
      <c r="K51" s="506">
        <v>2287</v>
      </c>
      <c r="L51" s="506">
        <v>2287</v>
      </c>
      <c r="M51" s="506">
        <v>2287</v>
      </c>
      <c r="N51" s="505"/>
      <c r="O51" s="505"/>
      <c r="P51" s="505"/>
      <c r="Q51" s="505"/>
      <c r="R51" s="505"/>
      <c r="S51" s="505"/>
      <c r="T51" s="504"/>
      <c r="U51" s="504"/>
      <c r="V51" s="504"/>
      <c r="W51" s="504"/>
      <c r="X51" s="504"/>
      <c r="Y51" s="504"/>
      <c r="Z51" s="504"/>
      <c r="AA51" s="504"/>
      <c r="AB51" s="504"/>
      <c r="AC51" s="504"/>
      <c r="AD51" s="504"/>
      <c r="AE51" s="504"/>
      <c r="AF51" s="511">
        <v>260</v>
      </c>
      <c r="AG51" s="511">
        <v>260</v>
      </c>
      <c r="AH51" s="511">
        <v>260</v>
      </c>
      <c r="AI51" s="504"/>
      <c r="AJ51" s="504"/>
      <c r="AK51" s="504"/>
      <c r="AL51" s="504"/>
      <c r="AM51" s="504"/>
      <c r="AN51" s="504"/>
      <c r="AO51" s="504"/>
      <c r="AP51" s="504"/>
      <c r="AQ51" s="504"/>
      <c r="AR51" s="504"/>
      <c r="AS51" s="504"/>
      <c r="AT51" s="504"/>
      <c r="AU51" s="504"/>
      <c r="AV51" s="504"/>
      <c r="AW51" s="504"/>
      <c r="AX51" s="504"/>
      <c r="AY51" s="504"/>
      <c r="AZ51" s="504"/>
      <c r="BA51" s="504"/>
      <c r="BB51" s="504"/>
      <c r="BC51" s="504"/>
      <c r="BD51" s="504">
        <f t="shared" si="20"/>
        <v>3840</v>
      </c>
      <c r="BE51" s="504">
        <v>3840</v>
      </c>
      <c r="BF51" s="504">
        <f t="shared" si="21"/>
        <v>3840</v>
      </c>
      <c r="BG51" s="503"/>
      <c r="BH51" s="502"/>
      <c r="BI51" s="502"/>
      <c r="BJ51" s="501"/>
      <c r="BK51" s="499"/>
      <c r="BL51" s="499"/>
      <c r="BM51" s="500"/>
      <c r="BN51" s="499"/>
      <c r="BO51" s="499"/>
      <c r="BP51" s="496"/>
      <c r="BQ51" s="498"/>
      <c r="BR51" s="498"/>
      <c r="BS51" s="496"/>
      <c r="BT51" s="497"/>
      <c r="BU51" s="497"/>
      <c r="BV51" s="496"/>
    </row>
    <row r="52" spans="1:74" ht="19.5" customHeight="1">
      <c r="A52" s="509" t="s">
        <v>439</v>
      </c>
      <c r="B52" s="510" t="s">
        <v>539</v>
      </c>
      <c r="C52" s="507" t="s">
        <v>182</v>
      </c>
      <c r="D52" s="507"/>
      <c r="E52" s="506">
        <v>4946</v>
      </c>
      <c r="F52" s="506">
        <v>4946</v>
      </c>
      <c r="G52" s="506">
        <v>4946</v>
      </c>
      <c r="H52" s="506">
        <v>1352</v>
      </c>
      <c r="I52" s="506">
        <v>1352</v>
      </c>
      <c r="J52" s="506">
        <v>1352</v>
      </c>
      <c r="K52" s="506">
        <v>10944</v>
      </c>
      <c r="L52" s="506">
        <v>10944</v>
      </c>
      <c r="M52" s="506">
        <v>10944</v>
      </c>
      <c r="N52" s="505"/>
      <c r="O52" s="505"/>
      <c r="P52" s="505"/>
      <c r="Q52" s="505"/>
      <c r="R52" s="505"/>
      <c r="S52" s="505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504"/>
      <c r="AH52" s="504"/>
      <c r="AI52" s="504"/>
      <c r="AJ52" s="504"/>
      <c r="AK52" s="504"/>
      <c r="AL52" s="504"/>
      <c r="AM52" s="504"/>
      <c r="AN52" s="504"/>
      <c r="AO52" s="504"/>
      <c r="AP52" s="504"/>
      <c r="AQ52" s="504"/>
      <c r="AR52" s="504"/>
      <c r="AS52" s="504"/>
      <c r="AT52" s="504"/>
      <c r="AU52" s="504"/>
      <c r="AV52" s="504"/>
      <c r="AW52" s="504"/>
      <c r="AX52" s="504"/>
      <c r="AY52" s="504"/>
      <c r="AZ52" s="504"/>
      <c r="BA52" s="504"/>
      <c r="BB52" s="504"/>
      <c r="BC52" s="504"/>
      <c r="BD52" s="504">
        <f t="shared" si="20"/>
        <v>17242</v>
      </c>
      <c r="BE52" s="504">
        <v>17242</v>
      </c>
      <c r="BF52" s="504">
        <f t="shared" si="21"/>
        <v>17242</v>
      </c>
      <c r="BG52" s="503"/>
      <c r="BH52" s="502"/>
      <c r="BI52" s="502"/>
      <c r="BJ52" s="501"/>
      <c r="BK52" s="499"/>
      <c r="BL52" s="499"/>
      <c r="BM52" s="500"/>
      <c r="BN52" s="499"/>
      <c r="BO52" s="499"/>
      <c r="BP52" s="496"/>
      <c r="BQ52" s="498"/>
      <c r="BR52" s="498"/>
      <c r="BS52" s="496"/>
      <c r="BT52" s="497"/>
      <c r="BU52" s="497"/>
      <c r="BV52" s="496"/>
    </row>
    <row r="53" spans="1:74" ht="19.5" customHeight="1">
      <c r="A53" s="509" t="s">
        <v>441</v>
      </c>
      <c r="B53" s="508" t="s">
        <v>538</v>
      </c>
      <c r="C53" s="507" t="s">
        <v>182</v>
      </c>
      <c r="D53" s="507"/>
      <c r="E53" s="506">
        <v>381</v>
      </c>
      <c r="F53" s="506">
        <v>381</v>
      </c>
      <c r="G53" s="506">
        <v>381</v>
      </c>
      <c r="H53" s="506">
        <v>104</v>
      </c>
      <c r="I53" s="506">
        <v>104</v>
      </c>
      <c r="J53" s="506">
        <v>104</v>
      </c>
      <c r="K53" s="506">
        <v>841</v>
      </c>
      <c r="L53" s="506">
        <v>841</v>
      </c>
      <c r="M53" s="506">
        <v>841</v>
      </c>
      <c r="N53" s="505"/>
      <c r="O53" s="505"/>
      <c r="P53" s="505"/>
      <c r="Q53" s="505"/>
      <c r="R53" s="505"/>
      <c r="S53" s="505"/>
      <c r="T53" s="504"/>
      <c r="U53" s="504"/>
      <c r="V53" s="504"/>
      <c r="W53" s="504"/>
      <c r="X53" s="504"/>
      <c r="Y53" s="504"/>
      <c r="Z53" s="504"/>
      <c r="AA53" s="504"/>
      <c r="AB53" s="504"/>
      <c r="AC53" s="504"/>
      <c r="AD53" s="504"/>
      <c r="AE53" s="504"/>
      <c r="AF53" s="504"/>
      <c r="AG53" s="504"/>
      <c r="AH53" s="504"/>
      <c r="AI53" s="504"/>
      <c r="AJ53" s="504"/>
      <c r="AK53" s="504"/>
      <c r="AL53" s="504"/>
      <c r="AM53" s="504"/>
      <c r="AN53" s="504"/>
      <c r="AO53" s="504"/>
      <c r="AP53" s="504"/>
      <c r="AQ53" s="504"/>
      <c r="AR53" s="504"/>
      <c r="AS53" s="504"/>
      <c r="AT53" s="504"/>
      <c r="AU53" s="504"/>
      <c r="AV53" s="504"/>
      <c r="AW53" s="504"/>
      <c r="AX53" s="504"/>
      <c r="AY53" s="504"/>
      <c r="AZ53" s="504"/>
      <c r="BA53" s="504"/>
      <c r="BB53" s="504"/>
      <c r="BC53" s="504"/>
      <c r="BD53" s="504">
        <f t="shared" si="20"/>
        <v>1326</v>
      </c>
      <c r="BE53" s="504">
        <v>1326</v>
      </c>
      <c r="BF53" s="504">
        <f t="shared" si="21"/>
        <v>1326</v>
      </c>
      <c r="BG53" s="503"/>
      <c r="BH53" s="502"/>
      <c r="BI53" s="502"/>
      <c r="BJ53" s="501"/>
      <c r="BK53" s="499"/>
      <c r="BL53" s="499"/>
      <c r="BM53" s="500"/>
      <c r="BN53" s="499"/>
      <c r="BO53" s="499"/>
      <c r="BP53" s="496"/>
      <c r="BQ53" s="498"/>
      <c r="BR53" s="498"/>
      <c r="BS53" s="496"/>
      <c r="BT53" s="497"/>
      <c r="BU53" s="497"/>
      <c r="BV53" s="496"/>
    </row>
    <row r="54" spans="1:74" s="119" customFormat="1" ht="19.5" customHeight="1">
      <c r="A54" s="495"/>
      <c r="B54" s="494" t="s">
        <v>537</v>
      </c>
      <c r="C54" s="494"/>
      <c r="D54" s="493">
        <f aca="true" t="shared" si="22" ref="D54:AI54">SUM(D49:D53)</f>
        <v>0</v>
      </c>
      <c r="E54" s="492">
        <f t="shared" si="22"/>
        <v>23601</v>
      </c>
      <c r="F54" s="492">
        <f t="shared" si="22"/>
        <v>23728</v>
      </c>
      <c r="G54" s="492">
        <f t="shared" si="22"/>
        <v>23728</v>
      </c>
      <c r="H54" s="492">
        <f t="shared" si="22"/>
        <v>6465</v>
      </c>
      <c r="I54" s="492">
        <f t="shared" si="22"/>
        <v>6499</v>
      </c>
      <c r="J54" s="492">
        <f t="shared" si="22"/>
        <v>6499</v>
      </c>
      <c r="K54" s="492">
        <f t="shared" si="22"/>
        <v>17315</v>
      </c>
      <c r="L54" s="492">
        <f t="shared" si="22"/>
        <v>17332</v>
      </c>
      <c r="M54" s="492">
        <f t="shared" si="22"/>
        <v>17332</v>
      </c>
      <c r="N54" s="492">
        <f t="shared" si="22"/>
        <v>0</v>
      </c>
      <c r="O54" s="492">
        <f t="shared" si="22"/>
        <v>0</v>
      </c>
      <c r="P54" s="492">
        <f t="shared" si="22"/>
        <v>0</v>
      </c>
      <c r="Q54" s="492">
        <f t="shared" si="22"/>
        <v>0</v>
      </c>
      <c r="R54" s="492">
        <f t="shared" si="22"/>
        <v>0</v>
      </c>
      <c r="S54" s="492">
        <f t="shared" si="22"/>
        <v>0</v>
      </c>
      <c r="T54" s="492">
        <f t="shared" si="22"/>
        <v>0</v>
      </c>
      <c r="U54" s="492">
        <f t="shared" si="22"/>
        <v>29</v>
      </c>
      <c r="V54" s="492">
        <f t="shared" si="22"/>
        <v>29</v>
      </c>
      <c r="W54" s="492">
        <f t="shared" si="22"/>
        <v>0</v>
      </c>
      <c r="X54" s="492">
        <f t="shared" si="22"/>
        <v>0</v>
      </c>
      <c r="Y54" s="492">
        <f t="shared" si="22"/>
        <v>0</v>
      </c>
      <c r="Z54" s="492">
        <f t="shared" si="22"/>
        <v>0</v>
      </c>
      <c r="AA54" s="492">
        <f t="shared" si="22"/>
        <v>0</v>
      </c>
      <c r="AB54" s="492">
        <f t="shared" si="22"/>
        <v>0</v>
      </c>
      <c r="AC54" s="492">
        <f t="shared" si="22"/>
        <v>0</v>
      </c>
      <c r="AD54" s="492">
        <f t="shared" si="22"/>
        <v>0</v>
      </c>
      <c r="AE54" s="492">
        <f t="shared" si="22"/>
        <v>0</v>
      </c>
      <c r="AF54" s="492">
        <f t="shared" si="22"/>
        <v>260</v>
      </c>
      <c r="AG54" s="492">
        <f t="shared" si="22"/>
        <v>260</v>
      </c>
      <c r="AH54" s="492">
        <f t="shared" si="22"/>
        <v>260</v>
      </c>
      <c r="AI54" s="492">
        <f t="shared" si="22"/>
        <v>0</v>
      </c>
      <c r="AJ54" s="492">
        <f aca="true" t="shared" si="23" ref="AJ54:BF54">SUM(AJ49:AJ53)</f>
        <v>0</v>
      </c>
      <c r="AK54" s="492">
        <f t="shared" si="23"/>
        <v>0</v>
      </c>
      <c r="AL54" s="492">
        <f t="shared" si="23"/>
        <v>0</v>
      </c>
      <c r="AM54" s="492">
        <f t="shared" si="23"/>
        <v>0</v>
      </c>
      <c r="AN54" s="492">
        <f t="shared" si="23"/>
        <v>0</v>
      </c>
      <c r="AO54" s="492">
        <f t="shared" si="23"/>
        <v>0</v>
      </c>
      <c r="AP54" s="492">
        <f t="shared" si="23"/>
        <v>0</v>
      </c>
      <c r="AQ54" s="492">
        <f t="shared" si="23"/>
        <v>0</v>
      </c>
      <c r="AR54" s="492">
        <f t="shared" si="23"/>
        <v>0</v>
      </c>
      <c r="AS54" s="492">
        <f t="shared" si="23"/>
        <v>0</v>
      </c>
      <c r="AT54" s="492">
        <f t="shared" si="23"/>
        <v>0</v>
      </c>
      <c r="AU54" s="492">
        <f t="shared" si="23"/>
        <v>0</v>
      </c>
      <c r="AV54" s="492">
        <f t="shared" si="23"/>
        <v>0</v>
      </c>
      <c r="AW54" s="492">
        <f t="shared" si="23"/>
        <v>0</v>
      </c>
      <c r="AX54" s="492">
        <f t="shared" si="23"/>
        <v>0</v>
      </c>
      <c r="AY54" s="492">
        <f t="shared" si="23"/>
        <v>0</v>
      </c>
      <c r="AZ54" s="492">
        <f t="shared" si="23"/>
        <v>0</v>
      </c>
      <c r="BA54" s="492">
        <f t="shared" si="23"/>
        <v>0</v>
      </c>
      <c r="BB54" s="492">
        <f t="shared" si="23"/>
        <v>0</v>
      </c>
      <c r="BC54" s="492">
        <f t="shared" si="23"/>
        <v>0</v>
      </c>
      <c r="BD54" s="492">
        <f t="shared" si="23"/>
        <v>47641</v>
      </c>
      <c r="BE54" s="492">
        <f t="shared" si="23"/>
        <v>47848</v>
      </c>
      <c r="BF54" s="492">
        <f t="shared" si="23"/>
        <v>47848</v>
      </c>
      <c r="BG54" s="491"/>
      <c r="BH54" s="490"/>
      <c r="BI54" s="490"/>
      <c r="BJ54" s="489"/>
      <c r="BK54" s="487"/>
      <c r="BL54" s="487"/>
      <c r="BM54" s="488"/>
      <c r="BN54" s="487"/>
      <c r="BO54" s="487"/>
      <c r="BP54" s="484"/>
      <c r="BQ54" s="486"/>
      <c r="BR54" s="486"/>
      <c r="BS54" s="484"/>
      <c r="BT54" s="485"/>
      <c r="BU54" s="485"/>
      <c r="BV54" s="484"/>
    </row>
    <row r="55" spans="1:74" s="475" customFormat="1" ht="24.75" customHeight="1">
      <c r="A55" s="483"/>
      <c r="B55" s="482" t="s">
        <v>536</v>
      </c>
      <c r="C55" s="482"/>
      <c r="D55" s="481">
        <f aca="true" t="shared" si="24" ref="D55:AI55">D47+D54</f>
        <v>0</v>
      </c>
      <c r="E55" s="481">
        <f t="shared" si="24"/>
        <v>29715</v>
      </c>
      <c r="F55" s="481">
        <f t="shared" si="24"/>
        <v>30922</v>
      </c>
      <c r="G55" s="481">
        <f t="shared" si="24"/>
        <v>33589</v>
      </c>
      <c r="H55" s="481">
        <f t="shared" si="24"/>
        <v>7745</v>
      </c>
      <c r="I55" s="481">
        <f t="shared" si="24"/>
        <v>8070</v>
      </c>
      <c r="J55" s="481">
        <f t="shared" si="24"/>
        <v>8320</v>
      </c>
      <c r="K55" s="481">
        <f t="shared" si="24"/>
        <v>34722</v>
      </c>
      <c r="L55" s="481">
        <f t="shared" si="24"/>
        <v>38413</v>
      </c>
      <c r="M55" s="481">
        <f t="shared" si="24"/>
        <v>38988</v>
      </c>
      <c r="N55" s="481">
        <f t="shared" si="24"/>
        <v>3903</v>
      </c>
      <c r="O55" s="481">
        <f t="shared" si="24"/>
        <v>4092</v>
      </c>
      <c r="P55" s="481">
        <f t="shared" si="24"/>
        <v>4231</v>
      </c>
      <c r="Q55" s="481">
        <f t="shared" si="24"/>
        <v>0</v>
      </c>
      <c r="R55" s="481">
        <f t="shared" si="24"/>
        <v>0</v>
      </c>
      <c r="S55" s="481">
        <f t="shared" si="24"/>
        <v>0</v>
      </c>
      <c r="T55" s="481">
        <f t="shared" si="24"/>
        <v>1488</v>
      </c>
      <c r="U55" s="481">
        <f t="shared" si="24"/>
        <v>1517</v>
      </c>
      <c r="V55" s="481">
        <f t="shared" si="24"/>
        <v>1517</v>
      </c>
      <c r="W55" s="481">
        <f t="shared" si="24"/>
        <v>0</v>
      </c>
      <c r="X55" s="481">
        <f t="shared" si="24"/>
        <v>0</v>
      </c>
      <c r="Y55" s="481">
        <f t="shared" si="24"/>
        <v>0</v>
      </c>
      <c r="Z55" s="481">
        <f t="shared" si="24"/>
        <v>8129</v>
      </c>
      <c r="AA55" s="481">
        <f t="shared" si="24"/>
        <v>8129</v>
      </c>
      <c r="AB55" s="481">
        <f t="shared" si="24"/>
        <v>8129</v>
      </c>
      <c r="AC55" s="481">
        <f t="shared" si="24"/>
        <v>1573</v>
      </c>
      <c r="AD55" s="481">
        <f t="shared" si="24"/>
        <v>828</v>
      </c>
      <c r="AE55" s="481">
        <f t="shared" si="24"/>
        <v>1654</v>
      </c>
      <c r="AF55" s="481">
        <f t="shared" si="24"/>
        <v>18706</v>
      </c>
      <c r="AG55" s="481">
        <f t="shared" si="24"/>
        <v>15726</v>
      </c>
      <c r="AH55" s="481">
        <f t="shared" si="24"/>
        <v>15744</v>
      </c>
      <c r="AI55" s="481">
        <f t="shared" si="24"/>
        <v>0</v>
      </c>
      <c r="AJ55" s="481">
        <f aca="true" t="shared" si="25" ref="AJ55:BF55">AJ47+AJ54</f>
        <v>0</v>
      </c>
      <c r="AK55" s="481">
        <f t="shared" si="25"/>
        <v>0</v>
      </c>
      <c r="AL55" s="481">
        <f t="shared" si="25"/>
        <v>0</v>
      </c>
      <c r="AM55" s="481">
        <f t="shared" si="25"/>
        <v>0</v>
      </c>
      <c r="AN55" s="481">
        <f t="shared" si="25"/>
        <v>0</v>
      </c>
      <c r="AO55" s="481">
        <f t="shared" si="25"/>
        <v>10000</v>
      </c>
      <c r="AP55" s="481">
        <f t="shared" si="25"/>
        <v>10000</v>
      </c>
      <c r="AQ55" s="481">
        <f t="shared" si="25"/>
        <v>10000</v>
      </c>
      <c r="AR55" s="481">
        <f t="shared" si="25"/>
        <v>0</v>
      </c>
      <c r="AS55" s="481">
        <f t="shared" si="25"/>
        <v>0</v>
      </c>
      <c r="AT55" s="481">
        <f t="shared" si="25"/>
        <v>0</v>
      </c>
      <c r="AU55" s="481">
        <f t="shared" si="25"/>
        <v>0</v>
      </c>
      <c r="AV55" s="481">
        <f t="shared" si="25"/>
        <v>0</v>
      </c>
      <c r="AW55" s="481">
        <f t="shared" si="25"/>
        <v>0</v>
      </c>
      <c r="AX55" s="481">
        <f t="shared" si="25"/>
        <v>0</v>
      </c>
      <c r="AY55" s="481">
        <f t="shared" si="25"/>
        <v>1384</v>
      </c>
      <c r="AZ55" s="481">
        <f t="shared" si="25"/>
        <v>1384</v>
      </c>
      <c r="BA55" s="481">
        <f t="shared" si="25"/>
        <v>0</v>
      </c>
      <c r="BB55" s="481">
        <f t="shared" si="25"/>
        <v>0</v>
      </c>
      <c r="BC55" s="481">
        <f t="shared" si="25"/>
        <v>0</v>
      </c>
      <c r="BD55" s="481">
        <f t="shared" si="25"/>
        <v>115981</v>
      </c>
      <c r="BE55" s="481">
        <f t="shared" si="25"/>
        <v>119081</v>
      </c>
      <c r="BF55" s="481">
        <f t="shared" si="25"/>
        <v>123556</v>
      </c>
      <c r="BG55" s="480"/>
      <c r="BH55" s="479"/>
      <c r="BI55" s="479"/>
      <c r="BJ55" s="478"/>
      <c r="BK55" s="477"/>
      <c r="BL55" s="477"/>
      <c r="BM55" s="476"/>
      <c r="BN55" s="477"/>
      <c r="BO55" s="477"/>
      <c r="BP55" s="476"/>
      <c r="BQ55" s="477"/>
      <c r="BR55" s="477"/>
      <c r="BS55" s="476"/>
      <c r="BT55" s="476"/>
      <c r="BU55" s="477"/>
      <c r="BV55" s="476"/>
    </row>
    <row r="56" ht="13.5" customHeight="1"/>
    <row r="57" spans="2:10" ht="13.5" customHeight="1">
      <c r="B57" s="473"/>
      <c r="C57" s="474"/>
      <c r="D57" s="474"/>
      <c r="E57" s="473"/>
      <c r="F57" s="473"/>
      <c r="G57" s="473"/>
      <c r="H57" s="473"/>
      <c r="I57" s="473"/>
      <c r="J57" s="473"/>
    </row>
    <row r="58" ht="13.5" customHeight="1"/>
    <row r="59" ht="13.5" customHeight="1"/>
    <row r="60" ht="13.5" customHeight="1"/>
  </sheetData>
  <sheetProtection/>
  <mergeCells count="29">
    <mergeCell ref="B48:E48"/>
    <mergeCell ref="A1:A2"/>
    <mergeCell ref="B1:B2"/>
    <mergeCell ref="D1:D2"/>
    <mergeCell ref="E1:G2"/>
    <mergeCell ref="BD1:BF1"/>
    <mergeCell ref="BD2:BF2"/>
    <mergeCell ref="Z2:AB2"/>
    <mergeCell ref="AC2:AE2"/>
    <mergeCell ref="Q1:AE1"/>
    <mergeCell ref="BT1:BV1"/>
    <mergeCell ref="BN1:BP1"/>
    <mergeCell ref="BQ1:BS1"/>
    <mergeCell ref="BK1:BM1"/>
    <mergeCell ref="H1:J2"/>
    <mergeCell ref="K1:M2"/>
    <mergeCell ref="N1:P2"/>
    <mergeCell ref="Q2:S2"/>
    <mergeCell ref="T2:V2"/>
    <mergeCell ref="W2:Y2"/>
    <mergeCell ref="AX1:AZ2"/>
    <mergeCell ref="BA1:BC2"/>
    <mergeCell ref="AF1:AH2"/>
    <mergeCell ref="AI1:AK2"/>
    <mergeCell ref="AL2:AN2"/>
    <mergeCell ref="AO2:AQ2"/>
    <mergeCell ref="AR2:AT2"/>
    <mergeCell ref="AU2:AW2"/>
    <mergeCell ref="AL1:AW1"/>
  </mergeCells>
  <printOptions horizontalCentered="1"/>
  <pageMargins left="0.1968503937007874" right="0.2362204724409449" top="0.9448818897637796" bottom="0.1968503937007874" header="0.31496062992125984" footer="0.1968503937007874"/>
  <pageSetup fitToHeight="0" fitToWidth="1" horizontalDpi="300" verticalDpi="300" orientation="landscape" paperSize="9" scale="11" r:id="rId1"/>
  <headerFooter alignWithMargins="0">
    <oddHeader>&amp;C&amp;"Garamond,Félkövér"&amp;12 14/2015. (XI.28.) számú költségvetési rendelethez
ZALASZABAR KÖZSÉG  ÖNKORMÁNYZATA ÉS INTÉZMÉNYE
2015. ÉVI KIADÁSI ELŐIRÁNYZATAI 
 &amp;R&amp;A
&amp;P.oldal
1000.-Ft-ban
</oddHeader>
  </headerFooter>
  <colBreaks count="2" manualBreakCount="2">
    <brk id="28" max="56" man="1"/>
    <brk id="5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view="pageLayout" zoomScaleSheetLayoutView="100" workbookViewId="0" topLeftCell="A1">
      <selection activeCell="G12" sqref="G12"/>
    </sheetView>
  </sheetViews>
  <sheetFormatPr defaultColWidth="11.375" defaultRowHeight="12.75"/>
  <cols>
    <col min="1" max="1" width="5.625" style="1" customWidth="1"/>
    <col min="2" max="2" width="66.625" style="1" customWidth="1"/>
    <col min="3" max="8" width="12.00390625" style="1" customWidth="1"/>
    <col min="9" max="16384" width="11.375" style="1" customWidth="1"/>
  </cols>
  <sheetData>
    <row r="1" spans="1:8" ht="19.5" customHeight="1">
      <c r="A1" s="144" t="s">
        <v>12</v>
      </c>
      <c r="B1" s="145" t="s">
        <v>11</v>
      </c>
      <c r="C1" s="638" t="s">
        <v>270</v>
      </c>
      <c r="D1" s="638" t="s">
        <v>267</v>
      </c>
      <c r="E1" s="306" t="s">
        <v>347</v>
      </c>
      <c r="F1" s="306" t="s">
        <v>347</v>
      </c>
      <c r="G1" s="638" t="s">
        <v>271</v>
      </c>
      <c r="H1" s="638" t="s">
        <v>272</v>
      </c>
    </row>
    <row r="2" spans="1:8" ht="19.5" customHeight="1">
      <c r="A2" s="146"/>
      <c r="B2" s="147"/>
      <c r="C2" s="639"/>
      <c r="D2" s="639"/>
      <c r="E2" s="307" t="s">
        <v>348</v>
      </c>
      <c r="F2" s="307" t="s">
        <v>369</v>
      </c>
      <c r="G2" s="639"/>
      <c r="H2" s="639"/>
    </row>
    <row r="3" spans="1:10" ht="30" customHeight="1">
      <c r="A3" s="298"/>
      <c r="B3" s="300" t="s">
        <v>194</v>
      </c>
      <c r="C3" s="301"/>
      <c r="D3" s="301"/>
      <c r="E3" s="301"/>
      <c r="F3" s="301"/>
      <c r="G3" s="302"/>
      <c r="H3" s="301"/>
      <c r="I3" s="8"/>
      <c r="J3" s="8"/>
    </row>
    <row r="4" spans="1:8" ht="24.75" customHeight="1">
      <c r="A4" s="4" t="s">
        <v>70</v>
      </c>
      <c r="B4" s="180" t="s">
        <v>72</v>
      </c>
      <c r="C4" s="5"/>
      <c r="D4" s="3"/>
      <c r="E4" s="5"/>
      <c r="F4" s="5"/>
      <c r="G4" s="7"/>
      <c r="H4" s="3"/>
    </row>
    <row r="5" spans="1:8" ht="24.75" customHeight="1">
      <c r="A5" s="4" t="s">
        <v>1</v>
      </c>
      <c r="B5" s="4" t="s">
        <v>99</v>
      </c>
      <c r="C5" s="5"/>
      <c r="D5" s="3"/>
      <c r="E5" s="3"/>
      <c r="F5" s="3"/>
      <c r="G5" s="3"/>
      <c r="H5" s="3"/>
    </row>
    <row r="6" spans="1:8" ht="24.75" customHeight="1">
      <c r="A6" s="4"/>
      <c r="B6" s="79" t="s">
        <v>166</v>
      </c>
      <c r="C6" s="250">
        <v>400</v>
      </c>
      <c r="D6" s="207">
        <v>350</v>
      </c>
      <c r="E6" s="207">
        <v>350</v>
      </c>
      <c r="F6" s="207">
        <v>350</v>
      </c>
      <c r="G6" s="62">
        <v>350</v>
      </c>
      <c r="H6" s="62">
        <v>350</v>
      </c>
    </row>
    <row r="7" spans="1:8" ht="24.75" customHeight="1">
      <c r="A7" s="4"/>
      <c r="B7" s="6" t="s">
        <v>273</v>
      </c>
      <c r="C7" s="250">
        <v>258</v>
      </c>
      <c r="D7" s="62">
        <v>189</v>
      </c>
      <c r="E7" s="62">
        <v>189</v>
      </c>
      <c r="F7" s="62">
        <v>189</v>
      </c>
      <c r="G7" s="62"/>
      <c r="H7" s="62"/>
    </row>
    <row r="8" spans="1:8" ht="24.75" customHeight="1">
      <c r="A8" s="4"/>
      <c r="B8" s="79" t="s">
        <v>165</v>
      </c>
      <c r="C8" s="250">
        <v>505</v>
      </c>
      <c r="D8" s="62">
        <v>500</v>
      </c>
      <c r="E8" s="62">
        <v>500</v>
      </c>
      <c r="F8" s="62">
        <v>500</v>
      </c>
      <c r="G8" s="62"/>
      <c r="H8" s="62"/>
    </row>
    <row r="9" spans="1:8" ht="24.75" customHeight="1">
      <c r="A9" s="4"/>
      <c r="B9" s="6" t="s">
        <v>322</v>
      </c>
      <c r="C9" s="250"/>
      <c r="D9" s="62">
        <v>70</v>
      </c>
      <c r="E9" s="62">
        <v>70</v>
      </c>
      <c r="F9" s="62">
        <v>70</v>
      </c>
      <c r="G9" s="62"/>
      <c r="H9" s="62"/>
    </row>
    <row r="10" spans="1:8" ht="24.75" customHeight="1">
      <c r="A10" s="4"/>
      <c r="B10" s="6" t="s">
        <v>323</v>
      </c>
      <c r="C10" s="250">
        <v>780</v>
      </c>
      <c r="D10" s="62">
        <v>700</v>
      </c>
      <c r="E10" s="62">
        <v>700</v>
      </c>
      <c r="F10" s="62">
        <v>700</v>
      </c>
      <c r="G10" s="62"/>
      <c r="H10" s="62"/>
    </row>
    <row r="11" spans="1:8" ht="24.75" customHeight="1">
      <c r="A11" s="4"/>
      <c r="B11" s="6" t="s">
        <v>324</v>
      </c>
      <c r="C11" s="250">
        <v>972</v>
      </c>
      <c r="D11" s="207">
        <v>830</v>
      </c>
      <c r="E11" s="207">
        <v>830</v>
      </c>
      <c r="F11" s="207">
        <v>830</v>
      </c>
      <c r="G11" s="62"/>
      <c r="H11" s="62"/>
    </row>
    <row r="12" spans="1:8" ht="24.75" customHeight="1">
      <c r="A12" s="80"/>
      <c r="B12" s="6" t="s">
        <v>325</v>
      </c>
      <c r="C12" s="142">
        <v>30</v>
      </c>
      <c r="D12" s="62">
        <v>29</v>
      </c>
      <c r="E12" s="62">
        <v>29</v>
      </c>
      <c r="F12" s="62">
        <v>29</v>
      </c>
      <c r="G12" s="62"/>
      <c r="H12" s="62"/>
    </row>
    <row r="13" spans="1:8" ht="24.75" customHeight="1">
      <c r="A13" s="80"/>
      <c r="B13" s="180" t="s">
        <v>103</v>
      </c>
      <c r="C13" s="92">
        <f aca="true" t="shared" si="0" ref="C13:H13">SUM(C6:C12)</f>
        <v>2945</v>
      </c>
      <c r="D13" s="92">
        <f t="shared" si="0"/>
        <v>2668</v>
      </c>
      <c r="E13" s="92">
        <f t="shared" si="0"/>
        <v>2668</v>
      </c>
      <c r="F13" s="92">
        <f t="shared" si="0"/>
        <v>2668</v>
      </c>
      <c r="G13" s="92">
        <f t="shared" si="0"/>
        <v>350</v>
      </c>
      <c r="H13" s="92">
        <f t="shared" si="0"/>
        <v>350</v>
      </c>
    </row>
    <row r="14" spans="1:8" ht="24.75" customHeight="1">
      <c r="A14" s="181" t="s">
        <v>3</v>
      </c>
      <c r="B14" s="2" t="s">
        <v>274</v>
      </c>
      <c r="C14" s="62"/>
      <c r="D14" s="62"/>
      <c r="E14" s="62"/>
      <c r="F14" s="62"/>
      <c r="G14" s="92"/>
      <c r="H14" s="62"/>
    </row>
    <row r="15" spans="1:8" ht="24.75" customHeight="1">
      <c r="A15" s="78"/>
      <c r="B15" s="6" t="s">
        <v>326</v>
      </c>
      <c r="C15" s="62"/>
      <c r="D15" s="207">
        <v>2761</v>
      </c>
      <c r="E15" s="207">
        <v>2761</v>
      </c>
      <c r="F15" s="207">
        <v>2761</v>
      </c>
      <c r="G15" s="62"/>
      <c r="H15" s="62"/>
    </row>
    <row r="16" spans="1:8" ht="24.75" customHeight="1">
      <c r="A16" s="78"/>
      <c r="B16" s="6" t="s">
        <v>327</v>
      </c>
      <c r="C16" s="62"/>
      <c r="D16" s="207">
        <v>4188</v>
      </c>
      <c r="E16" s="207">
        <v>4188</v>
      </c>
      <c r="F16" s="207">
        <v>4188</v>
      </c>
      <c r="G16" s="62"/>
      <c r="H16" s="62"/>
    </row>
    <row r="17" spans="1:8" ht="24.75" customHeight="1">
      <c r="A17" s="6"/>
      <c r="B17" s="182" t="s">
        <v>104</v>
      </c>
      <c r="C17" s="92">
        <f aca="true" t="shared" si="1" ref="C17:H17">SUM(C15:C16)</f>
        <v>0</v>
      </c>
      <c r="D17" s="92">
        <f t="shared" si="1"/>
        <v>6949</v>
      </c>
      <c r="E17" s="92">
        <f t="shared" si="1"/>
        <v>6949</v>
      </c>
      <c r="F17" s="92">
        <f t="shared" si="1"/>
        <v>6949</v>
      </c>
      <c r="G17" s="92">
        <f t="shared" si="1"/>
        <v>0</v>
      </c>
      <c r="H17" s="92">
        <f t="shared" si="1"/>
        <v>0</v>
      </c>
    </row>
    <row r="18" spans="1:8" ht="24.75" customHeight="1">
      <c r="A18" s="6" t="s">
        <v>232</v>
      </c>
      <c r="B18" s="180" t="s">
        <v>275</v>
      </c>
      <c r="C18" s="92"/>
      <c r="D18" s="92"/>
      <c r="E18" s="92"/>
      <c r="F18" s="92"/>
      <c r="G18" s="92"/>
      <c r="H18" s="92"/>
    </row>
    <row r="19" spans="1:8" ht="24.75" customHeight="1">
      <c r="A19" s="6"/>
      <c r="B19" s="180" t="s">
        <v>233</v>
      </c>
      <c r="C19" s="63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</row>
    <row r="20" spans="1:8" ht="24.75" customHeight="1">
      <c r="A20" s="2" t="s">
        <v>5</v>
      </c>
      <c r="B20" s="180" t="s">
        <v>295</v>
      </c>
      <c r="C20" s="63"/>
      <c r="D20" s="92"/>
      <c r="E20" s="92">
        <v>29</v>
      </c>
      <c r="F20" s="92">
        <v>29</v>
      </c>
      <c r="G20" s="92"/>
      <c r="H20" s="92"/>
    </row>
    <row r="21" spans="1:8" ht="24.75" customHeight="1">
      <c r="A21" s="2" t="s">
        <v>7</v>
      </c>
      <c r="B21" s="4" t="s">
        <v>276</v>
      </c>
      <c r="C21" s="92"/>
      <c r="D21" s="92">
        <v>1573</v>
      </c>
      <c r="E21" s="92">
        <v>828</v>
      </c>
      <c r="F21" s="92">
        <v>1654</v>
      </c>
      <c r="G21" s="92"/>
      <c r="H21" s="92"/>
    </row>
    <row r="22" spans="1:8" ht="24.75" customHeight="1">
      <c r="A22" s="297"/>
      <c r="B22" s="298" t="s">
        <v>193</v>
      </c>
      <c r="C22" s="299">
        <f>C13+C17+C21</f>
        <v>2945</v>
      </c>
      <c r="D22" s="299">
        <f>D13+D17+D21</f>
        <v>11190</v>
      </c>
      <c r="E22" s="299">
        <f>E13+E17+E21+E20</f>
        <v>10474</v>
      </c>
      <c r="F22" s="299">
        <f>F13+F17+F21+F20</f>
        <v>11300</v>
      </c>
      <c r="G22" s="299">
        <f>G13+G17+G21</f>
        <v>350</v>
      </c>
      <c r="H22" s="299">
        <f>H13+H17+H21</f>
        <v>350</v>
      </c>
    </row>
    <row r="23" spans="1:8" ht="30" customHeight="1">
      <c r="A23" s="303"/>
      <c r="B23" s="300" t="s">
        <v>101</v>
      </c>
      <c r="C23" s="304"/>
      <c r="D23" s="304"/>
      <c r="E23" s="304"/>
      <c r="F23" s="304"/>
      <c r="G23" s="299"/>
      <c r="H23" s="304"/>
    </row>
    <row r="24" spans="1:8" ht="24.75" customHeight="1">
      <c r="A24" s="2" t="s">
        <v>70</v>
      </c>
      <c r="B24" s="180" t="s">
        <v>72</v>
      </c>
      <c r="C24" s="63"/>
      <c r="D24" s="63"/>
      <c r="E24" s="63"/>
      <c r="F24" s="63"/>
      <c r="G24" s="63"/>
      <c r="H24" s="63"/>
    </row>
    <row r="25" spans="1:8" ht="24.75" customHeight="1">
      <c r="A25" s="2" t="s">
        <v>1</v>
      </c>
      <c r="B25" s="180" t="s">
        <v>102</v>
      </c>
      <c r="C25" s="63"/>
      <c r="D25" s="63"/>
      <c r="E25" s="63"/>
      <c r="F25" s="63"/>
      <c r="G25" s="63"/>
      <c r="H25" s="63"/>
    </row>
    <row r="26" spans="1:8" ht="24.75" customHeight="1">
      <c r="A26" s="2" t="s">
        <v>3</v>
      </c>
      <c r="B26" s="4" t="s">
        <v>105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</row>
    <row r="27" spans="1:8" ht="24.75" customHeight="1">
      <c r="A27" s="6"/>
      <c r="B27" s="180" t="s">
        <v>277</v>
      </c>
      <c r="C27" s="63"/>
      <c r="D27" s="63"/>
      <c r="E27" s="63"/>
      <c r="F27" s="63"/>
      <c r="G27" s="63"/>
      <c r="H27" s="63"/>
    </row>
    <row r="28" spans="1:8" ht="24.75" customHeight="1">
      <c r="A28" s="2"/>
      <c r="B28" s="117" t="s">
        <v>106</v>
      </c>
      <c r="C28" s="63">
        <v>0</v>
      </c>
      <c r="D28" s="63"/>
      <c r="E28" s="63"/>
      <c r="F28" s="63"/>
      <c r="G28" s="63"/>
      <c r="H28" s="63"/>
    </row>
    <row r="29" spans="1:8" ht="24.75" customHeight="1">
      <c r="A29" s="2" t="s">
        <v>4</v>
      </c>
      <c r="B29" s="2" t="s">
        <v>239</v>
      </c>
      <c r="C29" s="63">
        <f aca="true" t="shared" si="2" ref="C29:H29">C26+C28</f>
        <v>0</v>
      </c>
      <c r="D29" s="63">
        <f t="shared" si="2"/>
        <v>0</v>
      </c>
      <c r="E29" s="63">
        <f t="shared" si="2"/>
        <v>0</v>
      </c>
      <c r="F29" s="63">
        <f t="shared" si="2"/>
        <v>0</v>
      </c>
      <c r="G29" s="63">
        <f t="shared" si="2"/>
        <v>0</v>
      </c>
      <c r="H29" s="63">
        <f t="shared" si="2"/>
        <v>0</v>
      </c>
    </row>
    <row r="30" spans="1:8" s="118" customFormat="1" ht="24.75" customHeight="1">
      <c r="A30" s="2" t="s">
        <v>5</v>
      </c>
      <c r="B30" s="2" t="s">
        <v>328</v>
      </c>
      <c r="C30" s="63">
        <v>11629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</row>
    <row r="31" spans="1:8" s="118" customFormat="1" ht="27" customHeight="1">
      <c r="A31" s="2"/>
      <c r="B31" s="303" t="s">
        <v>296</v>
      </c>
      <c r="C31" s="304">
        <f>SUM(C30+C29+C26)</f>
        <v>11629</v>
      </c>
      <c r="D31" s="304">
        <f>SUM(D30+D29+D26)</f>
        <v>0</v>
      </c>
      <c r="E31" s="304">
        <f>SUM(E30+E29+E26)</f>
        <v>0</v>
      </c>
      <c r="F31" s="304">
        <f>SUM(F30+F29+F26)</f>
        <v>0</v>
      </c>
      <c r="G31" s="304">
        <v>0</v>
      </c>
      <c r="H31" s="304">
        <v>0</v>
      </c>
    </row>
    <row r="32" spans="1:8" s="118" customFormat="1" ht="27" customHeight="1">
      <c r="A32" s="29"/>
      <c r="B32" s="29"/>
      <c r="C32" s="148"/>
      <c r="D32" s="148"/>
      <c r="E32" s="148"/>
      <c r="F32" s="148"/>
      <c r="G32" s="148"/>
      <c r="H32" s="148"/>
    </row>
    <row r="33" spans="1:8" ht="24.75" customHeight="1">
      <c r="A33" s="29"/>
      <c r="B33" s="29"/>
      <c r="C33" s="29"/>
      <c r="D33" s="29"/>
      <c r="E33" s="29"/>
      <c r="F33" s="29"/>
      <c r="G33" s="29"/>
      <c r="H33" s="29"/>
    </row>
    <row r="34" spans="3:8" ht="24.75" customHeight="1">
      <c r="C34" s="29"/>
      <c r="D34" s="29"/>
      <c r="E34" s="29"/>
      <c r="F34" s="29"/>
      <c r="G34" s="29"/>
      <c r="H34" s="29"/>
    </row>
  </sheetData>
  <sheetProtection/>
  <mergeCells count="4">
    <mergeCell ref="G1:G2"/>
    <mergeCell ref="H1:H2"/>
    <mergeCell ref="D1:D2"/>
    <mergeCell ref="C1:C2"/>
  </mergeCells>
  <printOptions horizontalCentered="1"/>
  <pageMargins left="0.2362204724409449" right="0.2362204724409449" top="1.2" bottom="0.19" header="0.45" footer="0.19"/>
  <pageSetup horizontalDpi="300" verticalDpi="300" orientation="portrait" paperSize="9" scale="68" r:id="rId1"/>
  <headerFooter alignWithMargins="0">
    <oddHeader>&amp;C&amp;"Garamond,Félkövér"&amp;12 14/2015. (XI.28.) számú költségvetési rendelethez
ZALASZABAR KÖZSÉG ÖNKORMÁNYZATA ÉS INTÉZMÉNYE   
EGYÉB MŰKÖDÉSI ÉS EGYÉB FEJLESZTÉSI CÉLÚ KIADÁSAI 
ÁLLAMHÁZTARTÁSON BELÜLRE ÉS KÍVÜLRE 2015.évben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F27"/>
  <sheetViews>
    <sheetView view="pageLayout" workbookViewId="0" topLeftCell="A1">
      <selection activeCell="E28" sqref="E28"/>
    </sheetView>
  </sheetViews>
  <sheetFormatPr defaultColWidth="9.00390625" defaultRowHeight="12.75"/>
  <cols>
    <col min="1" max="1" width="5.00390625" style="17" customWidth="1"/>
    <col min="2" max="2" width="47.625" style="17" customWidth="1"/>
    <col min="3" max="3" width="13.875" style="17" customWidth="1"/>
    <col min="4" max="5" width="12.375" style="17" customWidth="1"/>
    <col min="6" max="6" width="12.625" style="17" customWidth="1"/>
    <col min="7" max="16384" width="9.125" style="17" customWidth="1"/>
  </cols>
  <sheetData>
    <row r="2" spans="1:6" ht="15" customHeight="1">
      <c r="A2" s="646" t="s">
        <v>345</v>
      </c>
      <c r="B2" s="643" t="s">
        <v>11</v>
      </c>
      <c r="C2" s="646" t="s">
        <v>278</v>
      </c>
      <c r="D2" s="646" t="s">
        <v>279</v>
      </c>
      <c r="E2" s="646" t="s">
        <v>346</v>
      </c>
      <c r="F2" s="646" t="s">
        <v>370</v>
      </c>
    </row>
    <row r="3" spans="1:6" ht="15" customHeight="1">
      <c r="A3" s="647"/>
      <c r="B3" s="644"/>
      <c r="C3" s="647"/>
      <c r="D3" s="647"/>
      <c r="E3" s="647"/>
      <c r="F3" s="647"/>
    </row>
    <row r="4" spans="1:6" ht="15" customHeight="1">
      <c r="A4" s="647"/>
      <c r="B4" s="644"/>
      <c r="C4" s="647"/>
      <c r="D4" s="647"/>
      <c r="E4" s="647"/>
      <c r="F4" s="647"/>
    </row>
    <row r="5" spans="1:6" ht="15" customHeight="1">
      <c r="A5" s="648"/>
      <c r="B5" s="645"/>
      <c r="C5" s="648"/>
      <c r="D5" s="648"/>
      <c r="E5" s="648"/>
      <c r="F5" s="648"/>
    </row>
    <row r="6" spans="1:6" ht="27.75" customHeight="1">
      <c r="A6" s="640" t="s">
        <v>126</v>
      </c>
      <c r="B6" s="641"/>
      <c r="C6" s="641"/>
      <c r="D6" s="641"/>
      <c r="E6" s="641"/>
      <c r="F6" s="642"/>
    </row>
    <row r="7" spans="1:6" ht="24.75" customHeight="1">
      <c r="A7" s="251" t="s">
        <v>1</v>
      </c>
      <c r="B7" s="137" t="s">
        <v>114</v>
      </c>
      <c r="C7" s="137"/>
      <c r="D7" s="137"/>
      <c r="E7" s="137"/>
      <c r="F7" s="108"/>
    </row>
    <row r="8" spans="1:6" ht="24.75" customHeight="1">
      <c r="A8" s="251"/>
      <c r="B8" s="100" t="s">
        <v>77</v>
      </c>
      <c r="C8" s="108">
        <v>362</v>
      </c>
      <c r="D8" s="108">
        <v>556</v>
      </c>
      <c r="E8" s="108">
        <v>556</v>
      </c>
      <c r="F8" s="108">
        <v>505</v>
      </c>
    </row>
    <row r="9" spans="1:6" ht="24.75" customHeight="1">
      <c r="A9" s="251"/>
      <c r="B9" s="97" t="s">
        <v>115</v>
      </c>
      <c r="C9" s="82">
        <v>250</v>
      </c>
      <c r="D9" s="82"/>
      <c r="E9" s="82"/>
      <c r="F9" s="333"/>
    </row>
    <row r="10" spans="1:6" ht="24.75" customHeight="1">
      <c r="A10" s="251"/>
      <c r="B10" s="98" t="s">
        <v>116</v>
      </c>
      <c r="C10" s="114">
        <f>SUM(C8:C9)</f>
        <v>612</v>
      </c>
      <c r="D10" s="114">
        <f>SUM(D8:D9)</f>
        <v>556</v>
      </c>
      <c r="E10" s="114">
        <f>SUM(E8:E9)</f>
        <v>556</v>
      </c>
      <c r="F10" s="114">
        <f>SUM(F8:F9)</f>
        <v>505</v>
      </c>
    </row>
    <row r="11" spans="1:6" ht="24.75" customHeight="1">
      <c r="A11" s="251" t="s">
        <v>3</v>
      </c>
      <c r="B11" s="98" t="s">
        <v>118</v>
      </c>
      <c r="C11" s="82"/>
      <c r="D11" s="82"/>
      <c r="E11" s="82"/>
      <c r="F11" s="82"/>
    </row>
    <row r="12" spans="1:6" ht="24.75" customHeight="1">
      <c r="A12" s="251"/>
      <c r="B12" s="97" t="s">
        <v>117</v>
      </c>
      <c r="C12" s="82">
        <v>4700</v>
      </c>
      <c r="D12" s="82"/>
      <c r="E12" s="82">
        <v>603</v>
      </c>
      <c r="F12" s="82">
        <v>603</v>
      </c>
    </row>
    <row r="13" spans="1:6" ht="24.75" customHeight="1">
      <c r="A13" s="251"/>
      <c r="B13" s="98" t="s">
        <v>119</v>
      </c>
      <c r="C13" s="138">
        <f>SUM(C12)</f>
        <v>4700</v>
      </c>
      <c r="D13" s="138">
        <f>SUM(D12)</f>
        <v>0</v>
      </c>
      <c r="E13" s="138">
        <f>SUM(E12)</f>
        <v>603</v>
      </c>
      <c r="F13" s="138">
        <f>SUM(F12)</f>
        <v>603</v>
      </c>
    </row>
    <row r="14" spans="1:6" ht="24.75" customHeight="1">
      <c r="A14" s="251" t="s">
        <v>4</v>
      </c>
      <c r="B14" s="98" t="s">
        <v>120</v>
      </c>
      <c r="C14" s="61"/>
      <c r="D14" s="61"/>
      <c r="E14" s="61"/>
      <c r="F14" s="61"/>
    </row>
    <row r="15" spans="1:6" ht="24.75" customHeight="1">
      <c r="A15" s="251"/>
      <c r="B15" s="97" t="s">
        <v>121</v>
      </c>
      <c r="C15" s="91">
        <v>2900</v>
      </c>
      <c r="D15" s="91">
        <v>950</v>
      </c>
      <c r="E15" s="91">
        <v>950</v>
      </c>
      <c r="F15" s="91">
        <v>1001</v>
      </c>
    </row>
    <row r="16" spans="1:6" ht="24.75" customHeight="1">
      <c r="A16" s="251"/>
      <c r="B16" s="97" t="s">
        <v>122</v>
      </c>
      <c r="C16" s="91"/>
      <c r="D16" s="91">
        <v>0</v>
      </c>
      <c r="E16" s="91"/>
      <c r="F16" s="91"/>
    </row>
    <row r="17" spans="1:6" ht="24.75" customHeight="1">
      <c r="A17" s="252"/>
      <c r="B17" s="98" t="s">
        <v>120</v>
      </c>
      <c r="C17" s="114">
        <f>SUM(C15:C16)</f>
        <v>2900</v>
      </c>
      <c r="D17" s="114">
        <f>SUM(D15:D16)</f>
        <v>950</v>
      </c>
      <c r="E17" s="114">
        <f>SUM(E15:E16)</f>
        <v>950</v>
      </c>
      <c r="F17" s="114">
        <f>SUM(F15:F16)</f>
        <v>1001</v>
      </c>
    </row>
    <row r="18" spans="1:6" ht="24.75" customHeight="1">
      <c r="A18" s="319" t="s">
        <v>5</v>
      </c>
      <c r="B18" s="98" t="s">
        <v>123</v>
      </c>
      <c r="C18" s="91"/>
      <c r="D18" s="91"/>
      <c r="E18" s="91"/>
      <c r="F18" s="91"/>
    </row>
    <row r="19" spans="1:6" ht="24.75" customHeight="1">
      <c r="A19" s="252"/>
      <c r="B19" s="98" t="s">
        <v>124</v>
      </c>
      <c r="C19" s="91">
        <v>2085</v>
      </c>
      <c r="D19" s="91">
        <v>2397</v>
      </c>
      <c r="E19" s="91">
        <v>1983</v>
      </c>
      <c r="F19" s="91">
        <v>1983</v>
      </c>
    </row>
    <row r="20" spans="1:6" ht="24.75" customHeight="1">
      <c r="A20" s="252"/>
      <c r="B20" s="98" t="s">
        <v>125</v>
      </c>
      <c r="C20" s="114">
        <f>C19</f>
        <v>2085</v>
      </c>
      <c r="D20" s="114">
        <f>D19</f>
        <v>2397</v>
      </c>
      <c r="E20" s="114">
        <f>E19</f>
        <v>1983</v>
      </c>
      <c r="F20" s="91">
        <f>F19</f>
        <v>1983</v>
      </c>
    </row>
    <row r="21" spans="1:6" ht="24.75" customHeight="1">
      <c r="A21" s="96"/>
      <c r="B21" s="99" t="s">
        <v>127</v>
      </c>
      <c r="C21" s="115">
        <f>C20+C17+C13+C10</f>
        <v>10297</v>
      </c>
      <c r="D21" s="115">
        <f>D20+D17+D13+D10</f>
        <v>3903</v>
      </c>
      <c r="E21" s="115">
        <f>E20+E17+E13+E10</f>
        <v>4092</v>
      </c>
      <c r="F21" s="115">
        <f>F20+F17+F13+F10</f>
        <v>4092</v>
      </c>
    </row>
    <row r="22" spans="1:6" ht="24.75" customHeight="1">
      <c r="A22" s="339" t="s">
        <v>7</v>
      </c>
      <c r="B22" s="98" t="s">
        <v>382</v>
      </c>
      <c r="C22" s="114"/>
      <c r="D22" s="114"/>
      <c r="E22" s="114"/>
      <c r="F22" s="91">
        <v>139</v>
      </c>
    </row>
    <row r="23" spans="1:6" ht="24.75" customHeight="1">
      <c r="A23" s="96"/>
      <c r="B23" s="340" t="s">
        <v>380</v>
      </c>
      <c r="C23" s="115">
        <f>SUM(C21:C22)</f>
        <v>10297</v>
      </c>
      <c r="D23" s="115">
        <f>SUM(D21:D22)</f>
        <v>3903</v>
      </c>
      <c r="E23" s="115">
        <f>SUM(E21:E22)</f>
        <v>4092</v>
      </c>
      <c r="F23" s="115">
        <f>SUM(F21:F22)</f>
        <v>4231</v>
      </c>
    </row>
    <row r="26" spans="2:5" ht="12.75">
      <c r="B26" s="139"/>
      <c r="C26" s="139"/>
      <c r="D26" s="139"/>
      <c r="E26" s="139"/>
    </row>
    <row r="27" spans="2:5" ht="12.75">
      <c r="B27" s="139"/>
      <c r="C27" s="139"/>
      <c r="D27" s="139"/>
      <c r="E27" s="139"/>
    </row>
  </sheetData>
  <sheetProtection/>
  <mergeCells count="7">
    <mergeCell ref="A6:F6"/>
    <mergeCell ref="B2:B5"/>
    <mergeCell ref="A2:A5"/>
    <mergeCell ref="F2:F5"/>
    <mergeCell ref="C2:C5"/>
    <mergeCell ref="D2:D5"/>
    <mergeCell ref="E2:E5"/>
  </mergeCells>
  <printOptions horizontalCentered="1"/>
  <pageMargins left="0.2362204724409449" right="0.2362204724409449" top="1.09" bottom="0.19" header="0.36" footer="0.19"/>
  <pageSetup horizontalDpi="300" verticalDpi="300" orientation="portrait" paperSize="9" scale="95" r:id="rId1"/>
  <headerFooter alignWithMargins="0">
    <oddHeader>&amp;C&amp;"Garamond,Félkövér"&amp;14  14/2015. (XI.28.) számú költségvetési rendelethez
Z&amp;12ALASZABAR KÖZSÉG ÖNKORMÁNYZATA ÁLTAL FOLYÓSÍTOTT 
ELLÁTÁSOK (SZOCIÁLIS) RÉSZLETEZÉSE  2015.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H24"/>
  <sheetViews>
    <sheetView view="pageLayout" zoomScaleSheetLayoutView="80" workbookViewId="0" topLeftCell="A1">
      <selection activeCell="B13" sqref="B13"/>
    </sheetView>
  </sheetViews>
  <sheetFormatPr defaultColWidth="9.00390625" defaultRowHeight="12.75"/>
  <cols>
    <col min="1" max="1" width="6.00390625" style="17" customWidth="1"/>
    <col min="2" max="2" width="37.375" style="17" customWidth="1"/>
    <col min="3" max="3" width="11.25390625" style="17" customWidth="1"/>
    <col min="4" max="4" width="10.625" style="17" customWidth="1"/>
    <col min="5" max="6" width="11.00390625" style="17" customWidth="1"/>
    <col min="7" max="7" width="11.625" style="17" customWidth="1"/>
    <col min="8" max="8" width="12.125" style="17" customWidth="1"/>
    <col min="9" max="16384" width="9.125" style="17" customWidth="1"/>
  </cols>
  <sheetData>
    <row r="2" spans="1:8" ht="15" customHeight="1">
      <c r="A2" s="652" t="s">
        <v>52</v>
      </c>
      <c r="B2" s="649" t="s">
        <v>10</v>
      </c>
      <c r="C2" s="646" t="s">
        <v>278</v>
      </c>
      <c r="D2" s="646" t="s">
        <v>349</v>
      </c>
      <c r="E2" s="308"/>
      <c r="F2" s="308"/>
      <c r="G2" s="653" t="s">
        <v>128</v>
      </c>
      <c r="H2" s="646" t="s">
        <v>280</v>
      </c>
    </row>
    <row r="3" spans="1:8" ht="15" customHeight="1">
      <c r="A3" s="652"/>
      <c r="B3" s="649"/>
      <c r="C3" s="647"/>
      <c r="D3" s="650"/>
      <c r="E3" s="310" t="s">
        <v>347</v>
      </c>
      <c r="F3" s="310" t="s">
        <v>347</v>
      </c>
      <c r="G3" s="650"/>
      <c r="H3" s="650"/>
    </row>
    <row r="4" spans="1:8" ht="15" customHeight="1">
      <c r="A4" s="652"/>
      <c r="B4" s="649"/>
      <c r="C4" s="647"/>
      <c r="D4" s="650"/>
      <c r="E4" s="310" t="s">
        <v>348</v>
      </c>
      <c r="F4" s="310" t="s">
        <v>369</v>
      </c>
      <c r="G4" s="650"/>
      <c r="H4" s="650"/>
    </row>
    <row r="5" spans="1:8" ht="15" customHeight="1">
      <c r="A5" s="652"/>
      <c r="B5" s="649"/>
      <c r="C5" s="648"/>
      <c r="D5" s="651"/>
      <c r="E5" s="309"/>
      <c r="F5" s="309"/>
      <c r="G5" s="651"/>
      <c r="H5" s="651"/>
    </row>
    <row r="6" spans="1:8" ht="19.5" customHeight="1">
      <c r="A6" s="19"/>
      <c r="B6" s="93" t="s">
        <v>61</v>
      </c>
      <c r="C6" s="48"/>
      <c r="D6" s="19"/>
      <c r="E6" s="19"/>
      <c r="F6" s="19"/>
      <c r="G6" s="19"/>
      <c r="H6" s="19"/>
    </row>
    <row r="7" spans="1:8" ht="19.5" customHeight="1">
      <c r="A7" s="94" t="s">
        <v>30</v>
      </c>
      <c r="B7" s="110" t="s">
        <v>62</v>
      </c>
      <c r="C7" s="19"/>
      <c r="D7" s="19"/>
      <c r="E7" s="19"/>
      <c r="F7" s="19"/>
      <c r="G7" s="19"/>
      <c r="H7" s="19"/>
    </row>
    <row r="8" spans="1:8" ht="19.5" customHeight="1">
      <c r="A8" s="94"/>
      <c r="B8" s="93" t="s">
        <v>73</v>
      </c>
      <c r="C8" s="19"/>
      <c r="D8" s="19"/>
      <c r="E8" s="19"/>
      <c r="F8" s="19"/>
      <c r="G8" s="19"/>
      <c r="H8" s="19"/>
    </row>
    <row r="9" spans="1:8" ht="19.5" customHeight="1">
      <c r="A9" s="258" t="s">
        <v>1</v>
      </c>
      <c r="B9" s="256" t="s">
        <v>601</v>
      </c>
      <c r="C9" s="82"/>
      <c r="D9" s="82">
        <v>737</v>
      </c>
      <c r="E9" s="82">
        <v>737</v>
      </c>
      <c r="F9" s="82">
        <v>737</v>
      </c>
      <c r="G9" s="82"/>
      <c r="H9" s="82"/>
    </row>
    <row r="10" spans="1:8" ht="19.5" customHeight="1">
      <c r="A10" s="258" t="s">
        <v>3</v>
      </c>
      <c r="B10" s="81" t="s">
        <v>602</v>
      </c>
      <c r="C10" s="82">
        <v>826</v>
      </c>
      <c r="D10" s="82">
        <v>17709</v>
      </c>
      <c r="E10" s="82">
        <v>14729</v>
      </c>
      <c r="F10" s="82">
        <v>14729</v>
      </c>
      <c r="G10" s="82"/>
      <c r="H10" s="82"/>
    </row>
    <row r="11" spans="1:8" ht="19.5" customHeight="1">
      <c r="A11" s="258" t="s">
        <v>4</v>
      </c>
      <c r="B11" s="81" t="s">
        <v>603</v>
      </c>
      <c r="C11" s="143"/>
      <c r="D11" s="82"/>
      <c r="E11" s="82"/>
      <c r="F11" s="82">
        <v>18</v>
      </c>
      <c r="G11" s="82"/>
      <c r="H11" s="82"/>
    </row>
    <row r="12" spans="1:8" ht="19.5" customHeight="1">
      <c r="A12" s="259"/>
      <c r="B12" s="84" t="s">
        <v>74</v>
      </c>
      <c r="C12" s="85">
        <f aca="true" t="shared" si="0" ref="C12:H12">SUM(C9:C11)</f>
        <v>826</v>
      </c>
      <c r="D12" s="183">
        <f t="shared" si="0"/>
        <v>18446</v>
      </c>
      <c r="E12" s="183">
        <f t="shared" si="0"/>
        <v>15466</v>
      </c>
      <c r="F12" s="183">
        <f t="shared" si="0"/>
        <v>15484</v>
      </c>
      <c r="G12" s="218">
        <f t="shared" si="0"/>
        <v>0</v>
      </c>
      <c r="H12" s="218">
        <f t="shared" si="0"/>
        <v>0</v>
      </c>
    </row>
    <row r="13" spans="1:8" ht="19.5" customHeight="1">
      <c r="A13" s="259"/>
      <c r="B13" s="109"/>
      <c r="C13" s="82"/>
      <c r="D13" s="61"/>
      <c r="E13" s="61"/>
      <c r="F13" s="61"/>
      <c r="G13" s="18"/>
      <c r="H13" s="18"/>
    </row>
    <row r="14" spans="1:8" ht="19.5" customHeight="1">
      <c r="A14" s="259"/>
      <c r="B14" s="109" t="s">
        <v>335</v>
      </c>
      <c r="C14" s="82"/>
      <c r="D14" s="61"/>
      <c r="E14" s="61"/>
      <c r="F14" s="61"/>
      <c r="G14" s="18"/>
      <c r="H14" s="18"/>
    </row>
    <row r="15" spans="1:8" ht="19.5" customHeight="1">
      <c r="A15" s="259" t="s">
        <v>1</v>
      </c>
      <c r="B15" s="256" t="s">
        <v>361</v>
      </c>
      <c r="C15" s="82"/>
      <c r="D15" s="61">
        <v>160</v>
      </c>
      <c r="E15" s="61">
        <v>160</v>
      </c>
      <c r="F15" s="61">
        <v>160</v>
      </c>
      <c r="G15" s="18"/>
      <c r="H15" s="18"/>
    </row>
    <row r="16" spans="1:8" ht="19.5" customHeight="1">
      <c r="A16" s="259" t="s">
        <v>3</v>
      </c>
      <c r="B16" s="81" t="s">
        <v>362</v>
      </c>
      <c r="C16" s="82"/>
      <c r="D16" s="61">
        <v>100</v>
      </c>
      <c r="E16" s="61">
        <v>100</v>
      </c>
      <c r="F16" s="61">
        <v>100</v>
      </c>
      <c r="G16" s="18"/>
      <c r="H16" s="18"/>
    </row>
    <row r="17" spans="1:8" ht="19.5" customHeight="1">
      <c r="A17" s="259"/>
      <c r="B17" s="84" t="s">
        <v>360</v>
      </c>
      <c r="C17" s="82">
        <f>C14</f>
        <v>0</v>
      </c>
      <c r="D17" s="114">
        <f>SUM(D14:D16)</f>
        <v>260</v>
      </c>
      <c r="E17" s="114">
        <f>SUM(E14:E16)</f>
        <v>260</v>
      </c>
      <c r="F17" s="114">
        <f>SUM(F14:F16)</f>
        <v>260</v>
      </c>
      <c r="G17" s="82">
        <f>G14</f>
        <v>0</v>
      </c>
      <c r="H17" s="82">
        <f>H14</f>
        <v>0</v>
      </c>
    </row>
    <row r="18" spans="1:8" ht="19.5" customHeight="1">
      <c r="A18" s="259"/>
      <c r="B18" s="109"/>
      <c r="C18" s="85"/>
      <c r="D18" s="85"/>
      <c r="E18" s="85"/>
      <c r="F18" s="85"/>
      <c r="G18" s="18"/>
      <c r="H18" s="18"/>
    </row>
    <row r="19" spans="1:8" ht="19.5" customHeight="1">
      <c r="A19" s="260"/>
      <c r="B19" s="185" t="s">
        <v>64</v>
      </c>
      <c r="C19" s="186">
        <f>SUM(C17+C12)</f>
        <v>826</v>
      </c>
      <c r="D19" s="186">
        <f>SUM(D17+D12)</f>
        <v>18706</v>
      </c>
      <c r="E19" s="186">
        <f>SUM(E17+E12)</f>
        <v>15726</v>
      </c>
      <c r="F19" s="186">
        <f>SUM(F17+F12)</f>
        <v>15744</v>
      </c>
      <c r="G19" s="186"/>
      <c r="H19" s="186"/>
    </row>
    <row r="20" spans="1:8" ht="19.5" customHeight="1">
      <c r="A20" s="259"/>
      <c r="B20" s="84"/>
      <c r="C20" s="114"/>
      <c r="D20" s="254"/>
      <c r="E20" s="254"/>
      <c r="F20" s="254"/>
      <c r="G20" s="19"/>
      <c r="H20" s="19"/>
    </row>
    <row r="21" spans="1:8" ht="19.5" customHeight="1">
      <c r="A21" s="94" t="s">
        <v>292</v>
      </c>
      <c r="B21" s="255" t="s">
        <v>80</v>
      </c>
      <c r="C21" s="83"/>
      <c r="D21" s="253"/>
      <c r="E21" s="253"/>
      <c r="F21" s="253"/>
      <c r="G21" s="18"/>
      <c r="H21" s="18"/>
    </row>
    <row r="22" spans="1:8" ht="19.5" customHeight="1">
      <c r="A22" s="259"/>
      <c r="B22" s="109"/>
      <c r="C22" s="83"/>
      <c r="D22" s="253"/>
      <c r="E22" s="253"/>
      <c r="F22" s="253"/>
      <c r="G22" s="18"/>
      <c r="H22" s="18"/>
    </row>
    <row r="23" spans="1:8" ht="19.5" customHeight="1">
      <c r="A23" s="184"/>
      <c r="B23" s="185" t="s">
        <v>294</v>
      </c>
      <c r="C23" s="186"/>
      <c r="D23" s="186"/>
      <c r="E23" s="186"/>
      <c r="F23" s="186"/>
      <c r="G23" s="186"/>
      <c r="H23" s="186"/>
    </row>
    <row r="24" spans="1:8" ht="19.5" customHeight="1">
      <c r="A24" s="184"/>
      <c r="B24" s="185" t="s">
        <v>293</v>
      </c>
      <c r="C24" s="186">
        <f aca="true" t="shared" si="1" ref="C24:H24">C19+C23</f>
        <v>826</v>
      </c>
      <c r="D24" s="186">
        <f t="shared" si="1"/>
        <v>18706</v>
      </c>
      <c r="E24" s="186">
        <f t="shared" si="1"/>
        <v>15726</v>
      </c>
      <c r="F24" s="186">
        <f t="shared" si="1"/>
        <v>15744</v>
      </c>
      <c r="G24" s="186">
        <f t="shared" si="1"/>
        <v>0</v>
      </c>
      <c r="H24" s="186">
        <f t="shared" si="1"/>
        <v>0</v>
      </c>
    </row>
  </sheetData>
  <sheetProtection/>
  <mergeCells count="6">
    <mergeCell ref="B2:B5"/>
    <mergeCell ref="H2:H5"/>
    <mergeCell ref="D2:D5"/>
    <mergeCell ref="A2:A5"/>
    <mergeCell ref="G2:G5"/>
    <mergeCell ref="C2:C5"/>
  </mergeCells>
  <printOptions horizontalCentered="1"/>
  <pageMargins left="0.2362204724409449" right="0.2362204724409449" top="1.09" bottom="0.19" header="0.36" footer="0.19"/>
  <pageSetup horizontalDpi="300" verticalDpi="300" orientation="portrait" paperSize="9" scale="90" r:id="rId1"/>
  <headerFooter alignWithMargins="0">
    <oddHeader>&amp;C14/2015. (XI.28.) számú költségvetési rendelethez 
ZALASZABAR KÖZSÉG ÖNKORMÁNYZATÁNAK ÉS INTÉZMÉNYÉNEK
2015.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2015-12-02T12:21:00Z</cp:lastPrinted>
  <dcterms:created xsi:type="dcterms:W3CDTF">2001-01-10T12:44:25Z</dcterms:created>
  <dcterms:modified xsi:type="dcterms:W3CDTF">2015-12-02T12:23:19Z</dcterms:modified>
  <cp:category/>
  <cp:version/>
  <cp:contentType/>
  <cp:contentStatus/>
</cp:coreProperties>
</file>