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1310" activeTab="6"/>
  </bookViews>
  <sheets>
    <sheet name="1 sz mell. kiadás bev." sheetId="1" r:id="rId1"/>
    <sheet name="1.A mell." sheetId="2" r:id="rId2"/>
    <sheet name="1B Ovoda" sheetId="3" r:id="rId3"/>
    <sheet name="2 melléklet " sheetId="4" r:id="rId4"/>
    <sheet name="3 melléklet" sheetId="5" r:id="rId5"/>
    <sheet name="4 melléklet" sheetId="6" r:id="rId6"/>
    <sheet name="8 melléklet" sheetId="7" r:id="rId7"/>
  </sheets>
  <definedNames/>
  <calcPr fullCalcOnLoad="1"/>
</workbook>
</file>

<file path=xl/sharedStrings.xml><?xml version="1.0" encoding="utf-8"?>
<sst xmlns="http://schemas.openxmlformats.org/spreadsheetml/2006/main" count="1290" uniqueCount="381">
  <si>
    <t>Jogcím</t>
  </si>
  <si>
    <t xml:space="preserve">1. Helyi Önkormányzatok működésének általános támogatása 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</si>
  <si>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</si>
  <si>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</si>
  <si>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</si>
  <si>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</si>
  <si>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</si>
  <si>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</si>
  <si>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</si>
  <si>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</si>
  <si>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</si>
  <si>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</si>
  <si>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Mindösszesen</t>
  </si>
  <si>
    <t>szám</t>
  </si>
  <si>
    <t>Megnevezés</t>
  </si>
  <si>
    <t>1.</t>
  </si>
  <si>
    <t>2.</t>
  </si>
  <si>
    <t>3.</t>
  </si>
  <si>
    <t>4.</t>
  </si>
  <si>
    <t>önkormányzati rendelethez</t>
  </si>
  <si>
    <t>Felhalmozási kiadások</t>
  </si>
  <si>
    <t>Beruházási feladatok</t>
  </si>
  <si>
    <t xml:space="preserve">1. </t>
  </si>
  <si>
    <t xml:space="preserve">2. </t>
  </si>
  <si>
    <t xml:space="preserve">3. </t>
  </si>
  <si>
    <t xml:space="preserve">4. </t>
  </si>
  <si>
    <t>Felújítási feladatok célonként</t>
  </si>
  <si>
    <t>Sor-
szám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</si>
  <si>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</si>
  <si>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</si>
  <si>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</si>
  <si>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</si>
  <si>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</si>
  <si>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</si>
  <si>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</si>
  <si>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</si>
  <si>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</si>
  <si>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központosított előirányzatok</t>
  </si>
  <si>
    <t>06</t>
  </si>
  <si>
    <t>Helyi önkormányzatok kiegészítő támogatásai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</si>
  <si>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</si>
  <si>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</si>
  <si>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</si>
  <si>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</si>
  <si>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</si>
  <si>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</si>
  <si>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</si>
  <si>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</si>
  <si>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</si>
  <si>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</si>
  <si>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</si>
  <si>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</si>
  <si>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</si>
  <si>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</si>
  <si>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</si>
  <si>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</si>
  <si>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</si>
  <si>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</si>
  <si>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</si>
  <si>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</si>
  <si>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</si>
  <si>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</si>
  <si>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</si>
  <si>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</si>
  <si>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</si>
  <si>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</si>
  <si>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</si>
  <si>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</si>
  <si>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</si>
  <si>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</si>
  <si>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</si>
  <si>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</si>
  <si>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</si>
  <si>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</si>
  <si>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</si>
  <si>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</si>
  <si>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</si>
  <si>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</si>
  <si>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</si>
  <si>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</si>
  <si>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</si>
  <si>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</si>
  <si>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</si>
  <si>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</si>
  <si>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</si>
  <si>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</si>
  <si>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</si>
  <si>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</si>
  <si>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</si>
  <si>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</si>
  <si>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</si>
  <si>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</si>
  <si>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</si>
  <si>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</si>
  <si>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</si>
  <si>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</si>
  <si>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</si>
  <si>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</si>
  <si>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</si>
  <si>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</si>
  <si>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</si>
  <si>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</si>
  <si>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</si>
  <si>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</si>
  <si>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</si>
  <si>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</si>
  <si>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</si>
  <si>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</si>
  <si>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</si>
  <si>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Kamatbevételek</t>
  </si>
  <si>
    <t>42</t>
  </si>
  <si>
    <t>Egyéb pénzügyi műveletek bevételei</t>
  </si>
  <si>
    <t>43</t>
  </si>
  <si>
    <t>Egyéb működési bevételek</t>
  </si>
  <si>
    <t>44</t>
  </si>
  <si>
    <t>Működési bevételek (=34+…+43)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</si>
  <si>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</si>
  <si>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</si>
  <si>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</si>
  <si>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</si>
  <si>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</si>
  <si>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</si>
  <si>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</si>
  <si>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</si>
  <si>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</si>
  <si>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</si>
  <si>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</si>
  <si>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</si>
  <si>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</si>
  <si>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</si>
  <si>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</si>
  <si>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</si>
  <si>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>Likviditási célú hitelek, kölcsönök felvétele pénzügyi vállalkozástól</t>
  </si>
  <si>
    <t xml:space="preserve">Rövid lejáratú hitelek, kölcsönök felvétele  </t>
  </si>
  <si>
    <t>Hitel-, kölcsönfelvétel államháztartáson kívülről (=01+02+03)</t>
  </si>
  <si>
    <t>Forgatási célú belföldi értékpapírok beváltása,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</si>
  <si>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</si>
  <si>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</si>
  <si>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</si>
  <si>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</si>
  <si>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</si>
  <si>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</si>
  <si>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</si>
  <si>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</si>
  <si>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</si>
  <si>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</si>
  <si>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</si>
  <si>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</si>
  <si>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Belföldi finanszírozás bevételei (=04+09+12+…+17)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</si>
  <si>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</si>
  <si>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</si>
  <si>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</si>
  <si>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</si>
  <si>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(=19+…+22)</t>
  </si>
  <si>
    <t>Adóssághoz nem kapcsolódó származékos ügyletek bevételei</t>
  </si>
  <si>
    <t>Finanszírozási bevételek (=18+23+24)</t>
  </si>
  <si>
    <t xml:space="preserve">Működési bevételek </t>
  </si>
  <si>
    <t xml:space="preserve">Finanszírozási bevételek </t>
  </si>
  <si>
    <t>Bevételek összesen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</si>
  <si>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</si>
  <si>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</si>
  <si>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</si>
  <si>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</si>
  <si>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</si>
  <si>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</si>
  <si>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</si>
  <si>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</si>
  <si>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</si>
  <si>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</si>
  <si>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</si>
  <si>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</si>
  <si>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</si>
  <si>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</si>
  <si>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</si>
  <si>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</si>
  <si>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</si>
  <si>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</si>
  <si>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</si>
  <si>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</si>
  <si>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</si>
  <si>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</si>
  <si>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Árubeszerzés</t>
  </si>
  <si>
    <t>Készletbeszerzés (=21+22+23)</t>
  </si>
  <si>
    <t>Informatikai szolgáltatások igénybevétele</t>
  </si>
  <si>
    <t>Egyéb kommunikációs szolgáltatások</t>
  </si>
  <si>
    <t>Kommunikációs szolgáltatások (=25+26)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</si>
  <si>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</si>
  <si>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</si>
  <si>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</si>
  <si>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</si>
  <si>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</si>
  <si>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</si>
  <si>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</si>
  <si>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</si>
  <si>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</si>
  <si>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</si>
  <si>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</si>
  <si>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</si>
  <si>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</si>
  <si>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</si>
  <si>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</si>
  <si>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</si>
  <si>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</si>
  <si>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</si>
  <si>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</si>
  <si>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</si>
  <si>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</si>
  <si>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</si>
  <si>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</si>
  <si>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</si>
  <si>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</si>
  <si>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</si>
  <si>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</si>
  <si>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</si>
  <si>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</si>
  <si>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</si>
  <si>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</si>
  <si>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</si>
  <si>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</si>
  <si>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</si>
  <si>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</si>
  <si>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</si>
  <si>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</si>
  <si>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</si>
  <si>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</si>
  <si>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</si>
  <si>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</si>
  <si>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</si>
  <si>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</si>
  <si>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</si>
  <si>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</si>
  <si>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</si>
  <si>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</si>
  <si>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</si>
  <si>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Egyéb működési célú támogatások államháztartáson belülre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</si>
  <si>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</si>
  <si>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</si>
  <si>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</si>
  <si>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</si>
  <si>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</si>
  <si>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</si>
  <si>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</si>
  <si>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</si>
  <si>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</si>
  <si>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</si>
  <si>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</si>
  <si>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Tartalékok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</si>
  <si>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</si>
  <si>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</si>
  <si>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</si>
  <si>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</si>
  <si>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</si>
  <si>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</si>
  <si>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</si>
  <si>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</si>
  <si>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</si>
  <si>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</si>
  <si>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</si>
  <si>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</si>
  <si>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</si>
  <si>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</si>
  <si>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</si>
  <si>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</si>
  <si>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</si>
  <si>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</si>
  <si>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</si>
  <si>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</si>
  <si>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</si>
  <si>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</si>
  <si>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</si>
  <si>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</si>
  <si>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</si>
  <si>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</si>
  <si>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</si>
  <si>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</si>
  <si>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</si>
  <si>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</si>
  <si>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</si>
  <si>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</si>
  <si>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</si>
  <si>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</si>
  <si>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</si>
  <si>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</si>
  <si>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</si>
  <si>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</si>
  <si>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</si>
  <si>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</si>
  <si>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</si>
  <si>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</si>
  <si>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</si>
  <si>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</si>
  <si>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</si>
  <si>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</si>
  <si>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</si>
  <si>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</si>
  <si>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 xml:space="preserve">Költségvetési kiadások </t>
  </si>
  <si>
    <t xml:space="preserve">Hosszú lejáratú hitelek, kölcsönök törlesztése </t>
  </si>
  <si>
    <t>Likviditási célú hitelek, kölcsönök törlesztése pénzügyi vállalkozásnak</t>
  </si>
  <si>
    <t xml:space="preserve">Rövid lejáratú hitelek, kölcsönök törlesztése </t>
  </si>
  <si>
    <t>Hitel-, kölcsöntörlesztés államháztartáson kívülre (=01+02+03)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</si>
  <si>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</si>
  <si>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</si>
  <si>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</si>
  <si>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</si>
  <si>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(=05+…+08)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</si>
  <si>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</si>
  <si>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</si>
  <si>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</si>
  <si>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</si>
  <si>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</si>
  <si>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</si>
  <si>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Belföldi finanszírozás kiadásai (=04+09+…+15)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</si>
  <si>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</si>
  <si>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</si>
  <si>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</si>
  <si>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</si>
  <si>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Külföldi finanszírozás kiadásai (=17+…+20)</t>
  </si>
  <si>
    <t>Adóssághoz nem kapcsolódó származékos ügyletek kiadásai</t>
  </si>
  <si>
    <t>Finanszírozási kiadások (=16+21+22)</t>
  </si>
  <si>
    <t xml:space="preserve">Finanszírozási kiadások </t>
  </si>
  <si>
    <t>Kiadások összesen</t>
  </si>
  <si>
    <t>III.3.c. Szociális étkeztetés</t>
  </si>
  <si>
    <t>III.5.a Finanszírozás szempontjából elismert szakmai dolgozók bértámogatása</t>
  </si>
  <si>
    <t>III.5.b Gyermekétkeztetés üzemeltetési támogatása</t>
  </si>
  <si>
    <t>Általános működési feladatok támogatása összesen</t>
  </si>
  <si>
    <t>III.5. Gyermekétkeztetés támogatása</t>
  </si>
  <si>
    <t>Önkormányzat szociális, gyermekjóléti és gyermekétkeztetési feladatainak támogatása összesen:</t>
  </si>
  <si>
    <t>II.2. Óvodamüködtetés támogatás</t>
  </si>
  <si>
    <t>II. Önkormányzatok egyes köznevelési feladatainak támogatása</t>
  </si>
  <si>
    <t>Sümegcsehi község önkormányzat  bevételek és kiadások</t>
  </si>
  <si>
    <t>Működési kiadások</t>
  </si>
  <si>
    <t>Helyi önkormányzat mérlege közgazdasági tagolásban</t>
  </si>
  <si>
    <t>Működési bevételek</t>
  </si>
  <si>
    <t>Felhalmozási bevételek</t>
  </si>
  <si>
    <t>Közhatalmi bevételek</t>
  </si>
  <si>
    <t>Felhalmozási célú támogatások áht. Belülről</t>
  </si>
  <si>
    <t>Működési célú támogatások áht. Belülről</t>
  </si>
  <si>
    <t>Felhalmozási célú pénzeszköz átvétel</t>
  </si>
  <si>
    <t>Működési célú pénzeszköz átvétel</t>
  </si>
  <si>
    <t>Felhalmozási célú maradvány</t>
  </si>
  <si>
    <t>Működési célú maradvány</t>
  </si>
  <si>
    <t>Felhalmozási célú finanszírozási bevételek</t>
  </si>
  <si>
    <t>Működési célú finanszírozási bevételek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</si>
  <si>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</si>
  <si>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</si>
  <si>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</si>
  <si>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</si>
  <si>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</si>
  <si>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Dologi kiadások</t>
  </si>
  <si>
    <t>Egyéb felhalmozási célú kiadások</t>
  </si>
  <si>
    <t>Egyéb működési kiadások</t>
  </si>
  <si>
    <t>Felhalmozási célú finanszírozási kiadások</t>
  </si>
  <si>
    <t>Ellátottak pénzbeli juttatásai</t>
  </si>
  <si>
    <t>Működési célú finanszírozási kiadások</t>
  </si>
  <si>
    <t>Működési célú kiadások összesen</t>
  </si>
  <si>
    <t>Felhalmozási kiadások összesen</t>
  </si>
  <si>
    <t>Működési hiány/többlet</t>
  </si>
  <si>
    <t>Felhalmozási hiány/többlet</t>
  </si>
  <si>
    <t>Sümegcsehi község önkormányzat összevont  bevételek és kiadások</t>
  </si>
  <si>
    <t>1.1.d) Lakott külterülettel kapcsolatos feladatok</t>
  </si>
  <si>
    <t>1.1. Kiegészítés</t>
  </si>
  <si>
    <t>II.1 óvodapedagógusok és a ovodapedagogusok nevelő munkáját közvetlenül segítők bértámogatása</t>
  </si>
  <si>
    <t xml:space="preserve"> Ft</t>
  </si>
  <si>
    <t>Kimutatás Sümegcsehi község Önkormányzata 
2016. évi központi támogatásainak összegéről</t>
  </si>
  <si>
    <t>tartalék</t>
  </si>
  <si>
    <t>Eredeti</t>
  </si>
  <si>
    <t xml:space="preserve">Módosított </t>
  </si>
  <si>
    <t>Módosított</t>
  </si>
  <si>
    <t>Módosítás</t>
  </si>
  <si>
    <t>Kiegészítő támogatások</t>
  </si>
  <si>
    <t>Sümegcsehi Lurkó Óvoda  bevételek és kiadások</t>
  </si>
  <si>
    <t>Egyéb tárgyi eszköz beszerzés</t>
  </si>
  <si>
    <t>Módostított</t>
  </si>
  <si>
    <t>Ingatlan felújítása</t>
  </si>
  <si>
    <t>1. melléket a 6/2017. (V.23.)</t>
  </si>
  <si>
    <t>1/A  melléket a 6 /2017. (V.23)</t>
  </si>
  <si>
    <t>1/B melléket a 6 /2017. (V.23.)</t>
  </si>
  <si>
    <t>2. melléklet a 6/2017 (V.23.) Önkormányzati rendelethez</t>
  </si>
  <si>
    <t>3. melléklet a 6/2017. (V.23.)</t>
  </si>
  <si>
    <t xml:space="preserve">4. melléklet a 6/2017. (V.23.) </t>
  </si>
  <si>
    <t>8. melléket a 6/2017. (V.23.)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</si>
</sst>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  <numFmt numFmtId="166" formatCode="#,###"/>
    <numFmt numFmtId="167" formatCode="_-* #,##0\ _F_t_-;\-* #,##0\ _F_t_-;_-* &quot;-&quot;??\ _F_t_-;_-@_-"/>
    <numFmt numFmtId="168" formatCode="#,###__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43" fillId="35" borderId="10" xfId="0" applyFont="1" applyFill="1" applyBorder="1" applyAlignment="1">
      <alignment/>
    </xf>
    <xf numFmtId="0" fontId="47" fillId="36" borderId="10" xfId="0" applyFont="1" applyFill="1" applyBorder="1" applyAlignment="1">
      <alignment wrapText="1"/>
    </xf>
    <xf numFmtId="0" fontId="0" fillId="36" borderId="10" xfId="0" applyFill="1" applyBorder="1" applyAlignment="1">
      <alignment/>
    </xf>
    <xf numFmtId="0" fontId="48" fillId="35" borderId="10" xfId="0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wrapText="1" shrinkToFit="1"/>
    </xf>
    <xf numFmtId="0" fontId="43" fillId="0" borderId="10" xfId="0" applyFont="1" applyBorder="1" applyAlignment="1">
      <alignment horizontal="center"/>
    </xf>
    <xf numFmtId="0" fontId="6" fillId="0" borderId="0" xfId="56">
      <alignment/>
      <protection/>
    </xf>
    <xf numFmtId="0" fontId="7" fillId="0" borderId="0" xfId="56" applyFont="1">
      <alignment/>
      <protection/>
    </xf>
    <xf numFmtId="0" fontId="6" fillId="0" borderId="10" xfId="56" applyBorder="1">
      <alignment/>
      <protection/>
    </xf>
    <xf numFmtId="0" fontId="7" fillId="37" borderId="10" xfId="56" applyFont="1" applyFill="1" applyBorder="1">
      <alignment/>
      <protection/>
    </xf>
    <xf numFmtId="0" fontId="7" fillId="0" borderId="10" xfId="56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7" fillId="0" borderId="12" xfId="56" applyNumberFormat="1" applyFont="1" applyBorder="1" applyAlignment="1">
      <alignment horizontal="center"/>
      <protection/>
    </xf>
    <xf numFmtId="0" fontId="7" fillId="0" borderId="12" xfId="56" applyFont="1" applyBorder="1" applyAlignment="1">
      <alignment horizontal="center"/>
      <protection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3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 quotePrefix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2" fillId="36" borderId="12" xfId="0" applyFont="1" applyFill="1" applyBorder="1" applyAlignment="1" quotePrefix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/>
    </xf>
    <xf numFmtId="164" fontId="2" fillId="38" borderId="10" xfId="0" applyNumberFormat="1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 quotePrefix="1">
      <alignment horizontal="center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vertical="center"/>
    </xf>
    <xf numFmtId="164" fontId="2" fillId="36" borderId="13" xfId="0" applyNumberFormat="1" applyFont="1" applyFill="1" applyBorder="1" applyAlignment="1" quotePrefix="1">
      <alignment horizontal="center" vertical="center"/>
    </xf>
    <xf numFmtId="164" fontId="2" fillId="36" borderId="12" xfId="0" applyNumberFormat="1" applyFont="1" applyFill="1" applyBorder="1" applyAlignment="1" quotePrefix="1">
      <alignment horizontal="center" vertical="center"/>
    </xf>
    <xf numFmtId="0" fontId="2" fillId="36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9" borderId="10" xfId="0" applyFont="1" applyFill="1" applyBorder="1" applyAlignment="1">
      <alignment horizontal="left" vertical="center" wrapText="1"/>
    </xf>
    <xf numFmtId="0" fontId="5" fillId="39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left" vertical="center"/>
    </xf>
    <xf numFmtId="164" fontId="2" fillId="36" borderId="10" xfId="0" applyNumberFormat="1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/>
    </xf>
    <xf numFmtId="0" fontId="43" fillId="35" borderId="14" xfId="0" applyFont="1" applyFill="1" applyBorder="1" applyAlignment="1">
      <alignment/>
    </xf>
    <xf numFmtId="0" fontId="48" fillId="35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vertical="center" shrinkToFi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  <xf numFmtId="0" fontId="2" fillId="36" borderId="10" xfId="0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 quotePrefix="1">
      <alignment horizontal="center" vertical="center"/>
    </xf>
    <xf numFmtId="164" fontId="2" fillId="36" borderId="10" xfId="0" applyNumberFormat="1" applyFont="1" applyFill="1" applyBorder="1" applyAlignment="1" quotePrefix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43" fillId="37" borderId="10" xfId="0" applyFont="1" applyFill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7" fillId="0" borderId="13" xfId="56" applyNumberFormat="1" applyFont="1" applyBorder="1" applyAlignment="1">
      <alignment horizontal="center"/>
      <protection/>
    </xf>
    <xf numFmtId="0" fontId="7" fillId="0" borderId="14" xfId="56" applyNumberFormat="1" applyFont="1" applyBorder="1" applyAlignment="1">
      <alignment horizontal="center"/>
      <protection/>
    </xf>
    <xf numFmtId="0" fontId="7" fillId="0" borderId="13" xfId="56" applyFont="1" applyBorder="1" applyAlignment="1">
      <alignment horizontal="center"/>
      <protection/>
    </xf>
    <xf numFmtId="0" fontId="7" fillId="0" borderId="14" xfId="56" applyFont="1" applyBorder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2"/>
  <sheetViews>
    <sheetView zoomScalePageLayoutView="0" workbookViewId="0" topLeftCell="A1">
      <selection activeCell="A1" sqref="A1"/>
    </sheetView>
  </sheetViews>
  <sheetFormatPr defaultColWidth="9.140625" defaultRowHeight="24.75" customHeight="1"/>
  <cols>
    <col min="1" max="1" width="4.421875" style="0" customWidth="1"/>
    <col min="2" max="2" width="9.140625" style="0" customWidth="1"/>
    <col min="10" max="10" width="3.7109375" style="0" customWidth="1"/>
    <col min="11" max="11" width="7.140625" style="0" hidden="1" customWidth="1"/>
    <col min="12" max="12" width="1.421875" style="0" hidden="1" customWidth="1"/>
    <col min="13" max="13" width="9.140625" style="0" hidden="1" customWidth="1"/>
    <col min="14" max="14" width="0.13671875" style="0" hidden="1" customWidth="1"/>
    <col min="15" max="21" width="9.140625" style="0" hidden="1" customWidth="1"/>
    <col min="22" max="22" width="7.28125" style="0" hidden="1" customWidth="1"/>
    <col min="23" max="28" width="9.140625" style="0" hidden="1" customWidth="1"/>
    <col min="29" max="29" width="10.00390625" style="0" customWidth="1"/>
    <col min="30" max="30" width="11.140625" style="0" customWidth="1"/>
  </cols>
  <sheetData>
    <row r="1" ht="24.75" customHeight="1">
      <c r="A1" t="s">
        <v>374</v>
      </c>
    </row>
    <row r="2" ht="24.75" customHeight="1">
      <c r="A2" t="s">
        <v>19</v>
      </c>
    </row>
    <row r="4" spans="1:29" ht="24.75" customHeight="1">
      <c r="A4" s="35" t="s">
        <v>358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6" ht="9.75" customHeight="1"/>
    <row r="7" spans="1:30" ht="57" customHeight="1">
      <c r="A7" s="28" t="s">
        <v>27</v>
      </c>
      <c r="B7" s="29"/>
      <c r="C7" s="30" t="s">
        <v>156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11" t="s">
        <v>365</v>
      </c>
      <c r="AD7" s="1" t="s">
        <v>366</v>
      </c>
    </row>
    <row r="8" spans="1:30" ht="24.75" customHeight="1">
      <c r="A8" s="32" t="s">
        <v>28</v>
      </c>
      <c r="B8" s="33"/>
      <c r="C8" s="34" t="s">
        <v>29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1">
        <v>12844310</v>
      </c>
      <c r="AD8" s="1">
        <v>13355994</v>
      </c>
    </row>
    <row r="9" spans="1:30" ht="24.75" customHeight="1">
      <c r="A9" s="32" t="s">
        <v>30</v>
      </c>
      <c r="B9" s="33"/>
      <c r="C9" s="36" t="s">
        <v>31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1">
        <v>29322000</v>
      </c>
      <c r="AD9" s="1">
        <v>24547733</v>
      </c>
    </row>
    <row r="10" spans="1:30" ht="24.75" customHeight="1">
      <c r="A10" s="32" t="s">
        <v>32</v>
      </c>
      <c r="B10" s="33"/>
      <c r="C10" s="36" t="s">
        <v>33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1">
        <v>22327465</v>
      </c>
      <c r="AD10" s="1">
        <v>22020321</v>
      </c>
    </row>
    <row r="11" spans="1:30" ht="24.75" customHeight="1">
      <c r="A11" s="32" t="s">
        <v>34</v>
      </c>
      <c r="B11" s="33"/>
      <c r="C11" s="36" t="s">
        <v>35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1">
        <v>1200000</v>
      </c>
      <c r="AD11" s="1">
        <v>1200000</v>
      </c>
    </row>
    <row r="12" spans="1:30" ht="24.75" customHeight="1">
      <c r="A12" s="32" t="s">
        <v>36</v>
      </c>
      <c r="B12" s="33"/>
      <c r="C12" s="36" t="s">
        <v>37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1"/>
      <c r="AD12" s="1"/>
    </row>
    <row r="13" spans="1:30" ht="24.75" customHeight="1">
      <c r="A13" s="32" t="s">
        <v>38</v>
      </c>
      <c r="B13" s="33"/>
      <c r="C13" s="36" t="s">
        <v>39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1">
        <v>318000</v>
      </c>
      <c r="AD13" s="1">
        <v>1241044</v>
      </c>
    </row>
    <row r="14" spans="1:30" ht="24.75" customHeight="1">
      <c r="A14" s="37" t="s">
        <v>40</v>
      </c>
      <c r="B14" s="38"/>
      <c r="C14" s="39" t="s">
        <v>41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12">
        <f>AC8+AC9+AC10+AC11+AC13</f>
        <v>66011775</v>
      </c>
      <c r="AD14" s="12">
        <f>AD8+AD9+AD10+AD11+AD13</f>
        <v>62365092</v>
      </c>
    </row>
    <row r="15" spans="1:30" ht="24.75" customHeight="1">
      <c r="A15" s="32" t="s">
        <v>42</v>
      </c>
      <c r="B15" s="33"/>
      <c r="C15" s="36" t="s">
        <v>43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1"/>
      <c r="AD15" s="1"/>
    </row>
    <row r="16" spans="1:30" ht="24.75" customHeight="1">
      <c r="A16" s="32" t="s">
        <v>44</v>
      </c>
      <c r="B16" s="33"/>
      <c r="C16" s="36" t="s">
        <v>45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1"/>
      <c r="AD16" s="1"/>
    </row>
    <row r="17" spans="1:30" ht="24.75" customHeight="1">
      <c r="A17" s="32" t="s">
        <v>46</v>
      </c>
      <c r="B17" s="33"/>
      <c r="C17" s="36" t="s">
        <v>47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1"/>
      <c r="AD17" s="1"/>
    </row>
    <row r="18" spans="1:30" ht="24.75" customHeight="1">
      <c r="A18" s="32" t="s">
        <v>48</v>
      </c>
      <c r="B18" s="33"/>
      <c r="C18" s="36" t="s">
        <v>49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1"/>
      <c r="AD18" s="1"/>
    </row>
    <row r="19" spans="1:30" ht="24.75" customHeight="1">
      <c r="A19" s="32" t="s">
        <v>50</v>
      </c>
      <c r="B19" s="33"/>
      <c r="C19" s="36" t="s">
        <v>51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1">
        <v>21507000</v>
      </c>
      <c r="AD19" s="1">
        <v>21507000</v>
      </c>
    </row>
    <row r="20" spans="1:30" ht="24.75" customHeight="1">
      <c r="A20" s="37" t="s">
        <v>52</v>
      </c>
      <c r="B20" s="38"/>
      <c r="C20" s="39" t="s">
        <v>53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12">
        <f>SUM(AC19)</f>
        <v>21507000</v>
      </c>
      <c r="AD20" s="12">
        <f>SUM(AD19)</f>
        <v>21507000</v>
      </c>
    </row>
    <row r="21" spans="1:30" ht="24.75" customHeight="1">
      <c r="A21" s="32" t="s">
        <v>54</v>
      </c>
      <c r="B21" s="33"/>
      <c r="C21" s="36" t="s">
        <v>55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1">
        <v>10000000</v>
      </c>
      <c r="AD21" s="1">
        <v>21393477</v>
      </c>
    </row>
    <row r="22" spans="1:30" ht="24.75" customHeight="1">
      <c r="A22" s="32" t="s">
        <v>56</v>
      </c>
      <c r="B22" s="33"/>
      <c r="C22" s="36" t="s">
        <v>57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1"/>
      <c r="AD22" s="1"/>
    </row>
    <row r="23" spans="1:30" ht="24.75" customHeight="1">
      <c r="A23" s="32" t="s">
        <v>58</v>
      </c>
      <c r="B23" s="33"/>
      <c r="C23" s="36" t="s">
        <v>59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1"/>
      <c r="AD23" s="1"/>
    </row>
    <row r="24" spans="1:30" ht="24.75" customHeight="1">
      <c r="A24" s="32" t="s">
        <v>60</v>
      </c>
      <c r="B24" s="33"/>
      <c r="C24" s="36" t="s">
        <v>61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1"/>
      <c r="AD24" s="1"/>
    </row>
    <row r="25" spans="1:30" ht="24.75" customHeight="1">
      <c r="A25" s="32" t="s">
        <v>62</v>
      </c>
      <c r="B25" s="33"/>
      <c r="C25" s="36" t="s">
        <v>63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1"/>
      <c r="AD25" s="1"/>
    </row>
    <row r="26" spans="1:30" ht="24.75" customHeight="1">
      <c r="A26" s="37" t="s">
        <v>64</v>
      </c>
      <c r="B26" s="38"/>
      <c r="C26" s="39" t="s">
        <v>65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12">
        <f>SUM(AC21:AC25)</f>
        <v>10000000</v>
      </c>
      <c r="AD26" s="12">
        <f>SUM(AD21:AD25)</f>
        <v>21393477</v>
      </c>
    </row>
    <row r="27" spans="1:30" ht="24.75" customHeight="1">
      <c r="A27" s="32" t="s">
        <v>66</v>
      </c>
      <c r="B27" s="33"/>
      <c r="C27" s="36" t="s">
        <v>67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1"/>
      <c r="AD27" s="1"/>
    </row>
    <row r="28" spans="1:30" ht="24.75" customHeight="1">
      <c r="A28" s="32" t="s">
        <v>68</v>
      </c>
      <c r="B28" s="33"/>
      <c r="C28" s="36" t="s">
        <v>69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1"/>
      <c r="AD28" s="1"/>
    </row>
    <row r="29" spans="1:30" ht="24.75" customHeight="1">
      <c r="A29" s="37" t="s">
        <v>70</v>
      </c>
      <c r="B29" s="38"/>
      <c r="C29" s="39" t="s">
        <v>71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12"/>
      <c r="AD29" s="1"/>
    </row>
    <row r="30" spans="1:30" ht="24.75" customHeight="1">
      <c r="A30" s="32" t="s">
        <v>72</v>
      </c>
      <c r="B30" s="33"/>
      <c r="C30" s="36" t="s">
        <v>73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1"/>
      <c r="AD30" s="1"/>
    </row>
    <row r="31" spans="1:30" ht="24.75" customHeight="1">
      <c r="A31" s="32" t="s">
        <v>74</v>
      </c>
      <c r="B31" s="33"/>
      <c r="C31" s="36" t="s">
        <v>75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1"/>
      <c r="AD31" s="1"/>
    </row>
    <row r="32" spans="1:30" ht="24.75" customHeight="1">
      <c r="A32" s="32" t="s">
        <v>76</v>
      </c>
      <c r="B32" s="33"/>
      <c r="C32" s="36" t="s">
        <v>77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1">
        <v>2800000</v>
      </c>
      <c r="AD32" s="1">
        <v>3406000</v>
      </c>
    </row>
    <row r="33" spans="1:30" ht="24.75" customHeight="1">
      <c r="A33" s="32" t="s">
        <v>78</v>
      </c>
      <c r="B33" s="33"/>
      <c r="C33" s="36" t="s">
        <v>79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1">
        <v>4000000</v>
      </c>
      <c r="AD33" s="1">
        <v>6440000</v>
      </c>
    </row>
    <row r="34" spans="1:30" ht="24.75" customHeight="1">
      <c r="A34" s="32" t="s">
        <v>80</v>
      </c>
      <c r="B34" s="33"/>
      <c r="C34" s="36" t="s">
        <v>81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1"/>
      <c r="AD34" s="1"/>
    </row>
    <row r="35" spans="1:30" ht="24.75" customHeight="1">
      <c r="A35" s="32" t="s">
        <v>82</v>
      </c>
      <c r="B35" s="33"/>
      <c r="C35" s="36" t="s">
        <v>83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1"/>
      <c r="AD35" s="1"/>
    </row>
    <row r="36" spans="1:30" ht="24.75" customHeight="1">
      <c r="A36" s="32" t="s">
        <v>84</v>
      </c>
      <c r="B36" s="33"/>
      <c r="C36" s="36" t="s">
        <v>85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1">
        <v>1570000</v>
      </c>
      <c r="AD36" s="1">
        <v>2110000</v>
      </c>
    </row>
    <row r="37" spans="1:30" ht="24.75" customHeight="1">
      <c r="A37" s="32" t="s">
        <v>86</v>
      </c>
      <c r="B37" s="33"/>
      <c r="C37" s="36" t="s">
        <v>91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1"/>
      <c r="AD37" s="1"/>
    </row>
    <row r="38" spans="1:30" ht="24.75" customHeight="1">
      <c r="A38" s="37" t="s">
        <v>88</v>
      </c>
      <c r="B38" s="38"/>
      <c r="C38" s="39" t="s">
        <v>89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12">
        <f>SUM(AC30:AC37)</f>
        <v>8370000</v>
      </c>
      <c r="AD38" s="12">
        <f>SUM(AD30:AD37)</f>
        <v>11956000</v>
      </c>
    </row>
    <row r="39" spans="1:30" ht="24.75" customHeight="1">
      <c r="A39" s="32" t="s">
        <v>90</v>
      </c>
      <c r="B39" s="33"/>
      <c r="C39" s="36" t="s">
        <v>91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1"/>
      <c r="AD39" s="1"/>
    </row>
    <row r="40" spans="1:30" ht="24.75" customHeight="1">
      <c r="A40" s="37" t="s">
        <v>92</v>
      </c>
      <c r="B40" s="38"/>
      <c r="C40" s="39" t="s">
        <v>93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12">
        <f>AC29+AC38+AC39</f>
        <v>8370000</v>
      </c>
      <c r="AD40" s="12">
        <f>AD29+AD38+AD39</f>
        <v>11956000</v>
      </c>
    </row>
    <row r="41" spans="1:30" ht="24.75" customHeight="1">
      <c r="A41" s="32" t="s">
        <v>94</v>
      </c>
      <c r="B41" s="33"/>
      <c r="C41" s="40" t="s">
        <v>95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1">
        <v>60000</v>
      </c>
      <c r="AD41" s="1">
        <v>174954</v>
      </c>
    </row>
    <row r="42" spans="1:30" ht="24.75" customHeight="1">
      <c r="A42" s="32" t="s">
        <v>96</v>
      </c>
      <c r="B42" s="33"/>
      <c r="C42" s="40" t="s">
        <v>97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1">
        <v>1280225</v>
      </c>
      <c r="AD42" s="1">
        <v>1280225</v>
      </c>
    </row>
    <row r="43" spans="1:30" ht="24.75" customHeight="1">
      <c r="A43" s="32" t="s">
        <v>98</v>
      </c>
      <c r="B43" s="33"/>
      <c r="C43" s="40" t="s">
        <v>99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1"/>
      <c r="AD43" s="1">
        <v>2519000</v>
      </c>
    </row>
    <row r="44" spans="1:30" ht="24.75" customHeight="1">
      <c r="A44" s="32" t="s">
        <v>100</v>
      </c>
      <c r="B44" s="33"/>
      <c r="C44" s="40" t="s">
        <v>101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1"/>
      <c r="AD44" s="1"/>
    </row>
    <row r="45" spans="1:30" ht="24.75" customHeight="1">
      <c r="A45" s="32" t="s">
        <v>102</v>
      </c>
      <c r="B45" s="33"/>
      <c r="C45" s="40" t="s">
        <v>103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1">
        <v>1200000</v>
      </c>
      <c r="AD45" s="1">
        <v>1250000</v>
      </c>
    </row>
    <row r="46" spans="1:30" ht="24.75" customHeight="1">
      <c r="A46" s="32" t="s">
        <v>104</v>
      </c>
      <c r="B46" s="33"/>
      <c r="C46" s="40" t="s">
        <v>105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1"/>
      <c r="AD46" s="1"/>
    </row>
    <row r="47" spans="1:30" ht="24.75" customHeight="1">
      <c r="A47" s="32" t="s">
        <v>106</v>
      </c>
      <c r="B47" s="33"/>
      <c r="C47" s="40" t="s">
        <v>107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1"/>
      <c r="AD47" s="1"/>
    </row>
    <row r="48" spans="1:30" ht="24.75" customHeight="1">
      <c r="A48" s="32" t="s">
        <v>108</v>
      </c>
      <c r="B48" s="33"/>
      <c r="C48" s="40" t="s">
        <v>109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1">
        <v>40000</v>
      </c>
      <c r="AD48" s="1">
        <v>40000</v>
      </c>
    </row>
    <row r="49" spans="1:30" ht="24.75" customHeight="1">
      <c r="A49" s="32" t="s">
        <v>110</v>
      </c>
      <c r="B49" s="33"/>
      <c r="C49" s="40" t="s">
        <v>111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1"/>
      <c r="AD49" s="1"/>
    </row>
    <row r="50" spans="1:30" ht="24.75" customHeight="1">
      <c r="A50" s="32" t="s">
        <v>112</v>
      </c>
      <c r="B50" s="33"/>
      <c r="C50" s="40" t="s">
        <v>113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1"/>
      <c r="AD50" s="1">
        <v>724730</v>
      </c>
    </row>
    <row r="51" spans="1:30" ht="24.75" customHeight="1">
      <c r="A51" s="37" t="s">
        <v>114</v>
      </c>
      <c r="B51" s="38"/>
      <c r="C51" s="41" t="s">
        <v>115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12">
        <f>SUM(AC41:AC50)</f>
        <v>2580225</v>
      </c>
      <c r="AD51" s="12">
        <f>SUM(AD41:AD50)</f>
        <v>5988909</v>
      </c>
    </row>
    <row r="52" spans="1:30" ht="24.75" customHeight="1">
      <c r="A52" s="32">
        <v>45</v>
      </c>
      <c r="B52" s="42"/>
      <c r="C52" s="40" t="s">
        <v>116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1"/>
      <c r="AD52" s="1"/>
    </row>
    <row r="53" spans="1:30" ht="24.75" customHeight="1">
      <c r="A53" s="32">
        <v>46</v>
      </c>
      <c r="B53" s="42"/>
      <c r="C53" s="40" t="s">
        <v>117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1"/>
      <c r="AD53" s="1"/>
    </row>
    <row r="54" spans="1:30" ht="24.75" customHeight="1">
      <c r="A54" s="32">
        <v>47</v>
      </c>
      <c r="B54" s="42"/>
      <c r="C54" s="40" t="s">
        <v>118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1"/>
      <c r="AD54" s="1">
        <v>870000</v>
      </c>
    </row>
    <row r="55" spans="1:30" ht="24.75" customHeight="1">
      <c r="A55" s="32">
        <v>48</v>
      </c>
      <c r="B55" s="42"/>
      <c r="C55" s="40" t="s">
        <v>119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1"/>
      <c r="AD55" s="1"/>
    </row>
    <row r="56" spans="1:30" ht="24.75" customHeight="1">
      <c r="A56" s="32">
        <v>49</v>
      </c>
      <c r="B56" s="42"/>
      <c r="C56" s="40" t="s">
        <v>120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1"/>
      <c r="AD56" s="1"/>
    </row>
    <row r="57" spans="1:30" ht="24.75" customHeight="1">
      <c r="A57" s="37">
        <v>50</v>
      </c>
      <c r="B57" s="43"/>
      <c r="C57" s="39" t="s">
        <v>121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12"/>
      <c r="AD57" s="12">
        <f>SUM(AD52:AD56)</f>
        <v>870000</v>
      </c>
    </row>
    <row r="58" spans="1:30" ht="24.75" customHeight="1">
      <c r="A58" s="32">
        <v>51</v>
      </c>
      <c r="B58" s="42"/>
      <c r="C58" s="40" t="s">
        <v>122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1"/>
      <c r="AD58" s="1"/>
    </row>
    <row r="59" spans="1:30" ht="24.75" customHeight="1">
      <c r="A59" s="32">
        <v>52</v>
      </c>
      <c r="B59" s="42"/>
      <c r="C59" s="36" t="s">
        <v>123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1"/>
      <c r="AD59" s="1"/>
    </row>
    <row r="60" spans="1:30" ht="24.75" customHeight="1">
      <c r="A60" s="32">
        <v>53</v>
      </c>
      <c r="B60" s="42"/>
      <c r="C60" s="40" t="s">
        <v>124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1"/>
      <c r="AD60" s="1"/>
    </row>
    <row r="61" spans="1:30" ht="24.75" customHeight="1">
      <c r="A61" s="37">
        <v>54</v>
      </c>
      <c r="B61" s="43"/>
      <c r="C61" s="39" t="s">
        <v>125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12"/>
      <c r="AD61" s="1"/>
    </row>
    <row r="62" spans="1:30" ht="24.75" customHeight="1">
      <c r="A62" s="32">
        <v>55</v>
      </c>
      <c r="B62" s="42"/>
      <c r="C62" s="40" t="s">
        <v>126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1"/>
      <c r="AD62" s="1"/>
    </row>
    <row r="63" spans="1:30" ht="24.75" customHeight="1">
      <c r="A63" s="32">
        <v>56</v>
      </c>
      <c r="B63" s="42"/>
      <c r="C63" s="36" t="s">
        <v>127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1"/>
      <c r="AD63" s="1"/>
    </row>
    <row r="64" spans="1:30" ht="24.75" customHeight="1">
      <c r="A64" s="32">
        <v>57</v>
      </c>
      <c r="B64" s="42"/>
      <c r="C64" s="40" t="s">
        <v>128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1">
        <v>25000</v>
      </c>
      <c r="AD64" s="1">
        <v>25000</v>
      </c>
    </row>
    <row r="65" spans="1:30" ht="24.75" customHeight="1">
      <c r="A65" s="37">
        <v>58</v>
      </c>
      <c r="B65" s="43"/>
      <c r="C65" s="39" t="s">
        <v>129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12">
        <f>SUM(AC62:AC64)</f>
        <v>25000</v>
      </c>
      <c r="AD65" s="12">
        <f>SUM(AD62:AD64)</f>
        <v>25000</v>
      </c>
    </row>
    <row r="66" spans="1:30" ht="24.75" customHeight="1">
      <c r="A66" s="37">
        <v>59</v>
      </c>
      <c r="B66" s="43"/>
      <c r="C66" s="41" t="s">
        <v>130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12">
        <f>SUM(AC14+AC20+AC26+AC38+AC51+AC65)</f>
        <v>108494000</v>
      </c>
      <c r="AD66" s="12">
        <f>SUM(AD14+AD20+AD26+AD38+AD51+AD65+AD57)</f>
        <v>124105478</v>
      </c>
    </row>
    <row r="67" spans="1:30" ht="24.75" customHeight="1">
      <c r="A67" s="28" t="s">
        <v>27</v>
      </c>
      <c r="B67" s="29"/>
      <c r="C67" s="30" t="s">
        <v>157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12"/>
      <c r="AD67" s="1"/>
    </row>
    <row r="68" spans="1:30" ht="24.75" customHeight="1">
      <c r="A68" s="44" t="s">
        <v>15</v>
      </c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1"/>
      <c r="AD68" s="1"/>
    </row>
    <row r="69" spans="1:30" ht="24.75" customHeight="1">
      <c r="A69" s="32" t="s">
        <v>28</v>
      </c>
      <c r="B69" s="42"/>
      <c r="C69" s="47" t="s">
        <v>131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1"/>
      <c r="AD69" s="1"/>
    </row>
    <row r="70" spans="1:30" ht="24.75" customHeight="1">
      <c r="A70" s="32" t="s">
        <v>30</v>
      </c>
      <c r="B70" s="42"/>
      <c r="C70" s="40" t="s">
        <v>132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1"/>
      <c r="AD70" s="1"/>
    </row>
    <row r="71" spans="1:30" ht="24.75" customHeight="1">
      <c r="A71" s="32" t="s">
        <v>32</v>
      </c>
      <c r="B71" s="42"/>
      <c r="C71" s="47" t="s">
        <v>133</v>
      </c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1"/>
      <c r="AD71" s="1"/>
    </row>
    <row r="72" spans="1:30" ht="24.75" customHeight="1">
      <c r="A72" s="37" t="s">
        <v>34</v>
      </c>
      <c r="B72" s="43"/>
      <c r="C72" s="41" t="s">
        <v>134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12">
        <f>SUM(AC68:AC71)</f>
        <v>0</v>
      </c>
      <c r="AD72" s="1"/>
    </row>
    <row r="73" spans="1:30" ht="24.75" customHeight="1">
      <c r="A73" s="32" t="s">
        <v>36</v>
      </c>
      <c r="B73" s="42"/>
      <c r="C73" s="40" t="s">
        <v>135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1"/>
      <c r="AD73" s="1"/>
    </row>
    <row r="74" spans="1:30" ht="24.75" customHeight="1">
      <c r="A74" s="32" t="s">
        <v>38</v>
      </c>
      <c r="B74" s="42"/>
      <c r="C74" s="47" t="s">
        <v>136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1"/>
      <c r="AD74" s="1"/>
    </row>
    <row r="75" spans="1:30" ht="24.75" customHeight="1">
      <c r="A75" s="32" t="s">
        <v>40</v>
      </c>
      <c r="B75" s="42"/>
      <c r="C75" s="40" t="s">
        <v>137</v>
      </c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1"/>
      <c r="AD75" s="1"/>
    </row>
    <row r="76" spans="1:30" ht="24.75" customHeight="1">
      <c r="A76" s="32" t="s">
        <v>42</v>
      </c>
      <c r="B76" s="42"/>
      <c r="C76" s="47" t="s">
        <v>138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1"/>
      <c r="AD76" s="1"/>
    </row>
    <row r="77" spans="1:30" ht="24.75" customHeight="1">
      <c r="A77" s="37" t="s">
        <v>44</v>
      </c>
      <c r="B77" s="43"/>
      <c r="C77" s="48" t="s">
        <v>139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12"/>
      <c r="AD77" s="1"/>
    </row>
    <row r="78" spans="1:30" ht="24.75" customHeight="1">
      <c r="A78" s="32" t="s">
        <v>46</v>
      </c>
      <c r="B78" s="42"/>
      <c r="C78" s="36" t="s">
        <v>140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1">
        <v>12045000</v>
      </c>
      <c r="AD78" s="1">
        <v>12045000</v>
      </c>
    </row>
    <row r="79" spans="1:30" ht="24.75" customHeight="1">
      <c r="A79" s="32" t="s">
        <v>48</v>
      </c>
      <c r="B79" s="42"/>
      <c r="C79" s="36" t="s">
        <v>141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1"/>
      <c r="AD79" s="1"/>
    </row>
    <row r="80" spans="1:30" ht="24.75" customHeight="1">
      <c r="A80" s="37" t="s">
        <v>50</v>
      </c>
      <c r="B80" s="43"/>
      <c r="C80" s="39" t="s">
        <v>142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12">
        <f>SUM(AC78:AC79)</f>
        <v>12045000</v>
      </c>
      <c r="AD80" s="12">
        <f>SUM(AD78:AD79)</f>
        <v>12045000</v>
      </c>
    </row>
    <row r="81" spans="1:30" ht="24.75" customHeight="1">
      <c r="A81" s="32" t="s">
        <v>52</v>
      </c>
      <c r="B81" s="42"/>
      <c r="C81" s="47" t="s">
        <v>143</v>
      </c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1"/>
      <c r="AD81" s="1">
        <v>2128522</v>
      </c>
    </row>
    <row r="82" spans="1:30" ht="24.75" customHeight="1">
      <c r="A82" s="32" t="s">
        <v>54</v>
      </c>
      <c r="B82" s="42"/>
      <c r="C82" s="47" t="s">
        <v>144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1"/>
      <c r="AD82" s="1"/>
    </row>
    <row r="83" spans="1:30" ht="24.75" customHeight="1">
      <c r="A83" s="32" t="s">
        <v>56</v>
      </c>
      <c r="B83" s="42"/>
      <c r="C83" s="47" t="s">
        <v>145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1">
        <v>29322000</v>
      </c>
      <c r="AD83" s="1">
        <v>29322000</v>
      </c>
    </row>
    <row r="84" spans="1:30" ht="24.75" customHeight="1">
      <c r="A84" s="32" t="s">
        <v>58</v>
      </c>
      <c r="B84" s="42"/>
      <c r="C84" s="47" t="s">
        <v>146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1"/>
      <c r="AD84" s="1"/>
    </row>
    <row r="85" spans="1:30" ht="24.75" customHeight="1">
      <c r="A85" s="32" t="s">
        <v>60</v>
      </c>
      <c r="B85" s="42"/>
      <c r="C85" s="40" t="s">
        <v>147</v>
      </c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1"/>
      <c r="AD85" s="1"/>
    </row>
    <row r="86" spans="1:30" ht="24.75" customHeight="1">
      <c r="A86" s="37" t="s">
        <v>62</v>
      </c>
      <c r="B86" s="43"/>
      <c r="C86" s="41" t="s">
        <v>148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12">
        <f>SUM(AC80:AC85)</f>
        <v>41367000</v>
      </c>
      <c r="AD86" s="12">
        <f>SUM(AD80:AD85)</f>
        <v>43495522</v>
      </c>
    </row>
    <row r="87" spans="1:30" ht="24.75" customHeight="1">
      <c r="A87" s="32" t="s">
        <v>64</v>
      </c>
      <c r="B87" s="42"/>
      <c r="C87" s="40" t="s">
        <v>149</v>
      </c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1"/>
      <c r="AD87" s="1"/>
    </row>
    <row r="88" spans="1:30" ht="24.75" customHeight="1">
      <c r="A88" s="32" t="s">
        <v>66</v>
      </c>
      <c r="B88" s="42"/>
      <c r="C88" s="40" t="s">
        <v>150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1"/>
      <c r="AD88" s="1"/>
    </row>
    <row r="89" spans="1:30" ht="24.75" customHeight="1">
      <c r="A89" s="32" t="s">
        <v>68</v>
      </c>
      <c r="B89" s="42"/>
      <c r="C89" s="47" t="s">
        <v>151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1"/>
      <c r="AD89" s="1"/>
    </row>
    <row r="90" spans="1:30" ht="24.75" customHeight="1">
      <c r="A90" s="32" t="s">
        <v>70</v>
      </c>
      <c r="B90" s="42"/>
      <c r="C90" s="47" t="s">
        <v>152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1"/>
      <c r="AD90" s="1"/>
    </row>
    <row r="91" spans="1:30" ht="24.75" customHeight="1">
      <c r="A91" s="37" t="s">
        <v>72</v>
      </c>
      <c r="B91" s="43"/>
      <c r="C91" s="48" t="s">
        <v>153</v>
      </c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12"/>
      <c r="AD91" s="1"/>
    </row>
    <row r="92" spans="1:30" ht="24.75" customHeight="1">
      <c r="A92" s="32" t="s">
        <v>74</v>
      </c>
      <c r="B92" s="42"/>
      <c r="C92" s="40" t="s">
        <v>154</v>
      </c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1"/>
      <c r="AD92" s="1"/>
    </row>
    <row r="93" spans="1:30" ht="24.75" customHeight="1">
      <c r="A93" s="37" t="s">
        <v>76</v>
      </c>
      <c r="B93" s="43"/>
      <c r="C93" s="48" t="s">
        <v>155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12">
        <f>SUM(AC86+AC91+AC92)</f>
        <v>41367000</v>
      </c>
      <c r="AD93" s="12">
        <f>SUM(AD86+AD91+AD92)</f>
        <v>43495522</v>
      </c>
    </row>
    <row r="94" spans="1:30" ht="24.75" customHeight="1">
      <c r="A94" s="66" t="s">
        <v>158</v>
      </c>
      <c r="B94" s="67"/>
      <c r="C94" s="68"/>
      <c r="D94" s="66"/>
      <c r="E94" s="66"/>
      <c r="F94" s="66"/>
      <c r="G94" s="66"/>
      <c r="H94" s="66"/>
      <c r="I94" s="66"/>
      <c r="J94" s="66"/>
      <c r="K94" s="67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0">
        <f>SUM(AC66+AC93)</f>
        <v>149861000</v>
      </c>
      <c r="AD94" s="10">
        <f>SUM(AD66+AD93)</f>
        <v>167601000</v>
      </c>
    </row>
    <row r="95" spans="1:30" ht="24.75" customHeight="1">
      <c r="A95" s="49" t="s">
        <v>27</v>
      </c>
      <c r="B95" s="50"/>
      <c r="C95" s="30" t="s">
        <v>295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12"/>
      <c r="AD95" s="1"/>
    </row>
    <row r="96" spans="1:30" ht="24.75" customHeight="1">
      <c r="A96" s="44" t="s">
        <v>15</v>
      </c>
      <c r="B96" s="45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1"/>
      <c r="AD96" s="1"/>
    </row>
    <row r="97" spans="1:30" ht="24.75" customHeight="1">
      <c r="A97" s="51" t="s">
        <v>28</v>
      </c>
      <c r="B97" s="52"/>
      <c r="C97" s="53" t="s">
        <v>159</v>
      </c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1">
        <v>38116000</v>
      </c>
      <c r="AD97" s="1">
        <v>37585000</v>
      </c>
    </row>
    <row r="98" spans="1:30" ht="24.75" customHeight="1">
      <c r="A98" s="51" t="s">
        <v>30</v>
      </c>
      <c r="B98" s="52"/>
      <c r="C98" s="53" t="s">
        <v>160</v>
      </c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1"/>
      <c r="AD98" s="1"/>
    </row>
    <row r="99" spans="1:30" ht="24.75" customHeight="1">
      <c r="A99" s="51" t="s">
        <v>32</v>
      </c>
      <c r="B99" s="52"/>
      <c r="C99" s="53" t="s">
        <v>161</v>
      </c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1"/>
      <c r="AD99" s="1"/>
    </row>
    <row r="100" spans="1:30" ht="24.75" customHeight="1">
      <c r="A100" s="51" t="s">
        <v>34</v>
      </c>
      <c r="B100" s="52"/>
      <c r="C100" s="34" t="s">
        <v>162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1"/>
      <c r="AD100" s="1"/>
    </row>
    <row r="101" spans="1:30" ht="24.75" customHeight="1">
      <c r="A101" s="51" t="s">
        <v>36</v>
      </c>
      <c r="B101" s="52"/>
      <c r="C101" s="34" t="s">
        <v>163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1"/>
      <c r="AD101" s="1"/>
    </row>
    <row r="102" spans="1:30" ht="24.75" customHeight="1">
      <c r="A102" s="51" t="s">
        <v>38</v>
      </c>
      <c r="B102" s="52"/>
      <c r="C102" s="34" t="s">
        <v>164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1">
        <v>617000</v>
      </c>
      <c r="AD102" s="1">
        <v>640000</v>
      </c>
    </row>
    <row r="103" spans="1:30" ht="24.75" customHeight="1">
      <c r="A103" s="51" t="s">
        <v>40</v>
      </c>
      <c r="B103" s="52"/>
      <c r="C103" s="34" t="s">
        <v>165</v>
      </c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1">
        <v>960000</v>
      </c>
      <c r="AD103" s="1">
        <v>937000</v>
      </c>
    </row>
    <row r="104" spans="1:30" ht="24.75" customHeight="1">
      <c r="A104" s="51" t="s">
        <v>42</v>
      </c>
      <c r="B104" s="52"/>
      <c r="C104" s="34" t="s">
        <v>166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1"/>
      <c r="AD104" s="1"/>
    </row>
    <row r="105" spans="1:30" ht="24.75" customHeight="1">
      <c r="A105" s="51" t="s">
        <v>44</v>
      </c>
      <c r="B105" s="52"/>
      <c r="C105" s="36" t="s">
        <v>167</v>
      </c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1">
        <v>500000</v>
      </c>
      <c r="AD105" s="1">
        <v>500000</v>
      </c>
    </row>
    <row r="106" spans="1:30" ht="24.75" customHeight="1">
      <c r="A106" s="51" t="s">
        <v>46</v>
      </c>
      <c r="B106" s="52"/>
      <c r="C106" s="36" t="s">
        <v>168</v>
      </c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1"/>
      <c r="AD106" s="1"/>
    </row>
    <row r="107" spans="1:30" ht="24.75" customHeight="1">
      <c r="A107" s="51" t="s">
        <v>48</v>
      </c>
      <c r="B107" s="52"/>
      <c r="C107" s="36" t="s">
        <v>169</v>
      </c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1"/>
      <c r="AD107" s="1"/>
    </row>
    <row r="108" spans="1:30" ht="24.75" customHeight="1">
      <c r="A108" s="51" t="s">
        <v>50</v>
      </c>
      <c r="B108" s="52"/>
      <c r="C108" s="36" t="s">
        <v>170</v>
      </c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1"/>
      <c r="AD108" s="1"/>
    </row>
    <row r="109" spans="1:30" ht="24.75" customHeight="1">
      <c r="A109" s="51" t="s">
        <v>52</v>
      </c>
      <c r="B109" s="52"/>
      <c r="C109" s="36" t="s">
        <v>171</v>
      </c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1"/>
      <c r="AD109" s="1"/>
    </row>
    <row r="110" spans="1:30" ht="24.75" customHeight="1">
      <c r="A110" s="54" t="s">
        <v>54</v>
      </c>
      <c r="B110" s="55"/>
      <c r="C110" s="56" t="s">
        <v>172</v>
      </c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12">
        <f>SUM(AC97:AC109)</f>
        <v>40193000</v>
      </c>
      <c r="AD110" s="12">
        <f>SUM(AD97:AD109)</f>
        <v>39662000</v>
      </c>
    </row>
    <row r="111" spans="1:30" ht="24.75" customHeight="1">
      <c r="A111" s="51" t="s">
        <v>56</v>
      </c>
      <c r="B111" s="52"/>
      <c r="C111" s="36" t="s">
        <v>173</v>
      </c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1">
        <v>3504000</v>
      </c>
      <c r="AD111" s="1">
        <v>3504000</v>
      </c>
    </row>
    <row r="112" spans="1:30" ht="24.75" customHeight="1">
      <c r="A112" s="51" t="s">
        <v>58</v>
      </c>
      <c r="B112" s="52"/>
      <c r="C112" s="36" t="s">
        <v>174</v>
      </c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1"/>
      <c r="AD112" s="1"/>
    </row>
    <row r="113" spans="1:30" ht="24.75" customHeight="1">
      <c r="A113" s="51" t="s">
        <v>60</v>
      </c>
      <c r="B113" s="52"/>
      <c r="C113" s="57" t="s">
        <v>175</v>
      </c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1">
        <v>180000</v>
      </c>
      <c r="AD113" s="1">
        <v>180000</v>
      </c>
    </row>
    <row r="114" spans="1:30" ht="24.75" customHeight="1">
      <c r="A114" s="54" t="s">
        <v>62</v>
      </c>
      <c r="B114" s="55"/>
      <c r="C114" s="39" t="s">
        <v>176</v>
      </c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12">
        <f>SUM(AC111:AC113)</f>
        <v>3684000</v>
      </c>
      <c r="AD114" s="12">
        <f>SUM(AD111:AD113)</f>
        <v>3684000</v>
      </c>
    </row>
    <row r="115" spans="1:30" ht="24.75" customHeight="1">
      <c r="A115" s="54" t="s">
        <v>64</v>
      </c>
      <c r="B115" s="55"/>
      <c r="C115" s="56" t="s">
        <v>177</v>
      </c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12">
        <f>AC110+AC114</f>
        <v>43877000</v>
      </c>
      <c r="AD115" s="12">
        <f>AD110+AD114</f>
        <v>43346000</v>
      </c>
    </row>
    <row r="116" spans="1:30" ht="24.75" customHeight="1">
      <c r="A116" s="54" t="s">
        <v>66</v>
      </c>
      <c r="B116" s="55"/>
      <c r="C116" s="39" t="s">
        <v>178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12">
        <v>9195000</v>
      </c>
      <c r="AD116" s="1">
        <v>9195000</v>
      </c>
    </row>
    <row r="117" spans="1:30" ht="24.75" customHeight="1">
      <c r="A117" s="51" t="s">
        <v>68</v>
      </c>
      <c r="B117" s="52"/>
      <c r="C117" s="36" t="s">
        <v>179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1">
        <v>695000</v>
      </c>
      <c r="AD117" s="1">
        <v>860000</v>
      </c>
    </row>
    <row r="118" spans="1:30" ht="24.75" customHeight="1">
      <c r="A118" s="51" t="s">
        <v>70</v>
      </c>
      <c r="B118" s="52"/>
      <c r="C118" s="36" t="s">
        <v>180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1">
        <v>4412000</v>
      </c>
      <c r="AD118" s="1">
        <v>4316000</v>
      </c>
    </row>
    <row r="119" spans="1:30" ht="24.75" customHeight="1">
      <c r="A119" s="51" t="s">
        <v>72</v>
      </c>
      <c r="B119" s="52"/>
      <c r="C119" s="36" t="s">
        <v>181</v>
      </c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1"/>
      <c r="AD119" s="1"/>
    </row>
    <row r="120" spans="1:30" ht="24.75" customHeight="1">
      <c r="A120" s="54" t="s">
        <v>74</v>
      </c>
      <c r="B120" s="55"/>
      <c r="C120" s="39" t="s">
        <v>182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12">
        <f>SUM(AC117:AC119)</f>
        <v>5107000</v>
      </c>
      <c r="AD120" s="12">
        <f>SUM(AD117:AD119)</f>
        <v>5176000</v>
      </c>
    </row>
    <row r="121" spans="1:30" ht="24.75" customHeight="1">
      <c r="A121" s="51" t="s">
        <v>76</v>
      </c>
      <c r="B121" s="52"/>
      <c r="C121" s="36" t="s">
        <v>183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1"/>
      <c r="AD121" s="1"/>
    </row>
    <row r="122" spans="1:30" ht="24.75" customHeight="1">
      <c r="A122" s="51" t="s">
        <v>78</v>
      </c>
      <c r="B122" s="52"/>
      <c r="C122" s="36" t="s">
        <v>184</v>
      </c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1">
        <v>545000</v>
      </c>
      <c r="AD122" s="1">
        <v>545000</v>
      </c>
    </row>
    <row r="123" spans="1:30" ht="24.75" customHeight="1">
      <c r="A123" s="54" t="s">
        <v>80</v>
      </c>
      <c r="B123" s="55"/>
      <c r="C123" s="39" t="s">
        <v>185</v>
      </c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12">
        <f>SUM(AC121:AC122)</f>
        <v>545000</v>
      </c>
      <c r="AD123" s="12">
        <f>SUM(AD121:AD122)</f>
        <v>545000</v>
      </c>
    </row>
    <row r="124" spans="1:30" ht="24.75" customHeight="1">
      <c r="A124" s="51" t="s">
        <v>82</v>
      </c>
      <c r="B124" s="52"/>
      <c r="C124" s="36" t="s">
        <v>186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1">
        <v>2802000</v>
      </c>
      <c r="AD124" s="1">
        <v>3822000</v>
      </c>
    </row>
    <row r="125" spans="1:30" ht="24.75" customHeight="1">
      <c r="A125" s="51" t="s">
        <v>84</v>
      </c>
      <c r="B125" s="52"/>
      <c r="C125" s="36" t="s">
        <v>187</v>
      </c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1">
        <v>12855000</v>
      </c>
      <c r="AD125" s="1">
        <v>12855000</v>
      </c>
    </row>
    <row r="126" spans="1:30" ht="24.75" customHeight="1">
      <c r="A126" s="51" t="s">
        <v>86</v>
      </c>
      <c r="B126" s="52"/>
      <c r="C126" s="36" t="s">
        <v>188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1"/>
      <c r="AD126" s="1"/>
    </row>
    <row r="127" spans="1:30" ht="24.75" customHeight="1">
      <c r="A127" s="51" t="s">
        <v>88</v>
      </c>
      <c r="B127" s="52"/>
      <c r="C127" s="36" t="s">
        <v>189</v>
      </c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1">
        <v>9561193</v>
      </c>
      <c r="AD127" s="1">
        <v>9842193</v>
      </c>
    </row>
    <row r="128" spans="1:30" ht="24.75" customHeight="1">
      <c r="A128" s="51" t="s">
        <v>90</v>
      </c>
      <c r="B128" s="52"/>
      <c r="C128" s="58" t="s">
        <v>190</v>
      </c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1"/>
      <c r="AD128" s="1">
        <v>1324000</v>
      </c>
    </row>
    <row r="129" spans="1:30" ht="24.75" customHeight="1">
      <c r="A129" s="51" t="s">
        <v>92</v>
      </c>
      <c r="B129" s="52"/>
      <c r="C129" s="57" t="s">
        <v>191</v>
      </c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1"/>
      <c r="AD129" s="1">
        <v>1608000</v>
      </c>
    </row>
    <row r="130" spans="1:30" ht="24.75" customHeight="1">
      <c r="A130" s="51" t="s">
        <v>94</v>
      </c>
      <c r="B130" s="52"/>
      <c r="C130" s="36" t="s">
        <v>192</v>
      </c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1">
        <v>3078000</v>
      </c>
      <c r="AD130" s="1">
        <v>3426000</v>
      </c>
    </row>
    <row r="131" spans="1:30" ht="24.75" customHeight="1">
      <c r="A131" s="54" t="s">
        <v>96</v>
      </c>
      <c r="B131" s="55"/>
      <c r="C131" s="39" t="s">
        <v>193</v>
      </c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12">
        <f>SUM(AC124:AC130)</f>
        <v>28296193</v>
      </c>
      <c r="AD131" s="12">
        <f>SUM(AD124:AD130)</f>
        <v>32877193</v>
      </c>
    </row>
    <row r="132" spans="1:30" ht="24.75" customHeight="1">
      <c r="A132" s="51" t="s">
        <v>98</v>
      </c>
      <c r="B132" s="52"/>
      <c r="C132" s="36" t="s">
        <v>194</v>
      </c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1"/>
      <c r="AD132" s="1"/>
    </row>
    <row r="133" spans="1:30" ht="24.75" customHeight="1">
      <c r="A133" s="51" t="s">
        <v>100</v>
      </c>
      <c r="B133" s="52"/>
      <c r="C133" s="36" t="s">
        <v>195</v>
      </c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1"/>
      <c r="AD133" s="1"/>
    </row>
    <row r="134" spans="1:30" ht="24.75" customHeight="1">
      <c r="A134" s="54" t="s">
        <v>102</v>
      </c>
      <c r="B134" s="55"/>
      <c r="C134" s="39" t="s">
        <v>196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12"/>
      <c r="AD134" s="1"/>
    </row>
    <row r="135" spans="1:30" ht="24.75" customHeight="1">
      <c r="A135" s="51" t="s">
        <v>104</v>
      </c>
      <c r="B135" s="52"/>
      <c r="C135" s="36" t="s">
        <v>197</v>
      </c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1">
        <v>9768000</v>
      </c>
      <c r="AD135" s="1">
        <v>9022000</v>
      </c>
    </row>
    <row r="136" spans="1:30" ht="24.75" customHeight="1">
      <c r="A136" s="51" t="s">
        <v>106</v>
      </c>
      <c r="B136" s="52"/>
      <c r="C136" s="36" t="s">
        <v>198</v>
      </c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1"/>
      <c r="AD136" s="1"/>
    </row>
    <row r="137" spans="1:30" ht="24.75" customHeight="1">
      <c r="A137" s="51" t="s">
        <v>108</v>
      </c>
      <c r="B137" s="52"/>
      <c r="C137" s="36" t="s">
        <v>199</v>
      </c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1"/>
      <c r="AD137" s="1">
        <v>2000</v>
      </c>
    </row>
    <row r="138" spans="1:30" ht="24.75" customHeight="1">
      <c r="A138" s="51" t="s">
        <v>110</v>
      </c>
      <c r="B138" s="52"/>
      <c r="C138" s="36" t="s">
        <v>200</v>
      </c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1"/>
      <c r="AD138" s="1"/>
    </row>
    <row r="139" spans="1:30" ht="24.75" customHeight="1">
      <c r="A139" s="51" t="s">
        <v>112</v>
      </c>
      <c r="B139" s="52"/>
      <c r="C139" s="36" t="s">
        <v>201</v>
      </c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1">
        <v>335000</v>
      </c>
      <c r="AD139" s="1">
        <v>372000</v>
      </c>
    </row>
    <row r="140" spans="1:30" ht="24.75" customHeight="1">
      <c r="A140" s="54" t="s">
        <v>114</v>
      </c>
      <c r="B140" s="55"/>
      <c r="C140" s="39" t="s">
        <v>202</v>
      </c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12">
        <f>SUM(AC135:AC139)</f>
        <v>10103000</v>
      </c>
      <c r="AD140" s="12">
        <f>SUM(AD135:AD139)</f>
        <v>9396000</v>
      </c>
    </row>
    <row r="141" spans="1:30" ht="24.75" customHeight="1">
      <c r="A141" s="54" t="s">
        <v>203</v>
      </c>
      <c r="B141" s="55"/>
      <c r="C141" s="39" t="s">
        <v>204</v>
      </c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12">
        <f>AC120+AC123+AC131+AC134+AC140</f>
        <v>44051193</v>
      </c>
      <c r="AD141" s="12">
        <f>AD120+AD123+AD131+AD134+AD140</f>
        <v>47994193</v>
      </c>
    </row>
    <row r="142" spans="1:30" ht="24.75" customHeight="1">
      <c r="A142" s="51" t="s">
        <v>205</v>
      </c>
      <c r="B142" s="52"/>
      <c r="C142" s="40" t="s">
        <v>206</v>
      </c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1"/>
      <c r="AD142" s="1"/>
    </row>
    <row r="143" spans="1:30" ht="24.75" customHeight="1">
      <c r="A143" s="51" t="s">
        <v>207</v>
      </c>
      <c r="B143" s="52"/>
      <c r="C143" s="40" t="s">
        <v>208</v>
      </c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1">
        <v>412000</v>
      </c>
      <c r="AD143" s="1">
        <v>412000</v>
      </c>
    </row>
    <row r="144" spans="1:30" ht="24.75" customHeight="1">
      <c r="A144" s="51" t="s">
        <v>209</v>
      </c>
      <c r="B144" s="52"/>
      <c r="C144" s="59" t="s">
        <v>210</v>
      </c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1"/>
      <c r="AD144" s="1"/>
    </row>
    <row r="145" spans="1:30" ht="24.75" customHeight="1">
      <c r="A145" s="51" t="s">
        <v>211</v>
      </c>
      <c r="B145" s="52"/>
      <c r="C145" s="59" t="s">
        <v>212</v>
      </c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1"/>
      <c r="AD145" s="1"/>
    </row>
    <row r="146" spans="1:30" ht="24.75" customHeight="1">
      <c r="A146" s="51" t="s">
        <v>213</v>
      </c>
      <c r="B146" s="52"/>
      <c r="C146" s="59" t="s">
        <v>214</v>
      </c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1"/>
      <c r="AD146" s="1"/>
    </row>
    <row r="147" spans="1:30" ht="24.75" customHeight="1">
      <c r="A147" s="51" t="s">
        <v>215</v>
      </c>
      <c r="B147" s="52"/>
      <c r="C147" s="40" t="s">
        <v>216</v>
      </c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1"/>
      <c r="AD147" s="1"/>
    </row>
    <row r="148" spans="1:30" ht="24.75" customHeight="1">
      <c r="A148" s="51" t="s">
        <v>217</v>
      </c>
      <c r="B148" s="52"/>
      <c r="C148" s="40" t="s">
        <v>218</v>
      </c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1"/>
      <c r="AD148" s="1"/>
    </row>
    <row r="149" spans="1:30" ht="24.75" customHeight="1">
      <c r="A149" s="51" t="s">
        <v>219</v>
      </c>
      <c r="B149" s="52"/>
      <c r="C149" s="40" t="s">
        <v>220</v>
      </c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1">
        <v>3707000</v>
      </c>
      <c r="AD149" s="1">
        <v>4510000</v>
      </c>
    </row>
    <row r="150" spans="1:30" ht="24.75" customHeight="1">
      <c r="A150" s="54" t="s">
        <v>221</v>
      </c>
      <c r="B150" s="55"/>
      <c r="C150" s="41" t="s">
        <v>222</v>
      </c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12">
        <f>SUM(AC142:AC149)</f>
        <v>4119000</v>
      </c>
      <c r="AD150" s="12">
        <f>SUM(AD142:AD149)</f>
        <v>4922000</v>
      </c>
    </row>
    <row r="151" spans="1:30" ht="24.75" customHeight="1">
      <c r="A151" s="51" t="s">
        <v>223</v>
      </c>
      <c r="B151" s="52"/>
      <c r="C151" s="60" t="s">
        <v>224</v>
      </c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1"/>
      <c r="AD151" s="1"/>
    </row>
    <row r="152" spans="1:30" ht="24.75" customHeight="1">
      <c r="A152" s="51" t="s">
        <v>225</v>
      </c>
      <c r="B152" s="52"/>
      <c r="C152" s="60" t="s">
        <v>226</v>
      </c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1"/>
      <c r="AD152" s="1">
        <v>1011000</v>
      </c>
    </row>
    <row r="153" spans="1:30" ht="24.75" customHeight="1">
      <c r="A153" s="51" t="s">
        <v>227</v>
      </c>
      <c r="B153" s="52"/>
      <c r="C153" s="60" t="s">
        <v>228</v>
      </c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1"/>
      <c r="AD153" s="1"/>
    </row>
    <row r="154" spans="1:30" ht="24.75" customHeight="1">
      <c r="A154" s="51" t="s">
        <v>229</v>
      </c>
      <c r="B154" s="52"/>
      <c r="C154" s="60" t="s">
        <v>230</v>
      </c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1"/>
      <c r="AD154" s="1"/>
    </row>
    <row r="155" spans="1:30" ht="24.75" customHeight="1">
      <c r="A155" s="51" t="s">
        <v>231</v>
      </c>
      <c r="B155" s="52"/>
      <c r="C155" s="60" t="s">
        <v>232</v>
      </c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1"/>
      <c r="AD155" s="1"/>
    </row>
    <row r="156" spans="1:30" ht="24.75" customHeight="1">
      <c r="A156" s="51" t="s">
        <v>233</v>
      </c>
      <c r="B156" s="52"/>
      <c r="C156" s="60" t="s">
        <v>234</v>
      </c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1">
        <v>287000</v>
      </c>
      <c r="AD156" s="1">
        <v>287000</v>
      </c>
    </row>
    <row r="157" spans="1:30" ht="24.75" customHeight="1">
      <c r="A157" s="51" t="s">
        <v>235</v>
      </c>
      <c r="B157" s="52"/>
      <c r="C157" s="60" t="s">
        <v>236</v>
      </c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1"/>
      <c r="AD157" s="1"/>
    </row>
    <row r="158" spans="1:30" ht="24.75" customHeight="1">
      <c r="A158" s="51" t="s">
        <v>237</v>
      </c>
      <c r="B158" s="52"/>
      <c r="C158" s="60" t="s">
        <v>238</v>
      </c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1"/>
      <c r="AD158" s="1"/>
    </row>
    <row r="159" spans="1:30" ht="24.75" customHeight="1">
      <c r="A159" s="51" t="s">
        <v>239</v>
      </c>
      <c r="B159" s="52"/>
      <c r="C159" s="60" t="s">
        <v>240</v>
      </c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1"/>
      <c r="AD159" s="1"/>
    </row>
    <row r="160" spans="1:30" ht="24.75" customHeight="1">
      <c r="A160" s="51" t="s">
        <v>241</v>
      </c>
      <c r="B160" s="52"/>
      <c r="C160" s="61" t="s">
        <v>242</v>
      </c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1"/>
      <c r="AD160" s="1"/>
    </row>
    <row r="161" spans="1:30" ht="24.75" customHeight="1">
      <c r="A161" s="51" t="s">
        <v>243</v>
      </c>
      <c r="B161" s="52"/>
      <c r="C161" s="60" t="s">
        <v>244</v>
      </c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1">
        <v>2161000</v>
      </c>
      <c r="AD161" s="1">
        <v>2161000</v>
      </c>
    </row>
    <row r="162" spans="1:30" ht="24.75" customHeight="1">
      <c r="A162" s="51" t="s">
        <v>245</v>
      </c>
      <c r="B162" s="52"/>
      <c r="C162" s="61" t="s">
        <v>246</v>
      </c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1"/>
      <c r="AD162" s="1"/>
    </row>
    <row r="163" spans="1:30" ht="24.75" customHeight="1">
      <c r="A163" s="54" t="s">
        <v>247</v>
      </c>
      <c r="B163" s="55"/>
      <c r="C163" s="41" t="s">
        <v>248</v>
      </c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12">
        <f>SUM(AC151:AC162)</f>
        <v>2448000</v>
      </c>
      <c r="AD163" s="12">
        <f>SUM(AD151:AD162)</f>
        <v>3459000</v>
      </c>
    </row>
    <row r="164" spans="1:30" ht="24.75" customHeight="1">
      <c r="A164" s="51" t="s">
        <v>249</v>
      </c>
      <c r="B164" s="52"/>
      <c r="C164" s="62" t="s">
        <v>250</v>
      </c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1"/>
      <c r="AD164" s="1"/>
    </row>
    <row r="165" spans="1:30" ht="24.75" customHeight="1">
      <c r="A165" s="51" t="s">
        <v>251</v>
      </c>
      <c r="B165" s="52"/>
      <c r="C165" s="62" t="s">
        <v>252</v>
      </c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1"/>
      <c r="AD165" s="1"/>
    </row>
    <row r="166" spans="1:30" ht="24.75" customHeight="1">
      <c r="A166" s="51" t="s">
        <v>253</v>
      </c>
      <c r="B166" s="52"/>
      <c r="C166" s="62" t="s">
        <v>254</v>
      </c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1"/>
      <c r="AD166" s="1"/>
    </row>
    <row r="167" spans="1:30" ht="24.75" customHeight="1">
      <c r="A167" s="51" t="s">
        <v>255</v>
      </c>
      <c r="B167" s="52"/>
      <c r="C167" s="62" t="s">
        <v>256</v>
      </c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1">
        <v>1571000</v>
      </c>
      <c r="AD167" s="1">
        <v>2083000</v>
      </c>
    </row>
    <row r="168" spans="1:30" ht="24.75" customHeight="1">
      <c r="A168" s="51" t="s">
        <v>257</v>
      </c>
      <c r="B168" s="52"/>
      <c r="C168" s="57" t="s">
        <v>258</v>
      </c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1"/>
      <c r="AD168" s="1"/>
    </row>
    <row r="169" spans="1:30" ht="24.75" customHeight="1">
      <c r="A169" s="51" t="s">
        <v>259</v>
      </c>
      <c r="B169" s="52"/>
      <c r="C169" s="57" t="s">
        <v>260</v>
      </c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1"/>
      <c r="AD169" s="1"/>
    </row>
    <row r="170" spans="1:30" ht="24.75" customHeight="1">
      <c r="A170" s="51" t="s">
        <v>261</v>
      </c>
      <c r="B170" s="52"/>
      <c r="C170" s="57" t="s">
        <v>262</v>
      </c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1"/>
      <c r="AD170" s="1">
        <v>563000</v>
      </c>
    </row>
    <row r="171" spans="1:30" ht="24.75" customHeight="1">
      <c r="A171" s="54" t="s">
        <v>263</v>
      </c>
      <c r="B171" s="55"/>
      <c r="C171" s="63" t="s">
        <v>264</v>
      </c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12">
        <f>SUM(AC164:AC170)</f>
        <v>1571000</v>
      </c>
      <c r="AD171" s="12">
        <f>SUM(AD164:AD170)</f>
        <v>2646000</v>
      </c>
    </row>
    <row r="172" spans="1:30" ht="24.75" customHeight="1">
      <c r="A172" s="51" t="s">
        <v>265</v>
      </c>
      <c r="B172" s="52"/>
      <c r="C172" s="40" t="s">
        <v>266</v>
      </c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1">
        <v>10000000</v>
      </c>
      <c r="AD172" s="1">
        <v>20445000</v>
      </c>
    </row>
    <row r="173" spans="1:30" ht="24.75" customHeight="1">
      <c r="A173" s="51" t="s">
        <v>267</v>
      </c>
      <c r="B173" s="52"/>
      <c r="C173" s="40" t="s">
        <v>268</v>
      </c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1"/>
      <c r="AD173" s="1"/>
    </row>
    <row r="174" spans="1:30" ht="24.75" customHeight="1">
      <c r="A174" s="51" t="s">
        <v>269</v>
      </c>
      <c r="B174" s="52"/>
      <c r="C174" s="40" t="s">
        <v>270</v>
      </c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1"/>
      <c r="AD174" s="1">
        <v>1304000</v>
      </c>
    </row>
    <row r="175" spans="1:30" ht="24.75" customHeight="1">
      <c r="A175" s="51" t="s">
        <v>271</v>
      </c>
      <c r="B175" s="52"/>
      <c r="C175" s="40" t="s">
        <v>272</v>
      </c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1">
        <v>3040000</v>
      </c>
      <c r="AD175" s="1">
        <v>2730000</v>
      </c>
    </row>
    <row r="176" spans="1:30" ht="24.75" customHeight="1">
      <c r="A176" s="54" t="s">
        <v>273</v>
      </c>
      <c r="B176" s="55"/>
      <c r="C176" s="41" t="s">
        <v>274</v>
      </c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12">
        <f>SUM(AC172:AC175)</f>
        <v>13040000</v>
      </c>
      <c r="AD176" s="12">
        <f>SUM(AD172:AD175)</f>
        <v>24479000</v>
      </c>
    </row>
    <row r="177" spans="1:30" ht="24.75" customHeight="1">
      <c r="A177" s="51" t="s">
        <v>275</v>
      </c>
      <c r="B177" s="52"/>
      <c r="C177" s="40" t="s">
        <v>276</v>
      </c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1"/>
      <c r="AD177" s="1"/>
    </row>
    <row r="178" spans="1:30" ht="24.75" customHeight="1">
      <c r="A178" s="51" t="s">
        <v>277</v>
      </c>
      <c r="B178" s="52"/>
      <c r="C178" s="40" t="s">
        <v>278</v>
      </c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1"/>
      <c r="AD178" s="1"/>
    </row>
    <row r="179" spans="1:30" ht="24.75" customHeight="1">
      <c r="A179" s="51" t="s">
        <v>279</v>
      </c>
      <c r="B179" s="52"/>
      <c r="C179" s="40" t="s">
        <v>280</v>
      </c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1"/>
      <c r="AD179" s="1"/>
    </row>
    <row r="180" spans="1:30" ht="24.75" customHeight="1">
      <c r="A180" s="51" t="s">
        <v>281</v>
      </c>
      <c r="B180" s="52"/>
      <c r="C180" s="40" t="s">
        <v>282</v>
      </c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1"/>
      <c r="AD180" s="1"/>
    </row>
    <row r="181" spans="1:30" ht="24.75" customHeight="1">
      <c r="A181" s="51" t="s">
        <v>283</v>
      </c>
      <c r="B181" s="52"/>
      <c r="C181" s="40" t="s">
        <v>284</v>
      </c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1"/>
      <c r="AD181" s="1"/>
    </row>
    <row r="182" spans="1:30" ht="24.75" customHeight="1">
      <c r="A182" s="51" t="s">
        <v>285</v>
      </c>
      <c r="B182" s="52"/>
      <c r="C182" s="40" t="s">
        <v>286</v>
      </c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1"/>
      <c r="AD182" s="1"/>
    </row>
    <row r="183" spans="1:30" ht="24.75" customHeight="1">
      <c r="A183" s="51" t="s">
        <v>287</v>
      </c>
      <c r="B183" s="52"/>
      <c r="C183" s="40" t="s">
        <v>288</v>
      </c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1"/>
      <c r="AD183" s="1"/>
    </row>
    <row r="184" spans="1:30" ht="24.75" customHeight="1">
      <c r="A184" s="51" t="s">
        <v>289</v>
      </c>
      <c r="B184" s="52"/>
      <c r="C184" s="40" t="s">
        <v>290</v>
      </c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1"/>
      <c r="AD184" s="1"/>
    </row>
    <row r="185" spans="1:30" ht="24.75" customHeight="1">
      <c r="A185" s="54" t="s">
        <v>291</v>
      </c>
      <c r="B185" s="55"/>
      <c r="C185" s="41" t="s">
        <v>292</v>
      </c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12"/>
      <c r="AD185" s="1"/>
    </row>
    <row r="186" spans="1:30" ht="24.75" customHeight="1">
      <c r="A186" s="54" t="s">
        <v>293</v>
      </c>
      <c r="B186" s="55"/>
      <c r="C186" s="63" t="s">
        <v>294</v>
      </c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12">
        <f>AC115+AC116+AC141+AC150+AC163+AC171+AC176</f>
        <v>118301193</v>
      </c>
      <c r="AD186" s="12">
        <f>AD115+AD116+AD141+AD150+AD163+AD171+AD176</f>
        <v>136041193</v>
      </c>
    </row>
    <row r="187" spans="1:30" ht="24.75" customHeight="1">
      <c r="A187" s="64" t="s">
        <v>27</v>
      </c>
      <c r="B187" s="65"/>
      <c r="C187" s="30" t="s">
        <v>319</v>
      </c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12"/>
      <c r="AD187" s="1"/>
    </row>
    <row r="188" spans="1:30" ht="24.75" customHeight="1">
      <c r="A188" s="44" t="s">
        <v>15</v>
      </c>
      <c r="B188" s="45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1"/>
      <c r="AD188" s="1"/>
    </row>
    <row r="189" spans="1:30" ht="24.75" customHeight="1">
      <c r="A189" s="32" t="s">
        <v>28</v>
      </c>
      <c r="B189" s="42"/>
      <c r="C189" s="40" t="s">
        <v>296</v>
      </c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1"/>
      <c r="AD189" s="1"/>
    </row>
    <row r="190" spans="1:30" ht="24.75" customHeight="1">
      <c r="A190" s="32" t="s">
        <v>30</v>
      </c>
      <c r="B190" s="42"/>
      <c r="C190" s="40" t="s">
        <v>297</v>
      </c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1"/>
      <c r="AD190" s="1"/>
    </row>
    <row r="191" spans="1:30" ht="24.75" customHeight="1">
      <c r="A191" s="32" t="s">
        <v>32</v>
      </c>
      <c r="B191" s="42"/>
      <c r="C191" s="40" t="s">
        <v>298</v>
      </c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1"/>
      <c r="AD191" s="1"/>
    </row>
    <row r="192" spans="1:30" ht="24.75" customHeight="1">
      <c r="A192" s="37" t="s">
        <v>34</v>
      </c>
      <c r="B192" s="43"/>
      <c r="C192" s="41" t="s">
        <v>299</v>
      </c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12"/>
      <c r="AD192" s="1"/>
    </row>
    <row r="193" spans="1:30" ht="24.75" customHeight="1">
      <c r="A193" s="32" t="s">
        <v>36</v>
      </c>
      <c r="B193" s="42"/>
      <c r="C193" s="47" t="s">
        <v>300</v>
      </c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1"/>
      <c r="AD193" s="1"/>
    </row>
    <row r="194" spans="1:30" ht="24.75" customHeight="1">
      <c r="A194" s="32" t="s">
        <v>38</v>
      </c>
      <c r="B194" s="42"/>
      <c r="C194" s="47" t="s">
        <v>301</v>
      </c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1"/>
      <c r="AD194" s="1"/>
    </row>
    <row r="195" spans="1:30" ht="24.75" customHeight="1">
      <c r="A195" s="32" t="s">
        <v>40</v>
      </c>
      <c r="B195" s="42"/>
      <c r="C195" s="40" t="s">
        <v>302</v>
      </c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1"/>
      <c r="AD195" s="1"/>
    </row>
    <row r="196" spans="1:30" ht="24.75" customHeight="1">
      <c r="A196" s="32" t="s">
        <v>42</v>
      </c>
      <c r="B196" s="42"/>
      <c r="C196" s="40" t="s">
        <v>303</v>
      </c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1"/>
      <c r="AD196" s="1"/>
    </row>
    <row r="197" spans="1:30" ht="24.75" customHeight="1">
      <c r="A197" s="37" t="s">
        <v>44</v>
      </c>
      <c r="B197" s="43"/>
      <c r="C197" s="48" t="s">
        <v>304</v>
      </c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12"/>
      <c r="AD197" s="1"/>
    </row>
    <row r="198" spans="1:30" ht="24.75" customHeight="1">
      <c r="A198" s="32" t="s">
        <v>46</v>
      </c>
      <c r="B198" s="42"/>
      <c r="C198" s="47" t="s">
        <v>305</v>
      </c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1"/>
      <c r="AD198" s="1"/>
    </row>
    <row r="199" spans="1:30" ht="24.75" customHeight="1">
      <c r="A199" s="32" t="s">
        <v>48</v>
      </c>
      <c r="B199" s="42"/>
      <c r="C199" s="47" t="s">
        <v>306</v>
      </c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1">
        <v>2237807</v>
      </c>
      <c r="AD199" s="1">
        <v>2237807</v>
      </c>
    </row>
    <row r="200" spans="1:30" ht="24.75" customHeight="1">
      <c r="A200" s="32" t="s">
        <v>50</v>
      </c>
      <c r="B200" s="42"/>
      <c r="C200" s="47" t="s">
        <v>307</v>
      </c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1">
        <v>29322000</v>
      </c>
      <c r="AD200" s="1">
        <v>29322000</v>
      </c>
    </row>
    <row r="201" spans="1:30" ht="24.75" customHeight="1">
      <c r="A201" s="32" t="s">
        <v>52</v>
      </c>
      <c r="B201" s="42"/>
      <c r="C201" s="47" t="s">
        <v>308</v>
      </c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1"/>
      <c r="AD201" s="1"/>
    </row>
    <row r="202" spans="1:30" ht="24.75" customHeight="1">
      <c r="A202" s="32" t="s">
        <v>54</v>
      </c>
      <c r="B202" s="42"/>
      <c r="C202" s="47" t="s">
        <v>309</v>
      </c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1"/>
      <c r="AD202" s="1"/>
    </row>
    <row r="203" spans="1:30" ht="24.75" customHeight="1">
      <c r="A203" s="32" t="s">
        <v>56</v>
      </c>
      <c r="B203" s="42"/>
      <c r="C203" s="47" t="s">
        <v>310</v>
      </c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1"/>
      <c r="AD203" s="1"/>
    </row>
    <row r="204" spans="1:30" ht="24.75" customHeight="1">
      <c r="A204" s="37" t="s">
        <v>58</v>
      </c>
      <c r="B204" s="43"/>
      <c r="C204" s="48" t="s">
        <v>311</v>
      </c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12">
        <f>SUM(AC198:AC203)</f>
        <v>31559807</v>
      </c>
      <c r="AD204" s="12">
        <f>SUM(AD198:AD203)</f>
        <v>31559807</v>
      </c>
    </row>
    <row r="205" spans="1:30" ht="24.75" customHeight="1">
      <c r="A205" s="32" t="s">
        <v>60</v>
      </c>
      <c r="B205" s="42"/>
      <c r="C205" s="47" t="s">
        <v>312</v>
      </c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1"/>
      <c r="AD205" s="1"/>
    </row>
    <row r="206" spans="1:30" ht="24.75" customHeight="1">
      <c r="A206" s="32" t="s">
        <v>62</v>
      </c>
      <c r="B206" s="42"/>
      <c r="C206" s="40" t="s">
        <v>313</v>
      </c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1"/>
      <c r="AD206" s="1"/>
    </row>
    <row r="207" spans="1:30" ht="24.75" customHeight="1">
      <c r="A207" s="32" t="s">
        <v>64</v>
      </c>
      <c r="B207" s="42"/>
      <c r="C207" s="47" t="s">
        <v>314</v>
      </c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1"/>
      <c r="AD207" s="1"/>
    </row>
    <row r="208" spans="1:30" ht="24.75" customHeight="1">
      <c r="A208" s="32" t="s">
        <v>66</v>
      </c>
      <c r="B208" s="42"/>
      <c r="C208" s="47" t="s">
        <v>315</v>
      </c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1"/>
      <c r="AD208" s="1"/>
    </row>
    <row r="209" spans="1:30" ht="24.75" customHeight="1">
      <c r="A209" s="37" t="s">
        <v>68</v>
      </c>
      <c r="B209" s="43"/>
      <c r="C209" s="48" t="s">
        <v>316</v>
      </c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12"/>
      <c r="AD209" s="1"/>
    </row>
    <row r="210" spans="1:30" ht="24.75" customHeight="1">
      <c r="A210" s="32" t="s">
        <v>70</v>
      </c>
      <c r="B210" s="42"/>
      <c r="C210" s="40" t="s">
        <v>317</v>
      </c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1"/>
      <c r="AD210" s="1"/>
    </row>
    <row r="211" spans="1:30" ht="24.75" customHeight="1">
      <c r="A211" s="37" t="s">
        <v>72</v>
      </c>
      <c r="B211" s="43"/>
      <c r="C211" s="48" t="s">
        <v>318</v>
      </c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12"/>
      <c r="AD211" s="1"/>
    </row>
    <row r="212" spans="1:30" ht="24.75" customHeight="1">
      <c r="A212" s="66" t="s">
        <v>320</v>
      </c>
      <c r="B212" s="67"/>
      <c r="C212" s="68"/>
      <c r="D212" s="66"/>
      <c r="E212" s="66"/>
      <c r="F212" s="66"/>
      <c r="G212" s="66"/>
      <c r="H212" s="66"/>
      <c r="I212" s="66"/>
      <c r="J212" s="66"/>
      <c r="K212" s="67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0">
        <f>AC186+AC204</f>
        <v>149861000</v>
      </c>
      <c r="AD212" s="10">
        <f>AD186+AD204</f>
        <v>167601000</v>
      </c>
    </row>
  </sheetData>
  <sheetProtection/>
  <mergeCells count="413">
    <mergeCell ref="A212:B212"/>
    <mergeCell ref="C212:K212"/>
    <mergeCell ref="A208:B208"/>
    <mergeCell ref="C208:AB208"/>
    <mergeCell ref="A209:B209"/>
    <mergeCell ref="C209:AB209"/>
    <mergeCell ref="A210:B210"/>
    <mergeCell ref="C210:AB210"/>
    <mergeCell ref="A207:B207"/>
    <mergeCell ref="C207:AB207"/>
    <mergeCell ref="A211:B211"/>
    <mergeCell ref="C211:AB211"/>
    <mergeCell ref="A94:B94"/>
    <mergeCell ref="C94:K94"/>
    <mergeCell ref="A203:B203"/>
    <mergeCell ref="C203:AB203"/>
    <mergeCell ref="A204:B204"/>
    <mergeCell ref="C204:AB204"/>
    <mergeCell ref="A205:B205"/>
    <mergeCell ref="C205:AB205"/>
    <mergeCell ref="A206:B206"/>
    <mergeCell ref="C206:AB206"/>
    <mergeCell ref="A200:B200"/>
    <mergeCell ref="C200:AB200"/>
    <mergeCell ref="A201:B201"/>
    <mergeCell ref="C201:AB201"/>
    <mergeCell ref="A202:B202"/>
    <mergeCell ref="C202:AB202"/>
    <mergeCell ref="A197:B197"/>
    <mergeCell ref="C197:AB197"/>
    <mergeCell ref="A198:B198"/>
    <mergeCell ref="C198:AB198"/>
    <mergeCell ref="A199:B199"/>
    <mergeCell ref="C199:AB199"/>
    <mergeCell ref="A194:B194"/>
    <mergeCell ref="C194:AB194"/>
    <mergeCell ref="A195:B195"/>
    <mergeCell ref="C195:AB195"/>
    <mergeCell ref="A196:B196"/>
    <mergeCell ref="C196:AB196"/>
    <mergeCell ref="A191:B191"/>
    <mergeCell ref="C191:AB191"/>
    <mergeCell ref="A192:B192"/>
    <mergeCell ref="C192:AB192"/>
    <mergeCell ref="A193:B193"/>
    <mergeCell ref="C193:AB193"/>
    <mergeCell ref="A188:B188"/>
    <mergeCell ref="C188:AB188"/>
    <mergeCell ref="A189:B189"/>
    <mergeCell ref="C189:AB189"/>
    <mergeCell ref="A190:B190"/>
    <mergeCell ref="C190:AB190"/>
    <mergeCell ref="A185:B185"/>
    <mergeCell ref="C185:AB185"/>
    <mergeCell ref="A186:B186"/>
    <mergeCell ref="C186:AB186"/>
    <mergeCell ref="A187:B187"/>
    <mergeCell ref="C187:AB187"/>
    <mergeCell ref="A182:B182"/>
    <mergeCell ref="C182:AB182"/>
    <mergeCell ref="A183:B183"/>
    <mergeCell ref="C183:AB183"/>
    <mergeCell ref="A184:B184"/>
    <mergeCell ref="C184:AB184"/>
    <mergeCell ref="A179:B179"/>
    <mergeCell ref="C179:AB179"/>
    <mergeCell ref="A180:B180"/>
    <mergeCell ref="C180:AB180"/>
    <mergeCell ref="A181:B181"/>
    <mergeCell ref="C181:AB181"/>
    <mergeCell ref="A176:B176"/>
    <mergeCell ref="C176:AB176"/>
    <mergeCell ref="A177:B177"/>
    <mergeCell ref="C177:AB177"/>
    <mergeCell ref="A178:B178"/>
    <mergeCell ref="C178:AB178"/>
    <mergeCell ref="A173:B173"/>
    <mergeCell ref="C173:AB173"/>
    <mergeCell ref="A174:B174"/>
    <mergeCell ref="C174:AB174"/>
    <mergeCell ref="A175:B175"/>
    <mergeCell ref="C175:AB175"/>
    <mergeCell ref="A170:B170"/>
    <mergeCell ref="C170:AB170"/>
    <mergeCell ref="A171:B171"/>
    <mergeCell ref="C171:AB171"/>
    <mergeCell ref="A172:B172"/>
    <mergeCell ref="C172:AB172"/>
    <mergeCell ref="A167:B167"/>
    <mergeCell ref="C167:AB167"/>
    <mergeCell ref="A168:B168"/>
    <mergeCell ref="C168:AB168"/>
    <mergeCell ref="A169:B169"/>
    <mergeCell ref="C169:AB169"/>
    <mergeCell ref="A164:B164"/>
    <mergeCell ref="C164:AB164"/>
    <mergeCell ref="A165:B165"/>
    <mergeCell ref="C165:AB165"/>
    <mergeCell ref="A166:B166"/>
    <mergeCell ref="C166:AB166"/>
    <mergeCell ref="A161:B161"/>
    <mergeCell ref="C161:AB161"/>
    <mergeCell ref="A162:B162"/>
    <mergeCell ref="C162:AB162"/>
    <mergeCell ref="A163:B163"/>
    <mergeCell ref="C163:AB163"/>
    <mergeCell ref="A158:B158"/>
    <mergeCell ref="C158:AB158"/>
    <mergeCell ref="A159:B159"/>
    <mergeCell ref="C159:AB159"/>
    <mergeCell ref="A160:B160"/>
    <mergeCell ref="C160:AB160"/>
    <mergeCell ref="A155:B155"/>
    <mergeCell ref="C155:AB155"/>
    <mergeCell ref="A156:B156"/>
    <mergeCell ref="C156:AB156"/>
    <mergeCell ref="A157:B157"/>
    <mergeCell ref="C157:AB157"/>
    <mergeCell ref="A152:B152"/>
    <mergeCell ref="C152:AB152"/>
    <mergeCell ref="A153:B153"/>
    <mergeCell ref="C153:AB153"/>
    <mergeCell ref="A154:B154"/>
    <mergeCell ref="C154:AB154"/>
    <mergeCell ref="A149:B149"/>
    <mergeCell ref="C149:AB149"/>
    <mergeCell ref="A150:B150"/>
    <mergeCell ref="C150:AB150"/>
    <mergeCell ref="A151:B151"/>
    <mergeCell ref="C151:AB151"/>
    <mergeCell ref="A146:B146"/>
    <mergeCell ref="C146:AB146"/>
    <mergeCell ref="A147:B147"/>
    <mergeCell ref="C147:AB147"/>
    <mergeCell ref="A148:B148"/>
    <mergeCell ref="C148:AB148"/>
    <mergeCell ref="A143:B143"/>
    <mergeCell ref="C143:AB143"/>
    <mergeCell ref="A144:B144"/>
    <mergeCell ref="C144:AB144"/>
    <mergeCell ref="A145:B145"/>
    <mergeCell ref="C145:AB145"/>
    <mergeCell ref="A140:B140"/>
    <mergeCell ref="C140:AB140"/>
    <mergeCell ref="A141:B141"/>
    <mergeCell ref="C141:AB141"/>
    <mergeCell ref="A142:B142"/>
    <mergeCell ref="C142:AB142"/>
    <mergeCell ref="A137:B137"/>
    <mergeCell ref="C137:AB137"/>
    <mergeCell ref="A138:B138"/>
    <mergeCell ref="C138:AB138"/>
    <mergeCell ref="A139:B139"/>
    <mergeCell ref="C139:AB139"/>
    <mergeCell ref="A134:B134"/>
    <mergeCell ref="C134:AB134"/>
    <mergeCell ref="A135:B135"/>
    <mergeCell ref="C135:AB135"/>
    <mergeCell ref="A136:B136"/>
    <mergeCell ref="C136:AB136"/>
    <mergeCell ref="A131:B131"/>
    <mergeCell ref="C131:AB131"/>
    <mergeCell ref="A132:B132"/>
    <mergeCell ref="C132:AB132"/>
    <mergeCell ref="A133:B133"/>
    <mergeCell ref="C133:AB133"/>
    <mergeCell ref="A128:B128"/>
    <mergeCell ref="C128:AB128"/>
    <mergeCell ref="A129:B129"/>
    <mergeCell ref="C129:AB129"/>
    <mergeCell ref="A130:B130"/>
    <mergeCell ref="C130:AB130"/>
    <mergeCell ref="A125:B125"/>
    <mergeCell ref="C125:AB125"/>
    <mergeCell ref="A126:B126"/>
    <mergeCell ref="C126:AB126"/>
    <mergeCell ref="A127:B127"/>
    <mergeCell ref="C127:AB127"/>
    <mergeCell ref="A122:B122"/>
    <mergeCell ref="C122:AB122"/>
    <mergeCell ref="A123:B123"/>
    <mergeCell ref="C123:AB123"/>
    <mergeCell ref="A124:B124"/>
    <mergeCell ref="C124:AB124"/>
    <mergeCell ref="A119:B119"/>
    <mergeCell ref="C119:AB119"/>
    <mergeCell ref="A120:B120"/>
    <mergeCell ref="C120:AB120"/>
    <mergeCell ref="A121:B121"/>
    <mergeCell ref="C121:AB121"/>
    <mergeCell ref="A116:B116"/>
    <mergeCell ref="C116:AB116"/>
    <mergeCell ref="A117:B117"/>
    <mergeCell ref="C117:AB117"/>
    <mergeCell ref="A118:B118"/>
    <mergeCell ref="C118:AB118"/>
    <mergeCell ref="A113:B113"/>
    <mergeCell ref="C113:AB113"/>
    <mergeCell ref="A114:B114"/>
    <mergeCell ref="C114:AB114"/>
    <mergeCell ref="A115:B115"/>
    <mergeCell ref="C115:AB115"/>
    <mergeCell ref="A110:B110"/>
    <mergeCell ref="C110:AB110"/>
    <mergeCell ref="A111:B111"/>
    <mergeCell ref="C111:AB111"/>
    <mergeCell ref="A112:B112"/>
    <mergeCell ref="C112:AB112"/>
    <mergeCell ref="A107:B107"/>
    <mergeCell ref="C107:AB107"/>
    <mergeCell ref="A108:B108"/>
    <mergeCell ref="C108:AB108"/>
    <mergeCell ref="A109:B109"/>
    <mergeCell ref="C109:AB109"/>
    <mergeCell ref="A104:B104"/>
    <mergeCell ref="C104:AB104"/>
    <mergeCell ref="A105:B105"/>
    <mergeCell ref="C105:AB105"/>
    <mergeCell ref="A106:B106"/>
    <mergeCell ref="C106:AB106"/>
    <mergeCell ref="A101:B101"/>
    <mergeCell ref="C101:AB101"/>
    <mergeCell ref="A102:B102"/>
    <mergeCell ref="C102:AB102"/>
    <mergeCell ref="A103:B103"/>
    <mergeCell ref="C103:AB103"/>
    <mergeCell ref="A98:B98"/>
    <mergeCell ref="C98:AB98"/>
    <mergeCell ref="A99:B99"/>
    <mergeCell ref="C99:AB99"/>
    <mergeCell ref="A100:B100"/>
    <mergeCell ref="C100:AB100"/>
    <mergeCell ref="A95:B95"/>
    <mergeCell ref="C95:AB95"/>
    <mergeCell ref="A96:B96"/>
    <mergeCell ref="C96:AB96"/>
    <mergeCell ref="A97:B97"/>
    <mergeCell ref="C97:AB97"/>
    <mergeCell ref="A91:B91"/>
    <mergeCell ref="C91:AB91"/>
    <mergeCell ref="A92:B92"/>
    <mergeCell ref="C92:AB92"/>
    <mergeCell ref="A93:B93"/>
    <mergeCell ref="C93:AB93"/>
    <mergeCell ref="A88:B88"/>
    <mergeCell ref="C88:AB88"/>
    <mergeCell ref="A89:B89"/>
    <mergeCell ref="C89:AB89"/>
    <mergeCell ref="A90:B90"/>
    <mergeCell ref="C90:AB90"/>
    <mergeCell ref="A85:B85"/>
    <mergeCell ref="C85:AB85"/>
    <mergeCell ref="A86:B86"/>
    <mergeCell ref="C86:AB86"/>
    <mergeCell ref="A87:B87"/>
    <mergeCell ref="C87:AB87"/>
    <mergeCell ref="A82:B82"/>
    <mergeCell ref="C82:AB82"/>
    <mergeCell ref="A83:B83"/>
    <mergeCell ref="C83:AB83"/>
    <mergeCell ref="A84:B84"/>
    <mergeCell ref="C84:AB84"/>
    <mergeCell ref="A79:B79"/>
    <mergeCell ref="C79:AB79"/>
    <mergeCell ref="A80:B80"/>
    <mergeCell ref="C80:AB80"/>
    <mergeCell ref="A81:B81"/>
    <mergeCell ref="C81:AB81"/>
    <mergeCell ref="A76:B76"/>
    <mergeCell ref="C76:AB76"/>
    <mergeCell ref="A77:B77"/>
    <mergeCell ref="C77:AB77"/>
    <mergeCell ref="A78:B78"/>
    <mergeCell ref="C78:AB78"/>
    <mergeCell ref="A73:B73"/>
    <mergeCell ref="C73:AB73"/>
    <mergeCell ref="A74:B74"/>
    <mergeCell ref="C74:AB74"/>
    <mergeCell ref="A75:B75"/>
    <mergeCell ref="C75:AB75"/>
    <mergeCell ref="A70:B70"/>
    <mergeCell ref="C70:AB70"/>
    <mergeCell ref="A71:B71"/>
    <mergeCell ref="C71:AB71"/>
    <mergeCell ref="A72:B72"/>
    <mergeCell ref="C72:AB72"/>
    <mergeCell ref="A67:B67"/>
    <mergeCell ref="C67:AB67"/>
    <mergeCell ref="A68:B68"/>
    <mergeCell ref="C68:AB68"/>
    <mergeCell ref="A69:B69"/>
    <mergeCell ref="C69:AB69"/>
    <mergeCell ref="A64:B64"/>
    <mergeCell ref="C64:AB64"/>
    <mergeCell ref="A65:B65"/>
    <mergeCell ref="C65:AB65"/>
    <mergeCell ref="A66:B66"/>
    <mergeCell ref="C66:AB66"/>
    <mergeCell ref="A61:B61"/>
    <mergeCell ref="C61:AB61"/>
    <mergeCell ref="A62:B62"/>
    <mergeCell ref="C62:AB62"/>
    <mergeCell ref="A63:B63"/>
    <mergeCell ref="C63:AB63"/>
    <mergeCell ref="A58:B58"/>
    <mergeCell ref="C58:AB58"/>
    <mergeCell ref="A59:B59"/>
    <mergeCell ref="C59:AB59"/>
    <mergeCell ref="A60:B60"/>
    <mergeCell ref="C60:AB60"/>
    <mergeCell ref="A55:B55"/>
    <mergeCell ref="C55:AB55"/>
    <mergeCell ref="A56:B56"/>
    <mergeCell ref="C56:AB56"/>
    <mergeCell ref="A57:B57"/>
    <mergeCell ref="C57:AB57"/>
    <mergeCell ref="A52:B52"/>
    <mergeCell ref="C52:AB52"/>
    <mergeCell ref="A53:B53"/>
    <mergeCell ref="C53:AB53"/>
    <mergeCell ref="A54:B54"/>
    <mergeCell ref="C54:AB54"/>
    <mergeCell ref="A49:B49"/>
    <mergeCell ref="C49:AB49"/>
    <mergeCell ref="A50:B50"/>
    <mergeCell ref="C50:AB50"/>
    <mergeCell ref="A51:B51"/>
    <mergeCell ref="C51:AB51"/>
    <mergeCell ref="A46:B46"/>
    <mergeCell ref="C46:AB46"/>
    <mergeCell ref="A47:B47"/>
    <mergeCell ref="C47:AB47"/>
    <mergeCell ref="A48:B48"/>
    <mergeCell ref="C48:AB48"/>
    <mergeCell ref="A43:B43"/>
    <mergeCell ref="C43:AB43"/>
    <mergeCell ref="A44:B44"/>
    <mergeCell ref="C44:AB44"/>
    <mergeCell ref="A45:B45"/>
    <mergeCell ref="C45:AB45"/>
    <mergeCell ref="A40:B40"/>
    <mergeCell ref="C40:AB40"/>
    <mergeCell ref="A41:B41"/>
    <mergeCell ref="C41:AB41"/>
    <mergeCell ref="A42:B42"/>
    <mergeCell ref="C42:AB42"/>
    <mergeCell ref="A37:B37"/>
    <mergeCell ref="C37:AB37"/>
    <mergeCell ref="A38:B38"/>
    <mergeCell ref="C38:AB38"/>
    <mergeCell ref="A39:B39"/>
    <mergeCell ref="C39:AB39"/>
    <mergeCell ref="A34:B34"/>
    <mergeCell ref="C34:AB34"/>
    <mergeCell ref="A35:B35"/>
    <mergeCell ref="C35:AB35"/>
    <mergeCell ref="A36:B36"/>
    <mergeCell ref="C36:AB36"/>
    <mergeCell ref="A31:B31"/>
    <mergeCell ref="C31:AB31"/>
    <mergeCell ref="A32:B32"/>
    <mergeCell ref="C32:AB32"/>
    <mergeCell ref="A33:B33"/>
    <mergeCell ref="C33:AB33"/>
    <mergeCell ref="A28:B28"/>
    <mergeCell ref="C28:AB28"/>
    <mergeCell ref="A29:B29"/>
    <mergeCell ref="C29:AB29"/>
    <mergeCell ref="A30:B30"/>
    <mergeCell ref="C30:AB30"/>
    <mergeCell ref="A25:B25"/>
    <mergeCell ref="C25:AB25"/>
    <mergeCell ref="A26:B26"/>
    <mergeCell ref="C26:AB26"/>
    <mergeCell ref="A27:B27"/>
    <mergeCell ref="C27:AB27"/>
    <mergeCell ref="A22:B22"/>
    <mergeCell ref="C22:AB22"/>
    <mergeCell ref="A23:B23"/>
    <mergeCell ref="C23:AB23"/>
    <mergeCell ref="A24:B24"/>
    <mergeCell ref="C24:AB24"/>
    <mergeCell ref="A19:B19"/>
    <mergeCell ref="C19:AB19"/>
    <mergeCell ref="A20:B20"/>
    <mergeCell ref="C20:AB20"/>
    <mergeCell ref="A21:B21"/>
    <mergeCell ref="C21:AB21"/>
    <mergeCell ref="A16:B16"/>
    <mergeCell ref="C16:AB16"/>
    <mergeCell ref="A17:B17"/>
    <mergeCell ref="C17:AB17"/>
    <mergeCell ref="A18:B18"/>
    <mergeCell ref="C18:AB18"/>
    <mergeCell ref="A13:B13"/>
    <mergeCell ref="C13:AB13"/>
    <mergeCell ref="A14:B14"/>
    <mergeCell ref="C14:AB14"/>
    <mergeCell ref="A15:B15"/>
    <mergeCell ref="C15:AB15"/>
    <mergeCell ref="A10:B10"/>
    <mergeCell ref="C10:AB10"/>
    <mergeCell ref="A11:B11"/>
    <mergeCell ref="C11:AB11"/>
    <mergeCell ref="A12:B12"/>
    <mergeCell ref="C12:AB12"/>
    <mergeCell ref="A7:B7"/>
    <mergeCell ref="C7:AB7"/>
    <mergeCell ref="A8:B8"/>
    <mergeCell ref="C8:AB8"/>
    <mergeCell ref="A4:AC4"/>
    <mergeCell ref="A9:B9"/>
    <mergeCell ref="C9:AB9"/>
  </mergeCells>
  <printOptions/>
  <pageMargins left="0.25" right="0.25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1"/>
  <sheetViews>
    <sheetView zoomScalePageLayoutView="0" workbookViewId="0" topLeftCell="A1">
      <selection activeCell="A1" sqref="A1"/>
    </sheetView>
  </sheetViews>
  <sheetFormatPr defaultColWidth="9.140625" defaultRowHeight="20.25" customHeight="1"/>
  <cols>
    <col min="1" max="2" width="4.140625" style="0" customWidth="1"/>
    <col min="9" max="9" width="0.2890625" style="0" customWidth="1"/>
    <col min="10" max="14" width="9.140625" style="0" hidden="1" customWidth="1"/>
    <col min="15" max="15" width="5.421875" style="0" hidden="1" customWidth="1"/>
    <col min="16" max="28" width="9.140625" style="0" hidden="1" customWidth="1"/>
    <col min="29" max="29" width="12.28125" style="0" customWidth="1"/>
    <col min="30" max="30" width="10.00390625" style="0" customWidth="1"/>
  </cols>
  <sheetData>
    <row r="1" ht="20.25" customHeight="1">
      <c r="A1" t="s">
        <v>375</v>
      </c>
    </row>
    <row r="2" ht="20.25" customHeight="1">
      <c r="A2" t="s">
        <v>19</v>
      </c>
    </row>
    <row r="3" spans="1:29" ht="20.25" customHeight="1">
      <c r="A3" s="35" t="s">
        <v>329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6" spans="1:30" ht="39" customHeight="1">
      <c r="A6" s="28" t="s">
        <v>27</v>
      </c>
      <c r="B6" s="29"/>
      <c r="C6" s="30" t="s">
        <v>156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11" t="s">
        <v>365</v>
      </c>
      <c r="AD6" s="1" t="s">
        <v>367</v>
      </c>
    </row>
    <row r="7" spans="1:30" ht="20.25" customHeight="1">
      <c r="A7" s="32" t="s">
        <v>28</v>
      </c>
      <c r="B7" s="33"/>
      <c r="C7" s="34" t="s">
        <v>29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1">
        <v>12844310</v>
      </c>
      <c r="AD7" s="1">
        <v>13355994</v>
      </c>
    </row>
    <row r="8" spans="1:30" ht="20.25" customHeight="1">
      <c r="A8" s="32" t="s">
        <v>30</v>
      </c>
      <c r="B8" s="33"/>
      <c r="C8" s="69" t="s">
        <v>31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1"/>
      <c r="AC8" s="1">
        <v>29322000</v>
      </c>
      <c r="AD8" s="1">
        <v>24547733</v>
      </c>
    </row>
    <row r="9" spans="1:30" ht="20.25" customHeight="1">
      <c r="A9" s="32" t="s">
        <v>32</v>
      </c>
      <c r="B9" s="33"/>
      <c r="C9" s="72" t="s">
        <v>33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1">
        <v>22327465</v>
      </c>
      <c r="AD9" s="1">
        <v>22020321</v>
      </c>
    </row>
    <row r="10" spans="1:30" ht="20.25" customHeight="1">
      <c r="A10" s="32" t="s">
        <v>34</v>
      </c>
      <c r="B10" s="33"/>
      <c r="C10" s="72" t="s">
        <v>35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1">
        <v>1200000</v>
      </c>
      <c r="AD10" s="1">
        <v>1200000</v>
      </c>
    </row>
    <row r="11" spans="1:30" ht="20.25" customHeight="1">
      <c r="A11" s="32" t="s">
        <v>36</v>
      </c>
      <c r="B11" s="33"/>
      <c r="C11" s="72" t="s">
        <v>37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1"/>
      <c r="AD11" s="1"/>
    </row>
    <row r="12" spans="1:30" ht="20.25" customHeight="1">
      <c r="A12" s="32" t="s">
        <v>38</v>
      </c>
      <c r="B12" s="33"/>
      <c r="C12" s="72" t="s">
        <v>39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1">
        <v>318000</v>
      </c>
      <c r="AD12" s="1">
        <v>1241044</v>
      </c>
    </row>
    <row r="13" spans="1:30" ht="20.25" customHeight="1">
      <c r="A13" s="37" t="s">
        <v>40</v>
      </c>
      <c r="B13" s="38"/>
      <c r="C13" s="39" t="s">
        <v>41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12">
        <f>AC7+AC8+AC9+AC10+AC12</f>
        <v>66011775</v>
      </c>
      <c r="AD13" s="12">
        <f>AD7+AD8+AD9+AD10+AD12</f>
        <v>62365092</v>
      </c>
    </row>
    <row r="14" spans="1:30" ht="20.25" customHeight="1">
      <c r="A14" s="32" t="s">
        <v>42</v>
      </c>
      <c r="B14" s="33"/>
      <c r="C14" s="72" t="s">
        <v>43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1"/>
      <c r="AD14" s="1"/>
    </row>
    <row r="15" spans="1:30" ht="20.25" customHeight="1">
      <c r="A15" s="32" t="s">
        <v>44</v>
      </c>
      <c r="B15" s="33"/>
      <c r="C15" s="72" t="s">
        <v>45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"/>
      <c r="AD15" s="1"/>
    </row>
    <row r="16" spans="1:30" ht="20.25" customHeight="1">
      <c r="A16" s="32" t="s">
        <v>46</v>
      </c>
      <c r="B16" s="33"/>
      <c r="C16" s="72" t="s">
        <v>47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1"/>
      <c r="AD16" s="1"/>
    </row>
    <row r="17" spans="1:30" ht="20.25" customHeight="1">
      <c r="A17" s="32" t="s">
        <v>48</v>
      </c>
      <c r="B17" s="33"/>
      <c r="C17" s="72" t="s">
        <v>49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1"/>
      <c r="AD17" s="1"/>
    </row>
    <row r="18" spans="1:30" ht="20.25" customHeight="1">
      <c r="A18" s="32" t="s">
        <v>50</v>
      </c>
      <c r="B18" s="33"/>
      <c r="C18" s="72" t="s">
        <v>51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1">
        <v>21507000</v>
      </c>
      <c r="AD18" s="1">
        <v>21507000</v>
      </c>
    </row>
    <row r="19" spans="1:30" ht="20.25" customHeight="1">
      <c r="A19" s="37" t="s">
        <v>52</v>
      </c>
      <c r="B19" s="38"/>
      <c r="C19" s="39" t="s">
        <v>53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12">
        <f>SUM(AC18)</f>
        <v>21507000</v>
      </c>
      <c r="AD19" s="12">
        <f>SUM(AD18)</f>
        <v>21507000</v>
      </c>
    </row>
    <row r="20" spans="1:30" ht="20.25" customHeight="1">
      <c r="A20" s="32" t="s">
        <v>54</v>
      </c>
      <c r="B20" s="33"/>
      <c r="C20" s="72" t="s">
        <v>55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1">
        <v>10000000</v>
      </c>
      <c r="AD20" s="1">
        <v>21393477</v>
      </c>
    </row>
    <row r="21" spans="1:30" ht="20.25" customHeight="1">
      <c r="A21" s="32" t="s">
        <v>56</v>
      </c>
      <c r="B21" s="33"/>
      <c r="C21" s="72" t="s">
        <v>57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1"/>
      <c r="AD21" s="1"/>
    </row>
    <row r="22" spans="1:30" ht="20.25" customHeight="1">
      <c r="A22" s="32" t="s">
        <v>58</v>
      </c>
      <c r="B22" s="33"/>
      <c r="C22" s="72" t="s">
        <v>59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1"/>
      <c r="AD22" s="1"/>
    </row>
    <row r="23" spans="1:30" ht="20.25" customHeight="1">
      <c r="A23" s="32" t="s">
        <v>60</v>
      </c>
      <c r="B23" s="33"/>
      <c r="C23" s="72" t="s">
        <v>61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1"/>
      <c r="AD23" s="1"/>
    </row>
    <row r="24" spans="1:30" ht="20.25" customHeight="1">
      <c r="A24" s="32" t="s">
        <v>62</v>
      </c>
      <c r="B24" s="33"/>
      <c r="C24" s="72" t="s">
        <v>63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1"/>
      <c r="AD24" s="1"/>
    </row>
    <row r="25" spans="1:30" ht="20.25" customHeight="1">
      <c r="A25" s="37" t="s">
        <v>64</v>
      </c>
      <c r="B25" s="38"/>
      <c r="C25" s="39" t="s">
        <v>65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12">
        <f>SUM(AC20:AC24)</f>
        <v>10000000</v>
      </c>
      <c r="AD25" s="12">
        <f>SUM(AD20:AD24)</f>
        <v>21393477</v>
      </c>
    </row>
    <row r="26" spans="1:30" ht="20.25" customHeight="1">
      <c r="A26" s="32" t="s">
        <v>66</v>
      </c>
      <c r="B26" s="33"/>
      <c r="C26" s="36" t="s">
        <v>67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1"/>
      <c r="AD26" s="1"/>
    </row>
    <row r="27" spans="1:30" ht="20.25" customHeight="1">
      <c r="A27" s="32" t="s">
        <v>68</v>
      </c>
      <c r="B27" s="33"/>
      <c r="C27" s="36" t="s">
        <v>69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1"/>
      <c r="AD27" s="1"/>
    </row>
    <row r="28" spans="1:30" ht="20.25" customHeight="1">
      <c r="A28" s="37" t="s">
        <v>70</v>
      </c>
      <c r="B28" s="38"/>
      <c r="C28" s="39" t="s">
        <v>71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12"/>
      <c r="AD28" s="1"/>
    </row>
    <row r="29" spans="1:30" ht="20.25" customHeight="1">
      <c r="A29" s="32" t="s">
        <v>72</v>
      </c>
      <c r="B29" s="33"/>
      <c r="C29" s="36" t="s">
        <v>73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1"/>
      <c r="AD29" s="1"/>
    </row>
    <row r="30" spans="1:30" ht="20.25" customHeight="1">
      <c r="A30" s="32" t="s">
        <v>74</v>
      </c>
      <c r="B30" s="33"/>
      <c r="C30" s="36" t="s">
        <v>75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1"/>
      <c r="AD30" s="1"/>
    </row>
    <row r="31" spans="1:30" ht="20.25" customHeight="1">
      <c r="A31" s="32" t="s">
        <v>76</v>
      </c>
      <c r="B31" s="33"/>
      <c r="C31" s="36" t="s">
        <v>77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1">
        <v>2800000</v>
      </c>
      <c r="AD31" s="1">
        <v>3406000</v>
      </c>
    </row>
    <row r="32" spans="1:30" ht="20.25" customHeight="1">
      <c r="A32" s="32" t="s">
        <v>78</v>
      </c>
      <c r="B32" s="33"/>
      <c r="C32" s="36" t="s">
        <v>79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1">
        <v>4000000</v>
      </c>
      <c r="AD32" s="1">
        <v>6440000</v>
      </c>
    </row>
    <row r="33" spans="1:30" ht="20.25" customHeight="1">
      <c r="A33" s="32" t="s">
        <v>80</v>
      </c>
      <c r="B33" s="33"/>
      <c r="C33" s="36" t="s">
        <v>81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1"/>
      <c r="AD33" s="1"/>
    </row>
    <row r="34" spans="1:30" ht="20.25" customHeight="1">
      <c r="A34" s="32" t="s">
        <v>82</v>
      </c>
      <c r="B34" s="33"/>
      <c r="C34" s="36" t="s">
        <v>83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1"/>
      <c r="AD34" s="1"/>
    </row>
    <row r="35" spans="1:30" ht="20.25" customHeight="1">
      <c r="A35" s="32" t="s">
        <v>84</v>
      </c>
      <c r="B35" s="33"/>
      <c r="C35" s="36" t="s">
        <v>85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1">
        <v>1570000</v>
      </c>
      <c r="AD35" s="1">
        <v>2110000</v>
      </c>
    </row>
    <row r="36" spans="1:30" ht="20.25" customHeight="1">
      <c r="A36" s="32" t="s">
        <v>86</v>
      </c>
      <c r="B36" s="33"/>
      <c r="C36" s="36" t="s">
        <v>87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1"/>
      <c r="AD36" s="1"/>
    </row>
    <row r="37" spans="1:30" ht="20.25" customHeight="1">
      <c r="A37" s="37" t="s">
        <v>88</v>
      </c>
      <c r="B37" s="38"/>
      <c r="C37" s="39" t="s">
        <v>89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12">
        <f>SUM(AC29:AC36)</f>
        <v>8370000</v>
      </c>
      <c r="AD37" s="12">
        <f>SUM(AD29:AD36)</f>
        <v>11956000</v>
      </c>
    </row>
    <row r="38" spans="1:30" ht="20.25" customHeight="1">
      <c r="A38" s="32" t="s">
        <v>90</v>
      </c>
      <c r="B38" s="33"/>
      <c r="C38" s="36" t="s">
        <v>91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1"/>
      <c r="AD38" s="1"/>
    </row>
    <row r="39" spans="1:30" ht="20.25" customHeight="1">
      <c r="A39" s="37" t="s">
        <v>92</v>
      </c>
      <c r="B39" s="38"/>
      <c r="C39" s="39" t="s">
        <v>93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12">
        <f>SUM(AC37:AC38)</f>
        <v>8370000</v>
      </c>
      <c r="AD39" s="12">
        <f>SUM(AD37:AD38)</f>
        <v>11956000</v>
      </c>
    </row>
    <row r="40" spans="1:30" ht="20.25" customHeight="1">
      <c r="A40" s="32" t="s">
        <v>94</v>
      </c>
      <c r="B40" s="33"/>
      <c r="C40" s="40" t="s">
        <v>95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1">
        <v>60000</v>
      </c>
      <c r="AD40" s="1">
        <v>174954</v>
      </c>
    </row>
    <row r="41" spans="1:30" ht="20.25" customHeight="1">
      <c r="A41" s="32" t="s">
        <v>96</v>
      </c>
      <c r="B41" s="33"/>
      <c r="C41" s="40" t="s">
        <v>97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1">
        <v>1280225</v>
      </c>
      <c r="AD41" s="1">
        <v>1280225</v>
      </c>
    </row>
    <row r="42" spans="1:30" ht="20.25" customHeight="1">
      <c r="A42" s="32" t="s">
        <v>98</v>
      </c>
      <c r="B42" s="33"/>
      <c r="C42" s="40" t="s">
        <v>99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1"/>
      <c r="AD42" s="1">
        <v>2519000</v>
      </c>
    </row>
    <row r="43" spans="1:30" ht="20.25" customHeight="1">
      <c r="A43" s="32" t="s">
        <v>100</v>
      </c>
      <c r="B43" s="33"/>
      <c r="C43" s="40" t="s">
        <v>101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1"/>
      <c r="AD43" s="1"/>
    </row>
    <row r="44" spans="1:30" ht="20.25" customHeight="1">
      <c r="A44" s="32" t="s">
        <v>102</v>
      </c>
      <c r="B44" s="33"/>
      <c r="C44" s="40" t="s">
        <v>103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1">
        <v>1200000</v>
      </c>
      <c r="AD44" s="1">
        <v>1250000</v>
      </c>
    </row>
    <row r="45" spans="1:30" ht="20.25" customHeight="1">
      <c r="A45" s="32" t="s">
        <v>104</v>
      </c>
      <c r="B45" s="33"/>
      <c r="C45" s="40" t="s">
        <v>105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1"/>
      <c r="AD45" s="1"/>
    </row>
    <row r="46" spans="1:30" ht="20.25" customHeight="1">
      <c r="A46" s="32" t="s">
        <v>106</v>
      </c>
      <c r="B46" s="33"/>
      <c r="C46" s="40" t="s">
        <v>107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1"/>
      <c r="AD46" s="1"/>
    </row>
    <row r="47" spans="1:30" ht="20.25" customHeight="1">
      <c r="A47" s="32" t="s">
        <v>108</v>
      </c>
      <c r="B47" s="33"/>
      <c r="C47" s="40" t="s">
        <v>109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1">
        <v>40000</v>
      </c>
      <c r="AD47" s="1">
        <v>40000</v>
      </c>
    </row>
    <row r="48" spans="1:30" ht="20.25" customHeight="1">
      <c r="A48" s="32" t="s">
        <v>110</v>
      </c>
      <c r="B48" s="33"/>
      <c r="C48" s="40" t="s">
        <v>111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1"/>
      <c r="AD48" s="1"/>
    </row>
    <row r="49" spans="1:30" ht="20.25" customHeight="1">
      <c r="A49" s="32" t="s">
        <v>112</v>
      </c>
      <c r="B49" s="33"/>
      <c r="C49" s="40" t="s">
        <v>113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1"/>
      <c r="AD49" s="1">
        <v>724730</v>
      </c>
    </row>
    <row r="50" spans="1:30" ht="20.25" customHeight="1">
      <c r="A50" s="37" t="s">
        <v>114</v>
      </c>
      <c r="B50" s="38"/>
      <c r="C50" s="41" t="s">
        <v>115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12">
        <f>SUM(AC40:AC49)</f>
        <v>2580225</v>
      </c>
      <c r="AD50" s="12">
        <f>SUM(AD40:AD49)</f>
        <v>5988909</v>
      </c>
    </row>
    <row r="51" spans="1:30" ht="20.25" customHeight="1">
      <c r="A51" s="32">
        <v>45</v>
      </c>
      <c r="B51" s="42"/>
      <c r="C51" s="40" t="s">
        <v>116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1"/>
      <c r="AD51" s="1"/>
    </row>
    <row r="52" spans="1:30" ht="20.25" customHeight="1">
      <c r="A52" s="32">
        <v>46</v>
      </c>
      <c r="B52" s="42"/>
      <c r="C52" s="40" t="s">
        <v>117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1"/>
      <c r="AD52" s="1"/>
    </row>
    <row r="53" spans="1:30" ht="20.25" customHeight="1">
      <c r="A53" s="32">
        <v>47</v>
      </c>
      <c r="B53" s="42"/>
      <c r="C53" s="40" t="s">
        <v>118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1"/>
      <c r="AD53" s="1">
        <v>870000</v>
      </c>
    </row>
    <row r="54" spans="1:30" ht="20.25" customHeight="1">
      <c r="A54" s="32">
        <v>48</v>
      </c>
      <c r="B54" s="42"/>
      <c r="C54" s="40" t="s">
        <v>119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1"/>
      <c r="AD54" s="1"/>
    </row>
    <row r="55" spans="1:30" ht="20.25" customHeight="1">
      <c r="A55" s="32">
        <v>49</v>
      </c>
      <c r="B55" s="42"/>
      <c r="C55" s="40" t="s">
        <v>120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1"/>
      <c r="AD55" s="1"/>
    </row>
    <row r="56" spans="1:30" ht="20.25" customHeight="1">
      <c r="A56" s="37">
        <v>50</v>
      </c>
      <c r="B56" s="43"/>
      <c r="C56" s="39" t="s">
        <v>121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12"/>
      <c r="AD56" s="12">
        <f>SUM(AD51:AD55)</f>
        <v>870000</v>
      </c>
    </row>
    <row r="57" spans="1:30" ht="20.25" customHeight="1">
      <c r="A57" s="32">
        <v>51</v>
      </c>
      <c r="B57" s="42"/>
      <c r="C57" s="73" t="s">
        <v>122</v>
      </c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1"/>
      <c r="AD57" s="1"/>
    </row>
    <row r="58" spans="1:30" ht="20.25" customHeight="1">
      <c r="A58" s="32">
        <v>52</v>
      </c>
      <c r="B58" s="42"/>
      <c r="C58" s="72" t="s">
        <v>123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1"/>
      <c r="AD58" s="1"/>
    </row>
    <row r="59" spans="1:30" ht="20.25" customHeight="1">
      <c r="A59" s="32">
        <v>53</v>
      </c>
      <c r="B59" s="42"/>
      <c r="C59" s="73" t="s">
        <v>124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1"/>
      <c r="AD59" s="1"/>
    </row>
    <row r="60" spans="1:30" ht="20.25" customHeight="1">
      <c r="A60" s="37">
        <v>54</v>
      </c>
      <c r="B60" s="43"/>
      <c r="C60" s="39" t="s">
        <v>125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12"/>
      <c r="AD60" s="1"/>
    </row>
    <row r="61" spans="1:30" ht="20.25" customHeight="1">
      <c r="A61" s="32">
        <v>55</v>
      </c>
      <c r="B61" s="42"/>
      <c r="C61" s="73" t="s">
        <v>126</v>
      </c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1"/>
      <c r="AD61" s="1"/>
    </row>
    <row r="62" spans="1:30" ht="20.25" customHeight="1">
      <c r="A62" s="32">
        <v>56</v>
      </c>
      <c r="B62" s="42"/>
      <c r="C62" s="72" t="s">
        <v>127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1"/>
      <c r="AD62" s="1"/>
    </row>
    <row r="63" spans="1:30" ht="20.25" customHeight="1">
      <c r="A63" s="32">
        <v>57</v>
      </c>
      <c r="B63" s="42"/>
      <c r="C63" s="73" t="s">
        <v>128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1">
        <v>25000</v>
      </c>
      <c r="AD63" s="1">
        <v>25000</v>
      </c>
    </row>
    <row r="64" spans="1:30" ht="20.25" customHeight="1">
      <c r="A64" s="37">
        <v>58</v>
      </c>
      <c r="B64" s="43"/>
      <c r="C64" s="39" t="s">
        <v>129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2">
        <f>SUM(AC61:AC63)</f>
        <v>25000</v>
      </c>
      <c r="AD64" s="12">
        <f>SUM(AD61:AD63)</f>
        <v>25000</v>
      </c>
    </row>
    <row r="65" spans="1:30" ht="20.25" customHeight="1">
      <c r="A65" s="37">
        <v>59</v>
      </c>
      <c r="B65" s="43"/>
      <c r="C65" s="41" t="s">
        <v>130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12">
        <f>SUM(AC13+AC19+AC25+AC37+AC50+AC64)</f>
        <v>108494000</v>
      </c>
      <c r="AD65" s="12">
        <f>SUM(AD13+AD19+AD25+AD37+AD50+AD64+AD56)</f>
        <v>124105478</v>
      </c>
    </row>
    <row r="66" spans="1:30" ht="20.25" customHeight="1">
      <c r="A66" s="28" t="s">
        <v>27</v>
      </c>
      <c r="B66" s="29"/>
      <c r="C66" s="30" t="s">
        <v>157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12"/>
      <c r="AD66" s="1"/>
    </row>
    <row r="67" spans="1:30" ht="20.25" customHeight="1">
      <c r="A67" s="44" t="s">
        <v>15</v>
      </c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1"/>
      <c r="AD67" s="1"/>
    </row>
    <row r="68" spans="1:30" ht="20.25" customHeight="1">
      <c r="A68" s="32" t="s">
        <v>28</v>
      </c>
      <c r="B68" s="42"/>
      <c r="C68" s="47" t="s">
        <v>131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1"/>
      <c r="AD68" s="1"/>
    </row>
    <row r="69" spans="1:30" ht="20.25" customHeight="1">
      <c r="A69" s="32" t="s">
        <v>30</v>
      </c>
      <c r="B69" s="42"/>
      <c r="C69" s="40" t="s">
        <v>132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1"/>
      <c r="AD69" s="1"/>
    </row>
    <row r="70" spans="1:30" ht="20.25" customHeight="1">
      <c r="A70" s="32" t="s">
        <v>32</v>
      </c>
      <c r="B70" s="42"/>
      <c r="C70" s="47" t="s">
        <v>133</v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1"/>
      <c r="AD70" s="1"/>
    </row>
    <row r="71" spans="1:30" ht="20.25" customHeight="1">
      <c r="A71" s="37" t="s">
        <v>34</v>
      </c>
      <c r="B71" s="43"/>
      <c r="C71" s="41" t="s">
        <v>134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12">
        <f>SUM(AC67:AC70)</f>
        <v>0</v>
      </c>
      <c r="AD71" s="1"/>
    </row>
    <row r="72" spans="1:30" ht="20.25" customHeight="1">
      <c r="A72" s="32" t="s">
        <v>36</v>
      </c>
      <c r="B72" s="42"/>
      <c r="C72" s="40" t="s">
        <v>135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1"/>
      <c r="AD72" s="1"/>
    </row>
    <row r="73" spans="1:30" ht="20.25" customHeight="1">
      <c r="A73" s="32" t="s">
        <v>38</v>
      </c>
      <c r="B73" s="42"/>
      <c r="C73" s="47" t="s">
        <v>136</v>
      </c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1"/>
      <c r="AD73" s="1"/>
    </row>
    <row r="74" spans="1:30" ht="20.25" customHeight="1">
      <c r="A74" s="32" t="s">
        <v>40</v>
      </c>
      <c r="B74" s="42"/>
      <c r="C74" s="40" t="s">
        <v>137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1"/>
      <c r="AD74" s="1"/>
    </row>
    <row r="75" spans="1:30" ht="20.25" customHeight="1">
      <c r="A75" s="32" t="s">
        <v>42</v>
      </c>
      <c r="B75" s="42"/>
      <c r="C75" s="47" t="s">
        <v>138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1"/>
      <c r="AD75" s="1"/>
    </row>
    <row r="76" spans="1:30" ht="20.25" customHeight="1">
      <c r="A76" s="37" t="s">
        <v>44</v>
      </c>
      <c r="B76" s="43"/>
      <c r="C76" s="48" t="s">
        <v>139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12"/>
      <c r="AD76" s="1"/>
    </row>
    <row r="77" spans="1:30" ht="20.25" customHeight="1">
      <c r="A77" s="32" t="s">
        <v>46</v>
      </c>
      <c r="B77" s="42"/>
      <c r="C77" s="36" t="s">
        <v>140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1">
        <v>12045000</v>
      </c>
      <c r="AD77" s="1">
        <v>12045000</v>
      </c>
    </row>
    <row r="78" spans="1:30" ht="20.25" customHeight="1">
      <c r="A78" s="32" t="s">
        <v>48</v>
      </c>
      <c r="B78" s="42"/>
      <c r="C78" s="36" t="s">
        <v>141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1"/>
      <c r="AD78" s="1"/>
    </row>
    <row r="79" spans="1:30" ht="20.25" customHeight="1">
      <c r="A79" s="37" t="s">
        <v>50</v>
      </c>
      <c r="B79" s="43"/>
      <c r="C79" s="39" t="s">
        <v>142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12">
        <f>SUM(AC77:AC78)</f>
        <v>12045000</v>
      </c>
      <c r="AD79" s="12">
        <f>SUM(AD77:AD78)</f>
        <v>12045000</v>
      </c>
    </row>
    <row r="80" spans="1:30" ht="20.25" customHeight="1">
      <c r="A80" s="32" t="s">
        <v>52</v>
      </c>
      <c r="B80" s="42"/>
      <c r="C80" s="47" t="s">
        <v>143</v>
      </c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1"/>
      <c r="AD80" s="1">
        <v>2128522</v>
      </c>
    </row>
    <row r="81" spans="1:30" ht="20.25" customHeight="1">
      <c r="A81" s="32" t="s">
        <v>54</v>
      </c>
      <c r="B81" s="42"/>
      <c r="C81" s="47" t="s">
        <v>144</v>
      </c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1"/>
      <c r="AD81" s="1"/>
    </row>
    <row r="82" spans="1:30" ht="20.25" customHeight="1">
      <c r="A82" s="32" t="s">
        <v>56</v>
      </c>
      <c r="B82" s="42"/>
      <c r="C82" s="47" t="s">
        <v>145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1"/>
      <c r="AD82" s="1"/>
    </row>
    <row r="83" spans="1:30" ht="20.25" customHeight="1">
      <c r="A83" s="32" t="s">
        <v>58</v>
      </c>
      <c r="B83" s="42"/>
      <c r="C83" s="47" t="s">
        <v>146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1"/>
      <c r="AD83" s="1"/>
    </row>
    <row r="84" spans="1:30" ht="20.25" customHeight="1">
      <c r="A84" s="32" t="s">
        <v>60</v>
      </c>
      <c r="B84" s="42"/>
      <c r="C84" s="40" t="s">
        <v>147</v>
      </c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1"/>
      <c r="AD84" s="1"/>
    </row>
    <row r="85" spans="1:30" ht="20.25" customHeight="1">
      <c r="A85" s="37" t="s">
        <v>62</v>
      </c>
      <c r="B85" s="43"/>
      <c r="C85" s="41" t="s">
        <v>148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12">
        <f>SUM(AC71+AC79)</f>
        <v>12045000</v>
      </c>
      <c r="AD85" s="12">
        <f>SUM(AD79:AD84)</f>
        <v>14173522</v>
      </c>
    </row>
    <row r="86" spans="1:30" ht="20.25" customHeight="1">
      <c r="A86" s="32" t="s">
        <v>64</v>
      </c>
      <c r="B86" s="42"/>
      <c r="C86" s="40" t="s">
        <v>149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1"/>
      <c r="AD86" s="1"/>
    </row>
    <row r="87" spans="1:30" ht="20.25" customHeight="1">
      <c r="A87" s="32" t="s">
        <v>66</v>
      </c>
      <c r="B87" s="42"/>
      <c r="C87" s="40" t="s">
        <v>150</v>
      </c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1"/>
      <c r="AD87" s="1"/>
    </row>
    <row r="88" spans="1:30" ht="20.25" customHeight="1">
      <c r="A88" s="32" t="s">
        <v>68</v>
      </c>
      <c r="B88" s="42"/>
      <c r="C88" s="47" t="s">
        <v>151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1"/>
      <c r="AD88" s="1"/>
    </row>
    <row r="89" spans="1:30" ht="20.25" customHeight="1">
      <c r="A89" s="32" t="s">
        <v>70</v>
      </c>
      <c r="B89" s="42"/>
      <c r="C89" s="47" t="s">
        <v>152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1"/>
      <c r="AD89" s="1"/>
    </row>
    <row r="90" spans="1:30" ht="20.25" customHeight="1">
      <c r="A90" s="37" t="s">
        <v>72</v>
      </c>
      <c r="B90" s="43"/>
      <c r="C90" s="48" t="s">
        <v>153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12"/>
      <c r="AD90" s="1"/>
    </row>
    <row r="91" spans="1:30" ht="20.25" customHeight="1">
      <c r="A91" s="32" t="s">
        <v>74</v>
      </c>
      <c r="B91" s="42"/>
      <c r="C91" s="40" t="s">
        <v>154</v>
      </c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1"/>
      <c r="AD91" s="1"/>
    </row>
    <row r="92" spans="1:30" ht="20.25" customHeight="1">
      <c r="A92" s="37" t="s">
        <v>76</v>
      </c>
      <c r="B92" s="43"/>
      <c r="C92" s="48" t="s">
        <v>155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12">
        <f>SUM(AC85+AC90+AC91)</f>
        <v>12045000</v>
      </c>
      <c r="AD92" s="12">
        <f>SUM(AD85+AD90+AD91)</f>
        <v>14173522</v>
      </c>
    </row>
    <row r="93" spans="1:30" ht="20.25" customHeight="1">
      <c r="A93" s="66" t="s">
        <v>158</v>
      </c>
      <c r="B93" s="67"/>
      <c r="C93" s="68"/>
      <c r="D93" s="66"/>
      <c r="E93" s="66"/>
      <c r="F93" s="66"/>
      <c r="G93" s="66"/>
      <c r="H93" s="66"/>
      <c r="I93" s="66"/>
      <c r="J93" s="66"/>
      <c r="K93" s="67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0">
        <f>SUM(AC65+AC92)</f>
        <v>120539000</v>
      </c>
      <c r="AD93" s="10">
        <f>SUM(AD65+AD92)</f>
        <v>138279000</v>
      </c>
    </row>
    <row r="94" spans="1:30" ht="20.25" customHeight="1">
      <c r="A94" s="49" t="s">
        <v>27</v>
      </c>
      <c r="B94" s="50"/>
      <c r="C94" s="30" t="s">
        <v>295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12"/>
      <c r="AD94" s="1"/>
    </row>
    <row r="95" spans="1:30" ht="20.25" customHeight="1">
      <c r="A95" s="44" t="s">
        <v>15</v>
      </c>
      <c r="B95" s="45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1"/>
      <c r="AD95" s="1"/>
    </row>
    <row r="96" spans="1:30" ht="20.25" customHeight="1">
      <c r="A96" s="51" t="s">
        <v>28</v>
      </c>
      <c r="B96" s="52"/>
      <c r="C96" s="53" t="s">
        <v>159</v>
      </c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1">
        <v>18765000</v>
      </c>
      <c r="AD96" s="1">
        <v>18765000</v>
      </c>
    </row>
    <row r="97" spans="1:30" ht="20.25" customHeight="1">
      <c r="A97" s="51" t="s">
        <v>30</v>
      </c>
      <c r="B97" s="52"/>
      <c r="C97" s="53" t="s">
        <v>160</v>
      </c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1"/>
      <c r="AD97" s="1"/>
    </row>
    <row r="98" spans="1:30" ht="20.25" customHeight="1">
      <c r="A98" s="51" t="s">
        <v>32</v>
      </c>
      <c r="B98" s="52"/>
      <c r="C98" s="53" t="s">
        <v>161</v>
      </c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1"/>
      <c r="AD98" s="1"/>
    </row>
    <row r="99" spans="1:30" ht="20.25" customHeight="1">
      <c r="A99" s="51" t="s">
        <v>34</v>
      </c>
      <c r="B99" s="52"/>
      <c r="C99" s="34" t="s">
        <v>162</v>
      </c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1"/>
      <c r="AD99" s="1"/>
    </row>
    <row r="100" spans="1:30" ht="20.25" customHeight="1">
      <c r="A100" s="51" t="s">
        <v>36</v>
      </c>
      <c r="B100" s="52"/>
      <c r="C100" s="34" t="s">
        <v>163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1"/>
      <c r="AD100" s="1"/>
    </row>
    <row r="101" spans="1:30" ht="20.25" customHeight="1">
      <c r="A101" s="51" t="s">
        <v>38</v>
      </c>
      <c r="B101" s="52"/>
      <c r="C101" s="34" t="s">
        <v>164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1"/>
      <c r="AD101" s="1"/>
    </row>
    <row r="102" spans="1:30" ht="20.25" customHeight="1">
      <c r="A102" s="51" t="s">
        <v>40</v>
      </c>
      <c r="B102" s="52"/>
      <c r="C102" s="34" t="s">
        <v>165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1">
        <v>288000</v>
      </c>
      <c r="AD102" s="1">
        <v>288000</v>
      </c>
    </row>
    <row r="103" spans="1:30" ht="20.25" customHeight="1">
      <c r="A103" s="51" t="s">
        <v>42</v>
      </c>
      <c r="B103" s="52"/>
      <c r="C103" s="34" t="s">
        <v>166</v>
      </c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1"/>
      <c r="AD103" s="1"/>
    </row>
    <row r="104" spans="1:30" ht="20.25" customHeight="1">
      <c r="A104" s="51" t="s">
        <v>44</v>
      </c>
      <c r="B104" s="52"/>
      <c r="C104" s="36" t="s">
        <v>167</v>
      </c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1"/>
      <c r="AD104" s="1"/>
    </row>
    <row r="105" spans="1:30" ht="20.25" customHeight="1">
      <c r="A105" s="51" t="s">
        <v>46</v>
      </c>
      <c r="B105" s="52"/>
      <c r="C105" s="36" t="s">
        <v>168</v>
      </c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1"/>
      <c r="AD105" s="1"/>
    </row>
    <row r="106" spans="1:30" ht="20.25" customHeight="1">
      <c r="A106" s="51" t="s">
        <v>48</v>
      </c>
      <c r="B106" s="52"/>
      <c r="C106" s="36" t="s">
        <v>169</v>
      </c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1"/>
      <c r="AD106" s="1"/>
    </row>
    <row r="107" spans="1:30" ht="20.25" customHeight="1">
      <c r="A107" s="51" t="s">
        <v>50</v>
      </c>
      <c r="B107" s="52"/>
      <c r="C107" s="36" t="s">
        <v>170</v>
      </c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1"/>
      <c r="AD107" s="1"/>
    </row>
    <row r="108" spans="1:30" ht="20.25" customHeight="1">
      <c r="A108" s="51" t="s">
        <v>52</v>
      </c>
      <c r="B108" s="52"/>
      <c r="C108" s="36" t="s">
        <v>171</v>
      </c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1"/>
      <c r="AD108" s="1"/>
    </row>
    <row r="109" spans="1:30" ht="20.25" customHeight="1">
      <c r="A109" s="54" t="s">
        <v>54</v>
      </c>
      <c r="B109" s="55"/>
      <c r="C109" s="56" t="s">
        <v>172</v>
      </c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12">
        <f>SUM(AC95:AC108)</f>
        <v>19053000</v>
      </c>
      <c r="AD109" s="12">
        <f>SUM(AD95:AD108)</f>
        <v>19053000</v>
      </c>
    </row>
    <row r="110" spans="1:30" ht="20.25" customHeight="1">
      <c r="A110" s="51" t="s">
        <v>56</v>
      </c>
      <c r="B110" s="52"/>
      <c r="C110" s="36" t="s">
        <v>173</v>
      </c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1">
        <v>3504000</v>
      </c>
      <c r="AD110" s="1">
        <v>3504000</v>
      </c>
    </row>
    <row r="111" spans="1:30" ht="20.25" customHeight="1">
      <c r="A111" s="51" t="s">
        <v>58</v>
      </c>
      <c r="B111" s="52"/>
      <c r="C111" s="69" t="s">
        <v>174</v>
      </c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1"/>
      <c r="AC111" s="1"/>
      <c r="AD111" s="1"/>
    </row>
    <row r="112" spans="1:30" ht="20.25" customHeight="1">
      <c r="A112" s="51" t="s">
        <v>60</v>
      </c>
      <c r="B112" s="52"/>
      <c r="C112" s="57" t="s">
        <v>175</v>
      </c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1">
        <v>180000</v>
      </c>
      <c r="AD112" s="1">
        <v>180000</v>
      </c>
    </row>
    <row r="113" spans="1:30" ht="20.25" customHeight="1">
      <c r="A113" s="54" t="s">
        <v>62</v>
      </c>
      <c r="B113" s="55"/>
      <c r="C113" s="39" t="s">
        <v>176</v>
      </c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12">
        <f>SUM(AC110:AC112)</f>
        <v>3684000</v>
      </c>
      <c r="AD113" s="12">
        <f>SUM(AD110:AD112)</f>
        <v>3684000</v>
      </c>
    </row>
    <row r="114" spans="1:30" ht="20.25" customHeight="1">
      <c r="A114" s="54" t="s">
        <v>64</v>
      </c>
      <c r="B114" s="55"/>
      <c r="C114" s="56" t="s">
        <v>177</v>
      </c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12">
        <f>SUM(AC109+AC113)</f>
        <v>22737000</v>
      </c>
      <c r="AD114" s="12">
        <f>SUM(AD109+AD113)</f>
        <v>22737000</v>
      </c>
    </row>
    <row r="115" spans="1:30" ht="20.25" customHeight="1">
      <c r="A115" s="54" t="s">
        <v>66</v>
      </c>
      <c r="B115" s="55"/>
      <c r="C115" s="39" t="s">
        <v>178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12">
        <v>4293000</v>
      </c>
      <c r="AD115" s="1">
        <v>4293000</v>
      </c>
    </row>
    <row r="116" spans="1:30" ht="20.25" customHeight="1">
      <c r="A116" s="51" t="s">
        <v>68</v>
      </c>
      <c r="B116" s="52"/>
      <c r="C116" s="36" t="s">
        <v>179</v>
      </c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1"/>
      <c r="AD116" s="1"/>
    </row>
    <row r="117" spans="1:30" ht="20.25" customHeight="1">
      <c r="A117" s="51" t="s">
        <v>70</v>
      </c>
      <c r="B117" s="52"/>
      <c r="C117" s="36" t="s">
        <v>180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1">
        <v>3742000</v>
      </c>
      <c r="AD117" s="1">
        <v>3973000</v>
      </c>
    </row>
    <row r="118" spans="1:30" ht="20.25" customHeight="1">
      <c r="A118" s="51" t="s">
        <v>72</v>
      </c>
      <c r="B118" s="52"/>
      <c r="C118" s="36" t="s">
        <v>181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1"/>
      <c r="AD118" s="1"/>
    </row>
    <row r="119" spans="1:30" ht="20.25" customHeight="1">
      <c r="A119" s="54" t="s">
        <v>74</v>
      </c>
      <c r="B119" s="55"/>
      <c r="C119" s="39" t="s">
        <v>182</v>
      </c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12">
        <f>SUM(AC116:AC118)</f>
        <v>3742000</v>
      </c>
      <c r="AD119" s="12">
        <f>SUM(AD116:AD118)</f>
        <v>3973000</v>
      </c>
    </row>
    <row r="120" spans="1:30" ht="20.25" customHeight="1">
      <c r="A120" s="51" t="s">
        <v>76</v>
      </c>
      <c r="B120" s="52"/>
      <c r="C120" s="36" t="s">
        <v>183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1"/>
      <c r="AD120" s="1"/>
    </row>
    <row r="121" spans="1:30" ht="20.25" customHeight="1">
      <c r="A121" s="51" t="s">
        <v>78</v>
      </c>
      <c r="B121" s="52"/>
      <c r="C121" s="36" t="s">
        <v>184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1">
        <v>465000</v>
      </c>
      <c r="AD121" s="1">
        <v>465000</v>
      </c>
    </row>
    <row r="122" spans="1:30" ht="20.25" customHeight="1">
      <c r="A122" s="54" t="s">
        <v>80</v>
      </c>
      <c r="B122" s="55"/>
      <c r="C122" s="39" t="s">
        <v>185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12">
        <f>SUM(AC121)</f>
        <v>465000</v>
      </c>
      <c r="AD122" s="12">
        <f>SUM(AD121)</f>
        <v>465000</v>
      </c>
    </row>
    <row r="123" spans="1:30" ht="20.25" customHeight="1">
      <c r="A123" s="51" t="s">
        <v>82</v>
      </c>
      <c r="B123" s="52"/>
      <c r="C123" s="36" t="s">
        <v>186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1">
        <v>2322000</v>
      </c>
      <c r="AD123" s="1">
        <v>3300000</v>
      </c>
    </row>
    <row r="124" spans="1:30" ht="20.25" customHeight="1">
      <c r="A124" s="51" t="s">
        <v>84</v>
      </c>
      <c r="B124" s="52"/>
      <c r="C124" s="36" t="s">
        <v>187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1">
        <v>12855000</v>
      </c>
      <c r="AD124" s="1">
        <v>12855000</v>
      </c>
    </row>
    <row r="125" spans="1:30" ht="20.25" customHeight="1">
      <c r="A125" s="51" t="s">
        <v>86</v>
      </c>
      <c r="B125" s="52"/>
      <c r="C125" s="36" t="s">
        <v>188</v>
      </c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1"/>
      <c r="AD125" s="1"/>
    </row>
    <row r="126" spans="1:30" ht="20.25" customHeight="1">
      <c r="A126" s="51" t="s">
        <v>88</v>
      </c>
      <c r="B126" s="52"/>
      <c r="C126" s="36" t="s">
        <v>189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1">
        <v>9061193</v>
      </c>
      <c r="AD126" s="1">
        <v>9061193</v>
      </c>
    </row>
    <row r="127" spans="1:30" ht="20.25" customHeight="1">
      <c r="A127" s="51" t="s">
        <v>90</v>
      </c>
      <c r="B127" s="52"/>
      <c r="C127" s="58" t="s">
        <v>190</v>
      </c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1"/>
      <c r="AD127" s="1">
        <v>1324000</v>
      </c>
    </row>
    <row r="128" spans="1:30" ht="20.25" customHeight="1">
      <c r="A128" s="51" t="s">
        <v>92</v>
      </c>
      <c r="B128" s="52"/>
      <c r="C128" s="57" t="s">
        <v>191</v>
      </c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1"/>
      <c r="AD128" s="1">
        <v>1558000</v>
      </c>
    </row>
    <row r="129" spans="1:30" ht="20.25" customHeight="1">
      <c r="A129" s="51" t="s">
        <v>94</v>
      </c>
      <c r="B129" s="52"/>
      <c r="C129" s="36" t="s">
        <v>192</v>
      </c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1">
        <v>2865000</v>
      </c>
      <c r="AD129" s="1">
        <v>2931000</v>
      </c>
    </row>
    <row r="130" spans="1:30" ht="20.25" customHeight="1">
      <c r="A130" s="54" t="s">
        <v>96</v>
      </c>
      <c r="B130" s="55"/>
      <c r="C130" s="39" t="s">
        <v>193</v>
      </c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12">
        <f>SUM(AC123:AC129)</f>
        <v>27103193</v>
      </c>
      <c r="AD130" s="12">
        <f>SUM(AD123:AD129)</f>
        <v>31029193</v>
      </c>
    </row>
    <row r="131" spans="1:30" ht="20.25" customHeight="1">
      <c r="A131" s="51" t="s">
        <v>98</v>
      </c>
      <c r="B131" s="52"/>
      <c r="C131" s="36" t="s">
        <v>194</v>
      </c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1"/>
      <c r="AD131" s="1"/>
    </row>
    <row r="132" spans="1:30" ht="20.25" customHeight="1">
      <c r="A132" s="51" t="s">
        <v>100</v>
      </c>
      <c r="B132" s="52"/>
      <c r="C132" s="36" t="s">
        <v>195</v>
      </c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1"/>
      <c r="AD132" s="1"/>
    </row>
    <row r="133" spans="1:30" ht="20.25" customHeight="1">
      <c r="A133" s="54" t="s">
        <v>102</v>
      </c>
      <c r="B133" s="55"/>
      <c r="C133" s="39" t="s">
        <v>196</v>
      </c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12"/>
      <c r="AD133" s="1"/>
    </row>
    <row r="134" spans="1:30" ht="20.25" customHeight="1">
      <c r="A134" s="51" t="s">
        <v>104</v>
      </c>
      <c r="B134" s="52"/>
      <c r="C134" s="36" t="s">
        <v>197</v>
      </c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1">
        <v>9126000</v>
      </c>
      <c r="AD134" s="1">
        <v>8380000</v>
      </c>
    </row>
    <row r="135" spans="1:30" ht="20.25" customHeight="1">
      <c r="A135" s="51" t="s">
        <v>106</v>
      </c>
      <c r="B135" s="52"/>
      <c r="C135" s="36" t="s">
        <v>198</v>
      </c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1"/>
      <c r="AD135" s="1"/>
    </row>
    <row r="136" spans="1:30" ht="20.25" customHeight="1">
      <c r="A136" s="51" t="s">
        <v>108</v>
      </c>
      <c r="B136" s="52"/>
      <c r="C136" s="36" t="s">
        <v>199</v>
      </c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1"/>
      <c r="AD136" s="1">
        <v>1000</v>
      </c>
    </row>
    <row r="137" spans="1:30" ht="20.25" customHeight="1">
      <c r="A137" s="51" t="s">
        <v>110</v>
      </c>
      <c r="B137" s="52"/>
      <c r="C137" s="36" t="s">
        <v>200</v>
      </c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1"/>
      <c r="AD137" s="1"/>
    </row>
    <row r="138" spans="1:30" ht="20.25" customHeight="1">
      <c r="A138" s="51" t="s">
        <v>112</v>
      </c>
      <c r="B138" s="52"/>
      <c r="C138" s="36" t="s">
        <v>201</v>
      </c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1">
        <v>335000</v>
      </c>
      <c r="AD138" s="1">
        <v>335000</v>
      </c>
    </row>
    <row r="139" spans="1:30" ht="20.25" customHeight="1">
      <c r="A139" s="54" t="s">
        <v>114</v>
      </c>
      <c r="B139" s="55"/>
      <c r="C139" s="39" t="s">
        <v>202</v>
      </c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12">
        <f>SUM(AC134:AC138)</f>
        <v>9461000</v>
      </c>
      <c r="AD139" s="12">
        <f>SUM(AD134:AD138)</f>
        <v>8716000</v>
      </c>
    </row>
    <row r="140" spans="1:30" ht="20.25" customHeight="1">
      <c r="A140" s="54" t="s">
        <v>203</v>
      </c>
      <c r="B140" s="55"/>
      <c r="C140" s="39" t="s">
        <v>204</v>
      </c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12">
        <f>AC119+AC122+AC130+AC139</f>
        <v>40771193</v>
      </c>
      <c r="AD140" s="12">
        <f>AD119+AD122+AD130+AD139</f>
        <v>44183193</v>
      </c>
    </row>
    <row r="141" spans="1:30" ht="20.25" customHeight="1">
      <c r="A141" s="51" t="s">
        <v>205</v>
      </c>
      <c r="B141" s="52"/>
      <c r="C141" s="40" t="s">
        <v>206</v>
      </c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1"/>
      <c r="AD141" s="1"/>
    </row>
    <row r="142" spans="1:30" ht="20.25" customHeight="1">
      <c r="A142" s="51" t="s">
        <v>207</v>
      </c>
      <c r="B142" s="52"/>
      <c r="C142" s="40" t="s">
        <v>208</v>
      </c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1">
        <v>412000</v>
      </c>
      <c r="AD142" s="1">
        <v>412000</v>
      </c>
    </row>
    <row r="143" spans="1:30" ht="20.25" customHeight="1">
      <c r="A143" s="51" t="s">
        <v>209</v>
      </c>
      <c r="B143" s="52"/>
      <c r="C143" s="59" t="s">
        <v>210</v>
      </c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1"/>
      <c r="AD143" s="1"/>
    </row>
    <row r="144" spans="1:30" ht="20.25" customHeight="1">
      <c r="A144" s="51" t="s">
        <v>211</v>
      </c>
      <c r="B144" s="52"/>
      <c r="C144" s="59" t="s">
        <v>212</v>
      </c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1"/>
      <c r="AD144" s="1"/>
    </row>
    <row r="145" spans="1:30" ht="20.25" customHeight="1">
      <c r="A145" s="51" t="s">
        <v>213</v>
      </c>
      <c r="B145" s="52"/>
      <c r="C145" s="59" t="s">
        <v>214</v>
      </c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1"/>
      <c r="AD145" s="1"/>
    </row>
    <row r="146" spans="1:30" ht="20.25" customHeight="1">
      <c r="A146" s="51" t="s">
        <v>215</v>
      </c>
      <c r="B146" s="52"/>
      <c r="C146" s="40" t="s">
        <v>216</v>
      </c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1"/>
      <c r="AD146" s="1"/>
    </row>
    <row r="147" spans="1:30" ht="20.25" customHeight="1">
      <c r="A147" s="51" t="s">
        <v>217</v>
      </c>
      <c r="B147" s="52"/>
      <c r="C147" s="40" t="s">
        <v>218</v>
      </c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1"/>
      <c r="AD147" s="1"/>
    </row>
    <row r="148" spans="1:30" ht="20.25" customHeight="1">
      <c r="A148" s="51" t="s">
        <v>219</v>
      </c>
      <c r="B148" s="52"/>
      <c r="C148" s="40" t="s">
        <v>220</v>
      </c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1">
        <v>3707000</v>
      </c>
      <c r="AD148" s="1">
        <v>4510000</v>
      </c>
    </row>
    <row r="149" spans="1:30" ht="20.25" customHeight="1">
      <c r="A149" s="54" t="s">
        <v>221</v>
      </c>
      <c r="B149" s="55"/>
      <c r="C149" s="41" t="s">
        <v>222</v>
      </c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12">
        <f>SUM(AC141:AC148)</f>
        <v>4119000</v>
      </c>
      <c r="AD149" s="12">
        <f>SUM(AD141:AD148)</f>
        <v>4922000</v>
      </c>
    </row>
    <row r="150" spans="1:30" ht="20.25" customHeight="1">
      <c r="A150" s="51" t="s">
        <v>223</v>
      </c>
      <c r="B150" s="52"/>
      <c r="C150" s="74" t="s">
        <v>224</v>
      </c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1"/>
      <c r="AD150" s="1"/>
    </row>
    <row r="151" spans="1:30" ht="20.25" customHeight="1">
      <c r="A151" s="51" t="s">
        <v>225</v>
      </c>
      <c r="B151" s="52"/>
      <c r="C151" s="74" t="s">
        <v>226</v>
      </c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1"/>
      <c r="AD151" s="1">
        <v>1011000</v>
      </c>
    </row>
    <row r="152" spans="1:30" ht="20.25" customHeight="1">
      <c r="A152" s="51" t="s">
        <v>227</v>
      </c>
      <c r="B152" s="52"/>
      <c r="C152" s="74" t="s">
        <v>228</v>
      </c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1"/>
      <c r="AD152" s="1"/>
    </row>
    <row r="153" spans="1:30" ht="20.25" customHeight="1">
      <c r="A153" s="51" t="s">
        <v>229</v>
      </c>
      <c r="B153" s="52"/>
      <c r="C153" s="74" t="s">
        <v>230</v>
      </c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1"/>
      <c r="AD153" s="1"/>
    </row>
    <row r="154" spans="1:30" ht="20.25" customHeight="1">
      <c r="A154" s="51" t="s">
        <v>231</v>
      </c>
      <c r="B154" s="52"/>
      <c r="C154" s="74" t="s">
        <v>232</v>
      </c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1"/>
      <c r="AD154" s="1"/>
    </row>
    <row r="155" spans="1:30" ht="20.25" customHeight="1">
      <c r="A155" s="51" t="s">
        <v>233</v>
      </c>
      <c r="B155" s="52"/>
      <c r="C155" s="74" t="s">
        <v>234</v>
      </c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1">
        <v>287000</v>
      </c>
      <c r="AD155" s="1">
        <v>287000</v>
      </c>
    </row>
    <row r="156" spans="1:30" ht="20.25" customHeight="1">
      <c r="A156" s="51" t="s">
        <v>235</v>
      </c>
      <c r="B156" s="52"/>
      <c r="C156" s="74" t="s">
        <v>236</v>
      </c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1"/>
      <c r="AD156" s="1"/>
    </row>
    <row r="157" spans="1:30" ht="20.25" customHeight="1">
      <c r="A157" s="51" t="s">
        <v>237</v>
      </c>
      <c r="B157" s="52"/>
      <c r="C157" s="74" t="s">
        <v>238</v>
      </c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1"/>
      <c r="AD157" s="1"/>
    </row>
    <row r="158" spans="1:30" ht="20.25" customHeight="1">
      <c r="A158" s="51" t="s">
        <v>239</v>
      </c>
      <c r="B158" s="52"/>
      <c r="C158" s="74" t="s">
        <v>240</v>
      </c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1"/>
      <c r="AD158" s="1"/>
    </row>
    <row r="159" spans="1:30" ht="20.25" customHeight="1">
      <c r="A159" s="51" t="s">
        <v>241</v>
      </c>
      <c r="B159" s="52"/>
      <c r="C159" s="74" t="s">
        <v>242</v>
      </c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1"/>
      <c r="AD159" s="1"/>
    </row>
    <row r="160" spans="1:30" ht="20.25" customHeight="1">
      <c r="A160" s="51" t="s">
        <v>243</v>
      </c>
      <c r="B160" s="52"/>
      <c r="C160" s="74" t="s">
        <v>244</v>
      </c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1">
        <v>2161000</v>
      </c>
      <c r="AD160" s="1">
        <v>2161000</v>
      </c>
    </row>
    <row r="161" spans="1:30" ht="20.25" customHeight="1">
      <c r="A161" s="51" t="s">
        <v>245</v>
      </c>
      <c r="B161" s="52"/>
      <c r="C161" s="74" t="s">
        <v>246</v>
      </c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1"/>
      <c r="AD161" s="1"/>
    </row>
    <row r="162" spans="1:30" ht="20.25" customHeight="1">
      <c r="A162" s="54" t="s">
        <v>247</v>
      </c>
      <c r="B162" s="55"/>
      <c r="C162" s="41" t="s">
        <v>248</v>
      </c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12">
        <f>SUM(AC150:AC161)</f>
        <v>2448000</v>
      </c>
      <c r="AD162" s="12">
        <f>SUM(AD150:AD161)</f>
        <v>3459000</v>
      </c>
    </row>
    <row r="163" spans="1:30" ht="20.25" customHeight="1">
      <c r="A163" s="51" t="s">
        <v>249</v>
      </c>
      <c r="B163" s="52"/>
      <c r="C163" s="62" t="s">
        <v>250</v>
      </c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1"/>
      <c r="AD163" s="1"/>
    </row>
    <row r="164" spans="1:30" ht="20.25" customHeight="1">
      <c r="A164" s="51" t="s">
        <v>251</v>
      </c>
      <c r="B164" s="52"/>
      <c r="C164" s="62" t="s">
        <v>252</v>
      </c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1"/>
      <c r="AD164" s="1"/>
    </row>
    <row r="165" spans="1:30" ht="20.25" customHeight="1">
      <c r="A165" s="51" t="s">
        <v>253</v>
      </c>
      <c r="B165" s="52"/>
      <c r="C165" s="62" t="s">
        <v>254</v>
      </c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1"/>
      <c r="AD165" s="1"/>
    </row>
    <row r="166" spans="1:30" ht="20.25" customHeight="1">
      <c r="A166" s="51" t="s">
        <v>255</v>
      </c>
      <c r="B166" s="52"/>
      <c r="C166" s="62" t="s">
        <v>256</v>
      </c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1">
        <v>1571000</v>
      </c>
      <c r="AD166" s="1">
        <v>2083000</v>
      </c>
    </row>
    <row r="167" spans="1:30" ht="20.25" customHeight="1">
      <c r="A167" s="51" t="s">
        <v>257</v>
      </c>
      <c r="B167" s="52"/>
      <c r="C167" s="57" t="s">
        <v>258</v>
      </c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1"/>
      <c r="AD167" s="1"/>
    </row>
    <row r="168" spans="1:30" ht="20.25" customHeight="1">
      <c r="A168" s="51" t="s">
        <v>259</v>
      </c>
      <c r="B168" s="52"/>
      <c r="C168" s="57" t="s">
        <v>260</v>
      </c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1"/>
      <c r="AD168" s="1"/>
    </row>
    <row r="169" spans="1:30" ht="20.25" customHeight="1">
      <c r="A169" s="51" t="s">
        <v>261</v>
      </c>
      <c r="B169" s="52"/>
      <c r="C169" s="57" t="s">
        <v>262</v>
      </c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1"/>
      <c r="AD169" s="1">
        <v>563000</v>
      </c>
    </row>
    <row r="170" spans="1:30" ht="20.25" customHeight="1">
      <c r="A170" s="54" t="s">
        <v>263</v>
      </c>
      <c r="B170" s="55"/>
      <c r="C170" s="63" t="s">
        <v>264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12">
        <f>SUM(AC163:AC169)</f>
        <v>1571000</v>
      </c>
      <c r="AD170" s="12">
        <f>SUM(AD163:AD169)</f>
        <v>2646000</v>
      </c>
    </row>
    <row r="171" spans="1:30" ht="20.25" customHeight="1">
      <c r="A171" s="51" t="s">
        <v>265</v>
      </c>
      <c r="B171" s="52"/>
      <c r="C171" s="40" t="s">
        <v>266</v>
      </c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1">
        <v>10000000</v>
      </c>
      <c r="AD171" s="1">
        <v>20445000</v>
      </c>
    </row>
    <row r="172" spans="1:30" ht="20.25" customHeight="1">
      <c r="A172" s="51" t="s">
        <v>267</v>
      </c>
      <c r="B172" s="52"/>
      <c r="C172" s="40" t="s">
        <v>268</v>
      </c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1"/>
      <c r="AD172" s="1"/>
    </row>
    <row r="173" spans="1:30" ht="20.25" customHeight="1">
      <c r="A173" s="51" t="s">
        <v>269</v>
      </c>
      <c r="B173" s="52"/>
      <c r="C173" s="40" t="s">
        <v>270</v>
      </c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1"/>
      <c r="AD173" s="1">
        <v>1304000</v>
      </c>
    </row>
    <row r="174" spans="1:30" ht="20.25" customHeight="1">
      <c r="A174" s="51" t="s">
        <v>271</v>
      </c>
      <c r="B174" s="52"/>
      <c r="C174" s="40" t="s">
        <v>272</v>
      </c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1">
        <v>3040000</v>
      </c>
      <c r="AD174" s="1">
        <v>2730000</v>
      </c>
    </row>
    <row r="175" spans="1:30" ht="20.25" customHeight="1">
      <c r="A175" s="54" t="s">
        <v>273</v>
      </c>
      <c r="B175" s="55"/>
      <c r="C175" s="41" t="s">
        <v>274</v>
      </c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12">
        <f>SUM(AC171:AC174)</f>
        <v>13040000</v>
      </c>
      <c r="AD175" s="12">
        <f>SUM(AD171:AD174)</f>
        <v>24479000</v>
      </c>
    </row>
    <row r="176" spans="1:30" ht="20.25" customHeight="1">
      <c r="A176" s="51" t="s">
        <v>275</v>
      </c>
      <c r="B176" s="52"/>
      <c r="C176" s="73" t="s">
        <v>276</v>
      </c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1"/>
      <c r="AD176" s="1"/>
    </row>
    <row r="177" spans="1:30" ht="20.25" customHeight="1">
      <c r="A177" s="51" t="s">
        <v>277</v>
      </c>
      <c r="B177" s="52"/>
      <c r="C177" s="73" t="s">
        <v>278</v>
      </c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1"/>
      <c r="AD177" s="1"/>
    </row>
    <row r="178" spans="1:30" ht="20.25" customHeight="1">
      <c r="A178" s="51" t="s">
        <v>279</v>
      </c>
      <c r="B178" s="52"/>
      <c r="C178" s="73" t="s">
        <v>280</v>
      </c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1"/>
      <c r="AD178" s="1"/>
    </row>
    <row r="179" spans="1:30" ht="20.25" customHeight="1">
      <c r="A179" s="51" t="s">
        <v>281</v>
      </c>
      <c r="B179" s="52"/>
      <c r="C179" s="73" t="s">
        <v>282</v>
      </c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1"/>
      <c r="AD179" s="1"/>
    </row>
    <row r="180" spans="1:30" ht="20.25" customHeight="1">
      <c r="A180" s="51" t="s">
        <v>283</v>
      </c>
      <c r="B180" s="52"/>
      <c r="C180" s="73" t="s">
        <v>284</v>
      </c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1"/>
      <c r="AD180" s="1"/>
    </row>
    <row r="181" spans="1:30" ht="20.25" customHeight="1">
      <c r="A181" s="51" t="s">
        <v>285</v>
      </c>
      <c r="B181" s="52"/>
      <c r="C181" s="73" t="s">
        <v>286</v>
      </c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1"/>
      <c r="AD181" s="1"/>
    </row>
    <row r="182" spans="1:30" ht="20.25" customHeight="1">
      <c r="A182" s="51" t="s">
        <v>287</v>
      </c>
      <c r="B182" s="52"/>
      <c r="C182" s="73" t="s">
        <v>288</v>
      </c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1"/>
      <c r="AD182" s="1"/>
    </row>
    <row r="183" spans="1:30" ht="20.25" customHeight="1">
      <c r="A183" s="51" t="s">
        <v>289</v>
      </c>
      <c r="B183" s="52"/>
      <c r="C183" s="73" t="s">
        <v>290</v>
      </c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1"/>
      <c r="AD183" s="1"/>
    </row>
    <row r="184" spans="1:30" ht="20.25" customHeight="1">
      <c r="A184" s="54" t="s">
        <v>291</v>
      </c>
      <c r="B184" s="55"/>
      <c r="C184" s="41" t="s">
        <v>292</v>
      </c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12"/>
      <c r="AD184" s="1"/>
    </row>
    <row r="185" spans="1:30" ht="20.25" customHeight="1">
      <c r="A185" s="54" t="s">
        <v>293</v>
      </c>
      <c r="B185" s="55"/>
      <c r="C185" s="63" t="s">
        <v>294</v>
      </c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12">
        <f>AC114+AC115+AC140+AC149+AC162+AC170+AC175</f>
        <v>88979193</v>
      </c>
      <c r="AD185" s="12">
        <f>AD114+AD115+AD140+AD149+AD162+AD170+AD175</f>
        <v>106719193</v>
      </c>
    </row>
    <row r="186" spans="1:30" ht="20.25" customHeight="1">
      <c r="A186" s="64" t="s">
        <v>27</v>
      </c>
      <c r="B186" s="65"/>
      <c r="C186" s="30" t="s">
        <v>319</v>
      </c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12"/>
      <c r="AD186" s="1"/>
    </row>
    <row r="187" spans="1:30" ht="20.25" customHeight="1">
      <c r="A187" s="44" t="s">
        <v>15</v>
      </c>
      <c r="B187" s="45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1"/>
      <c r="AD187" s="1"/>
    </row>
    <row r="188" spans="1:30" ht="20.25" customHeight="1">
      <c r="A188" s="32" t="s">
        <v>28</v>
      </c>
      <c r="B188" s="42"/>
      <c r="C188" s="40" t="s">
        <v>296</v>
      </c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1"/>
      <c r="AD188" s="1"/>
    </row>
    <row r="189" spans="1:30" ht="20.25" customHeight="1">
      <c r="A189" s="32" t="s">
        <v>30</v>
      </c>
      <c r="B189" s="42"/>
      <c r="C189" s="40" t="s">
        <v>297</v>
      </c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1"/>
      <c r="AD189" s="1"/>
    </row>
    <row r="190" spans="1:30" ht="20.25" customHeight="1">
      <c r="A190" s="32" t="s">
        <v>32</v>
      </c>
      <c r="B190" s="42"/>
      <c r="C190" s="40" t="s">
        <v>298</v>
      </c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1"/>
      <c r="AD190" s="1"/>
    </row>
    <row r="191" spans="1:30" ht="20.25" customHeight="1">
      <c r="A191" s="37" t="s">
        <v>34</v>
      </c>
      <c r="B191" s="43"/>
      <c r="C191" s="41" t="s">
        <v>299</v>
      </c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12"/>
      <c r="AD191" s="1"/>
    </row>
    <row r="192" spans="1:30" ht="20.25" customHeight="1">
      <c r="A192" s="32" t="s">
        <v>36</v>
      </c>
      <c r="B192" s="42"/>
      <c r="C192" s="47" t="s">
        <v>300</v>
      </c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1"/>
      <c r="AD192" s="1"/>
    </row>
    <row r="193" spans="1:30" ht="20.25" customHeight="1">
      <c r="A193" s="32" t="s">
        <v>38</v>
      </c>
      <c r="B193" s="42"/>
      <c r="C193" s="47" t="s">
        <v>301</v>
      </c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1"/>
      <c r="AD193" s="1"/>
    </row>
    <row r="194" spans="1:30" ht="20.25" customHeight="1">
      <c r="A194" s="32" t="s">
        <v>40</v>
      </c>
      <c r="B194" s="42"/>
      <c r="C194" s="40" t="s">
        <v>302</v>
      </c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1"/>
      <c r="AD194" s="1"/>
    </row>
    <row r="195" spans="1:30" ht="20.25" customHeight="1">
      <c r="A195" s="32" t="s">
        <v>42</v>
      </c>
      <c r="B195" s="42"/>
      <c r="C195" s="40" t="s">
        <v>303</v>
      </c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1"/>
      <c r="AD195" s="1"/>
    </row>
    <row r="196" spans="1:30" ht="20.25" customHeight="1">
      <c r="A196" s="37" t="s">
        <v>44</v>
      </c>
      <c r="B196" s="43"/>
      <c r="C196" s="48" t="s">
        <v>304</v>
      </c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12"/>
      <c r="AD196" s="1"/>
    </row>
    <row r="197" spans="1:30" ht="20.25" customHeight="1">
      <c r="A197" s="32" t="s">
        <v>46</v>
      </c>
      <c r="B197" s="42"/>
      <c r="C197" s="47" t="s">
        <v>305</v>
      </c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1"/>
      <c r="AD197" s="1"/>
    </row>
    <row r="198" spans="1:30" ht="20.25" customHeight="1">
      <c r="A198" s="32" t="s">
        <v>48</v>
      </c>
      <c r="B198" s="42"/>
      <c r="C198" s="47" t="s">
        <v>306</v>
      </c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1">
        <v>2237807</v>
      </c>
      <c r="AD198" s="1">
        <v>2237807</v>
      </c>
    </row>
    <row r="199" spans="1:30" ht="20.25" customHeight="1">
      <c r="A199" s="32" t="s">
        <v>50</v>
      </c>
      <c r="B199" s="42"/>
      <c r="C199" s="47" t="s">
        <v>307</v>
      </c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1">
        <v>29322000</v>
      </c>
      <c r="AD199" s="1">
        <v>29322000</v>
      </c>
    </row>
    <row r="200" spans="1:30" ht="20.25" customHeight="1">
      <c r="A200" s="32" t="s">
        <v>52</v>
      </c>
      <c r="B200" s="42"/>
      <c r="C200" s="47" t="s">
        <v>308</v>
      </c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1"/>
      <c r="AD200" s="1"/>
    </row>
    <row r="201" spans="1:30" ht="20.25" customHeight="1">
      <c r="A201" s="32" t="s">
        <v>54</v>
      </c>
      <c r="B201" s="42"/>
      <c r="C201" s="47" t="s">
        <v>309</v>
      </c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1"/>
      <c r="AD201" s="1"/>
    </row>
    <row r="202" spans="1:30" ht="20.25" customHeight="1">
      <c r="A202" s="32" t="s">
        <v>56</v>
      </c>
      <c r="B202" s="42"/>
      <c r="C202" s="47" t="s">
        <v>310</v>
      </c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1"/>
      <c r="AD202" s="1"/>
    </row>
    <row r="203" spans="1:30" ht="20.25" customHeight="1">
      <c r="A203" s="37" t="s">
        <v>58</v>
      </c>
      <c r="B203" s="43"/>
      <c r="C203" s="48" t="s">
        <v>311</v>
      </c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12">
        <f>SUM(AC197:AC202)</f>
        <v>31559807</v>
      </c>
      <c r="AD203" s="12">
        <f>SUM(AD197:AD202)</f>
        <v>31559807</v>
      </c>
    </row>
    <row r="204" spans="1:30" ht="20.25" customHeight="1">
      <c r="A204" s="32" t="s">
        <v>60</v>
      </c>
      <c r="B204" s="42"/>
      <c r="C204" s="47" t="s">
        <v>312</v>
      </c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1"/>
      <c r="AD204" s="1"/>
    </row>
    <row r="205" spans="1:30" ht="20.25" customHeight="1">
      <c r="A205" s="32" t="s">
        <v>62</v>
      </c>
      <c r="B205" s="42"/>
      <c r="C205" s="40" t="s">
        <v>313</v>
      </c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1"/>
      <c r="AD205" s="1"/>
    </row>
    <row r="206" spans="1:30" ht="20.25" customHeight="1">
      <c r="A206" s="32" t="s">
        <v>64</v>
      </c>
      <c r="B206" s="42"/>
      <c r="C206" s="47" t="s">
        <v>314</v>
      </c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1"/>
      <c r="AD206" s="1"/>
    </row>
    <row r="207" spans="1:30" ht="20.25" customHeight="1">
      <c r="A207" s="32" t="s">
        <v>66</v>
      </c>
      <c r="B207" s="42"/>
      <c r="C207" s="47" t="s">
        <v>315</v>
      </c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1"/>
      <c r="AD207" s="1"/>
    </row>
    <row r="208" spans="1:30" ht="20.25" customHeight="1">
      <c r="A208" s="37" t="s">
        <v>68</v>
      </c>
      <c r="B208" s="43"/>
      <c r="C208" s="48" t="s">
        <v>316</v>
      </c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12"/>
      <c r="AD208" s="1"/>
    </row>
    <row r="209" spans="1:30" ht="20.25" customHeight="1">
      <c r="A209" s="32" t="s">
        <v>70</v>
      </c>
      <c r="B209" s="42"/>
      <c r="C209" s="40" t="s">
        <v>317</v>
      </c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1"/>
      <c r="AD209" s="1"/>
    </row>
    <row r="210" spans="1:30" ht="20.25" customHeight="1">
      <c r="A210" s="37" t="s">
        <v>72</v>
      </c>
      <c r="B210" s="43"/>
      <c r="C210" s="48" t="s">
        <v>318</v>
      </c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12">
        <f>AC203</f>
        <v>31559807</v>
      </c>
      <c r="AD210" s="12">
        <f>AD203</f>
        <v>31559807</v>
      </c>
    </row>
    <row r="211" spans="1:30" ht="20.25" customHeight="1">
      <c r="A211" s="66" t="s">
        <v>320</v>
      </c>
      <c r="B211" s="67"/>
      <c r="C211" s="68"/>
      <c r="D211" s="66"/>
      <c r="E211" s="66"/>
      <c r="F211" s="66"/>
      <c r="G211" s="66"/>
      <c r="H211" s="66"/>
      <c r="I211" s="66"/>
      <c r="J211" s="66"/>
      <c r="K211" s="67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0">
        <f>AC185+AC210</f>
        <v>120539000</v>
      </c>
      <c r="AD211" s="10">
        <f>AD185+AD210</f>
        <v>138279000</v>
      </c>
    </row>
  </sheetData>
  <sheetProtection/>
  <mergeCells count="413">
    <mergeCell ref="A210:B210"/>
    <mergeCell ref="C210:AB210"/>
    <mergeCell ref="A211:B211"/>
    <mergeCell ref="C211:K211"/>
    <mergeCell ref="A207:B207"/>
    <mergeCell ref="C207:AB207"/>
    <mergeCell ref="A208:B208"/>
    <mergeCell ref="C208:AB208"/>
    <mergeCell ref="A209:B209"/>
    <mergeCell ref="C209:AB209"/>
    <mergeCell ref="A204:B204"/>
    <mergeCell ref="C204:AB204"/>
    <mergeCell ref="A205:B205"/>
    <mergeCell ref="C205:AB205"/>
    <mergeCell ref="A206:B206"/>
    <mergeCell ref="C206:AB206"/>
    <mergeCell ref="A201:B201"/>
    <mergeCell ref="C201:AB201"/>
    <mergeCell ref="A202:B202"/>
    <mergeCell ref="C202:AB202"/>
    <mergeCell ref="A203:B203"/>
    <mergeCell ref="C203:AB203"/>
    <mergeCell ref="A198:B198"/>
    <mergeCell ref="C198:AB198"/>
    <mergeCell ref="A199:B199"/>
    <mergeCell ref="C199:AB199"/>
    <mergeCell ref="A200:B200"/>
    <mergeCell ref="C200:AB200"/>
    <mergeCell ref="A195:B195"/>
    <mergeCell ref="C195:AB195"/>
    <mergeCell ref="A196:B196"/>
    <mergeCell ref="C196:AB196"/>
    <mergeCell ref="A197:B197"/>
    <mergeCell ref="C197:AB197"/>
    <mergeCell ref="A192:B192"/>
    <mergeCell ref="C192:AB192"/>
    <mergeCell ref="A193:B193"/>
    <mergeCell ref="C193:AB193"/>
    <mergeCell ref="A194:B194"/>
    <mergeCell ref="C194:AB194"/>
    <mergeCell ref="A189:B189"/>
    <mergeCell ref="C189:AB189"/>
    <mergeCell ref="A190:B190"/>
    <mergeCell ref="C190:AB190"/>
    <mergeCell ref="A191:B191"/>
    <mergeCell ref="C191:AB191"/>
    <mergeCell ref="A186:B186"/>
    <mergeCell ref="C186:AB186"/>
    <mergeCell ref="A187:B187"/>
    <mergeCell ref="C187:AB187"/>
    <mergeCell ref="A188:B188"/>
    <mergeCell ref="C188:AB188"/>
    <mergeCell ref="A183:B183"/>
    <mergeCell ref="C183:AB183"/>
    <mergeCell ref="A184:B184"/>
    <mergeCell ref="C184:AB184"/>
    <mergeCell ref="A185:B185"/>
    <mergeCell ref="C185:AB185"/>
    <mergeCell ref="A180:B180"/>
    <mergeCell ref="C180:AB180"/>
    <mergeCell ref="A181:B181"/>
    <mergeCell ref="C181:AB181"/>
    <mergeCell ref="A182:B182"/>
    <mergeCell ref="C182:AB182"/>
    <mergeCell ref="A177:B177"/>
    <mergeCell ref="C177:AB177"/>
    <mergeCell ref="A178:B178"/>
    <mergeCell ref="C178:AB178"/>
    <mergeCell ref="A179:B179"/>
    <mergeCell ref="C179:AB179"/>
    <mergeCell ref="A174:B174"/>
    <mergeCell ref="C174:AB174"/>
    <mergeCell ref="A175:B175"/>
    <mergeCell ref="C175:AB175"/>
    <mergeCell ref="A176:B176"/>
    <mergeCell ref="C176:AB176"/>
    <mergeCell ref="A171:B171"/>
    <mergeCell ref="C171:AB171"/>
    <mergeCell ref="A172:B172"/>
    <mergeCell ref="C172:AB172"/>
    <mergeCell ref="A173:B173"/>
    <mergeCell ref="C173:AB173"/>
    <mergeCell ref="A168:B168"/>
    <mergeCell ref="C168:AB168"/>
    <mergeCell ref="A169:B169"/>
    <mergeCell ref="C169:AB169"/>
    <mergeCell ref="A170:B170"/>
    <mergeCell ref="C170:AB170"/>
    <mergeCell ref="A165:B165"/>
    <mergeCell ref="C165:AB165"/>
    <mergeCell ref="A166:B166"/>
    <mergeCell ref="C166:AB166"/>
    <mergeCell ref="A167:B167"/>
    <mergeCell ref="C167:AB167"/>
    <mergeCell ref="A162:B162"/>
    <mergeCell ref="C162:AB162"/>
    <mergeCell ref="A163:B163"/>
    <mergeCell ref="C163:AB163"/>
    <mergeCell ref="A164:B164"/>
    <mergeCell ref="C164:AB164"/>
    <mergeCell ref="A159:B159"/>
    <mergeCell ref="C159:AB159"/>
    <mergeCell ref="A160:B160"/>
    <mergeCell ref="C160:AB160"/>
    <mergeCell ref="A161:B161"/>
    <mergeCell ref="C161:AB161"/>
    <mergeCell ref="A156:B156"/>
    <mergeCell ref="C156:AB156"/>
    <mergeCell ref="A157:B157"/>
    <mergeCell ref="C157:AB157"/>
    <mergeCell ref="A158:B158"/>
    <mergeCell ref="C158:AB158"/>
    <mergeCell ref="A153:B153"/>
    <mergeCell ref="C153:AB153"/>
    <mergeCell ref="A154:B154"/>
    <mergeCell ref="C154:AB154"/>
    <mergeCell ref="A155:B155"/>
    <mergeCell ref="C155:AB155"/>
    <mergeCell ref="A150:B150"/>
    <mergeCell ref="C150:AB150"/>
    <mergeCell ref="A151:B151"/>
    <mergeCell ref="C151:AB151"/>
    <mergeCell ref="A152:B152"/>
    <mergeCell ref="C152:AB152"/>
    <mergeCell ref="A147:B147"/>
    <mergeCell ref="C147:AB147"/>
    <mergeCell ref="A148:B148"/>
    <mergeCell ref="C148:AB148"/>
    <mergeCell ref="A149:B149"/>
    <mergeCell ref="C149:AB149"/>
    <mergeCell ref="A144:B144"/>
    <mergeCell ref="C144:AB144"/>
    <mergeCell ref="A145:B145"/>
    <mergeCell ref="C145:AB145"/>
    <mergeCell ref="A146:B146"/>
    <mergeCell ref="C146:AB146"/>
    <mergeCell ref="A141:B141"/>
    <mergeCell ref="C141:AB141"/>
    <mergeCell ref="A142:B142"/>
    <mergeCell ref="C142:AB142"/>
    <mergeCell ref="A143:B143"/>
    <mergeCell ref="C143:AB143"/>
    <mergeCell ref="A138:B138"/>
    <mergeCell ref="C138:AB138"/>
    <mergeCell ref="A139:B139"/>
    <mergeCell ref="C139:AB139"/>
    <mergeCell ref="A140:B140"/>
    <mergeCell ref="C140:AB140"/>
    <mergeCell ref="A135:B135"/>
    <mergeCell ref="C135:AB135"/>
    <mergeCell ref="A136:B136"/>
    <mergeCell ref="C136:AB136"/>
    <mergeCell ref="A137:B137"/>
    <mergeCell ref="C137:AB137"/>
    <mergeCell ref="A132:B132"/>
    <mergeCell ref="C132:AB132"/>
    <mergeCell ref="A133:B133"/>
    <mergeCell ref="C133:AB133"/>
    <mergeCell ref="A134:B134"/>
    <mergeCell ref="C134:AB134"/>
    <mergeCell ref="A129:B129"/>
    <mergeCell ref="C129:AB129"/>
    <mergeCell ref="A130:B130"/>
    <mergeCell ref="C130:AB130"/>
    <mergeCell ref="A131:B131"/>
    <mergeCell ref="C131:AB131"/>
    <mergeCell ref="A126:B126"/>
    <mergeCell ref="C126:AB126"/>
    <mergeCell ref="A127:B127"/>
    <mergeCell ref="C127:AB127"/>
    <mergeCell ref="A128:B128"/>
    <mergeCell ref="C128:AB128"/>
    <mergeCell ref="A123:B123"/>
    <mergeCell ref="C123:AB123"/>
    <mergeCell ref="A124:B124"/>
    <mergeCell ref="C124:AB124"/>
    <mergeCell ref="A125:B125"/>
    <mergeCell ref="C125:AB125"/>
    <mergeCell ref="A120:B120"/>
    <mergeCell ref="C120:AB120"/>
    <mergeCell ref="A121:B121"/>
    <mergeCell ref="C121:AB121"/>
    <mergeCell ref="A122:B122"/>
    <mergeCell ref="C122:AB122"/>
    <mergeCell ref="A117:B117"/>
    <mergeCell ref="C117:AB117"/>
    <mergeCell ref="A118:B118"/>
    <mergeCell ref="C118:AB118"/>
    <mergeCell ref="A119:B119"/>
    <mergeCell ref="C119:AB119"/>
    <mergeCell ref="A114:B114"/>
    <mergeCell ref="C114:AB114"/>
    <mergeCell ref="A115:B115"/>
    <mergeCell ref="C115:AB115"/>
    <mergeCell ref="A116:B116"/>
    <mergeCell ref="C116:AB116"/>
    <mergeCell ref="A111:B111"/>
    <mergeCell ref="C111:AB111"/>
    <mergeCell ref="A112:B112"/>
    <mergeCell ref="C112:AB112"/>
    <mergeCell ref="A113:B113"/>
    <mergeCell ref="C113:AB113"/>
    <mergeCell ref="A108:B108"/>
    <mergeCell ref="C108:AB108"/>
    <mergeCell ref="A109:B109"/>
    <mergeCell ref="C109:AB109"/>
    <mergeCell ref="A110:B110"/>
    <mergeCell ref="C110:AB110"/>
    <mergeCell ref="A105:B105"/>
    <mergeCell ref="C105:AB105"/>
    <mergeCell ref="A106:B106"/>
    <mergeCell ref="C106:AB106"/>
    <mergeCell ref="A107:B107"/>
    <mergeCell ref="C107:AB107"/>
    <mergeCell ref="A102:B102"/>
    <mergeCell ref="C102:AB102"/>
    <mergeCell ref="A103:B103"/>
    <mergeCell ref="C103:AB103"/>
    <mergeCell ref="A104:B104"/>
    <mergeCell ref="C104:AB104"/>
    <mergeCell ref="A99:B99"/>
    <mergeCell ref="C99:AB99"/>
    <mergeCell ref="A100:B100"/>
    <mergeCell ref="C100:AB100"/>
    <mergeCell ref="A101:B101"/>
    <mergeCell ref="C101:AB101"/>
    <mergeCell ref="A96:B96"/>
    <mergeCell ref="C96:AB96"/>
    <mergeCell ref="A97:B97"/>
    <mergeCell ref="C97:AB97"/>
    <mergeCell ref="A98:B98"/>
    <mergeCell ref="C98:AB98"/>
    <mergeCell ref="A93:B93"/>
    <mergeCell ref="C93:K93"/>
    <mergeCell ref="A94:B94"/>
    <mergeCell ref="C94:AB94"/>
    <mergeCell ref="A95:B95"/>
    <mergeCell ref="C95:AB95"/>
    <mergeCell ref="A90:B90"/>
    <mergeCell ref="C90:AB90"/>
    <mergeCell ref="A91:B91"/>
    <mergeCell ref="C91:AB91"/>
    <mergeCell ref="A92:B92"/>
    <mergeCell ref="C92:AB92"/>
    <mergeCell ref="A87:B87"/>
    <mergeCell ref="C87:AB87"/>
    <mergeCell ref="A88:B88"/>
    <mergeCell ref="C88:AB88"/>
    <mergeCell ref="A89:B89"/>
    <mergeCell ref="C89:AB89"/>
    <mergeCell ref="A84:B84"/>
    <mergeCell ref="C84:AB84"/>
    <mergeCell ref="A85:B85"/>
    <mergeCell ref="C85:AB85"/>
    <mergeCell ref="A86:B86"/>
    <mergeCell ref="C86:AB86"/>
    <mergeCell ref="A81:B81"/>
    <mergeCell ref="C81:AB81"/>
    <mergeCell ref="A82:B82"/>
    <mergeCell ref="C82:AB82"/>
    <mergeCell ref="A83:B83"/>
    <mergeCell ref="C83:AB83"/>
    <mergeCell ref="A78:B78"/>
    <mergeCell ref="C78:AB78"/>
    <mergeCell ref="A79:B79"/>
    <mergeCell ref="C79:AB79"/>
    <mergeCell ref="A80:B80"/>
    <mergeCell ref="C80:AB80"/>
    <mergeCell ref="A75:B75"/>
    <mergeCell ref="C75:AB75"/>
    <mergeCell ref="A76:B76"/>
    <mergeCell ref="C76:AB76"/>
    <mergeCell ref="A77:B77"/>
    <mergeCell ref="C77:AB77"/>
    <mergeCell ref="A72:B72"/>
    <mergeCell ref="C72:AB72"/>
    <mergeCell ref="A73:B73"/>
    <mergeCell ref="C73:AB73"/>
    <mergeCell ref="A74:B74"/>
    <mergeCell ref="C74:AB74"/>
    <mergeCell ref="A69:B69"/>
    <mergeCell ref="C69:AB69"/>
    <mergeCell ref="A70:B70"/>
    <mergeCell ref="C70:AB70"/>
    <mergeCell ref="A71:B71"/>
    <mergeCell ref="C71:AB71"/>
    <mergeCell ref="A66:B66"/>
    <mergeCell ref="C66:AB66"/>
    <mergeCell ref="A67:B67"/>
    <mergeCell ref="C67:AB67"/>
    <mergeCell ref="A68:B68"/>
    <mergeCell ref="C68:AB68"/>
    <mergeCell ref="A63:B63"/>
    <mergeCell ref="C63:AB63"/>
    <mergeCell ref="A64:B64"/>
    <mergeCell ref="C64:AB64"/>
    <mergeCell ref="A65:B65"/>
    <mergeCell ref="C65:AB65"/>
    <mergeCell ref="A60:B60"/>
    <mergeCell ref="C60:AB60"/>
    <mergeCell ref="A61:B61"/>
    <mergeCell ref="C61:AB61"/>
    <mergeCell ref="A62:B62"/>
    <mergeCell ref="C62:AB62"/>
    <mergeCell ref="A57:B57"/>
    <mergeCell ref="C57:AB57"/>
    <mergeCell ref="A58:B58"/>
    <mergeCell ref="C58:AB58"/>
    <mergeCell ref="A59:B59"/>
    <mergeCell ref="C59:AB59"/>
    <mergeCell ref="A54:B54"/>
    <mergeCell ref="C54:AB54"/>
    <mergeCell ref="A55:B55"/>
    <mergeCell ref="C55:AB55"/>
    <mergeCell ref="A56:B56"/>
    <mergeCell ref="C56:AB56"/>
    <mergeCell ref="A51:B51"/>
    <mergeCell ref="C51:AB51"/>
    <mergeCell ref="A52:B52"/>
    <mergeCell ref="C52:AB52"/>
    <mergeCell ref="A53:B53"/>
    <mergeCell ref="C53:AB53"/>
    <mergeCell ref="A48:B48"/>
    <mergeCell ref="C48:AB48"/>
    <mergeCell ref="A49:B49"/>
    <mergeCell ref="C49:AB49"/>
    <mergeCell ref="A50:B50"/>
    <mergeCell ref="C50:AB50"/>
    <mergeCell ref="A45:B45"/>
    <mergeCell ref="C45:AB45"/>
    <mergeCell ref="A46:B46"/>
    <mergeCell ref="C46:AB46"/>
    <mergeCell ref="A47:B47"/>
    <mergeCell ref="C47:AB47"/>
    <mergeCell ref="A42:B42"/>
    <mergeCell ref="C42:AB42"/>
    <mergeCell ref="A43:B43"/>
    <mergeCell ref="C43:AB43"/>
    <mergeCell ref="A44:B44"/>
    <mergeCell ref="C44:AB44"/>
    <mergeCell ref="A39:B39"/>
    <mergeCell ref="C39:AB39"/>
    <mergeCell ref="A40:B40"/>
    <mergeCell ref="C40:AB40"/>
    <mergeCell ref="A41:B41"/>
    <mergeCell ref="C41:AB41"/>
    <mergeCell ref="A36:B36"/>
    <mergeCell ref="C36:AB36"/>
    <mergeCell ref="A37:B37"/>
    <mergeCell ref="C37:AB37"/>
    <mergeCell ref="A38:B38"/>
    <mergeCell ref="C38:AB38"/>
    <mergeCell ref="A33:B33"/>
    <mergeCell ref="C33:AB33"/>
    <mergeCell ref="A34:B34"/>
    <mergeCell ref="C34:AB34"/>
    <mergeCell ref="A35:B35"/>
    <mergeCell ref="C35:AB35"/>
    <mergeCell ref="A30:B30"/>
    <mergeCell ref="C30:AB30"/>
    <mergeCell ref="A31:B31"/>
    <mergeCell ref="C31:AB31"/>
    <mergeCell ref="A32:B32"/>
    <mergeCell ref="C32:AB32"/>
    <mergeCell ref="A27:B27"/>
    <mergeCell ref="C27:AB27"/>
    <mergeCell ref="A28:B28"/>
    <mergeCell ref="C28:AB28"/>
    <mergeCell ref="A29:B29"/>
    <mergeCell ref="C29:AB29"/>
    <mergeCell ref="A24:B24"/>
    <mergeCell ref="C24:AB24"/>
    <mergeCell ref="A25:B25"/>
    <mergeCell ref="C25:AB25"/>
    <mergeCell ref="A26:B26"/>
    <mergeCell ref="C26:AB26"/>
    <mergeCell ref="A21:B21"/>
    <mergeCell ref="C21:AB21"/>
    <mergeCell ref="A22:B22"/>
    <mergeCell ref="C22:AB22"/>
    <mergeCell ref="A23:B23"/>
    <mergeCell ref="C23:AB23"/>
    <mergeCell ref="A18:B18"/>
    <mergeCell ref="C18:AB18"/>
    <mergeCell ref="A19:B19"/>
    <mergeCell ref="C19:AB19"/>
    <mergeCell ref="A20:B20"/>
    <mergeCell ref="C20:AB20"/>
    <mergeCell ref="A15:B15"/>
    <mergeCell ref="C15:AB15"/>
    <mergeCell ref="A16:B16"/>
    <mergeCell ref="C16:AB16"/>
    <mergeCell ref="A17:B17"/>
    <mergeCell ref="C17:AB17"/>
    <mergeCell ref="A12:B12"/>
    <mergeCell ref="C12:AB12"/>
    <mergeCell ref="A13:B13"/>
    <mergeCell ref="C13:AB13"/>
    <mergeCell ref="A14:B14"/>
    <mergeCell ref="C14:AB14"/>
    <mergeCell ref="A9:B9"/>
    <mergeCell ref="C9:AB9"/>
    <mergeCell ref="A10:B10"/>
    <mergeCell ref="C10:AB10"/>
    <mergeCell ref="A11:B11"/>
    <mergeCell ref="C11:AB11"/>
    <mergeCell ref="A3:AC3"/>
    <mergeCell ref="A6:B6"/>
    <mergeCell ref="C6:AB6"/>
    <mergeCell ref="A7:B7"/>
    <mergeCell ref="C7:AB7"/>
    <mergeCell ref="A8:B8"/>
    <mergeCell ref="C8:AB8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1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7.28125" style="0" customWidth="1"/>
    <col min="2" max="2" width="9.140625" style="0" hidden="1" customWidth="1"/>
    <col min="7" max="7" width="6.8515625" style="0" customWidth="1"/>
    <col min="8" max="11" width="9.140625" style="0" hidden="1" customWidth="1"/>
    <col min="12" max="12" width="0.42578125" style="0" customWidth="1"/>
    <col min="13" max="28" width="9.140625" style="0" hidden="1" customWidth="1"/>
    <col min="30" max="30" width="12.140625" style="0" customWidth="1"/>
  </cols>
  <sheetData>
    <row r="1" ht="24" customHeight="1">
      <c r="A1" t="s">
        <v>376</v>
      </c>
    </row>
    <row r="2" ht="24" customHeight="1">
      <c r="A2" t="s">
        <v>19</v>
      </c>
    </row>
    <row r="3" spans="1:29" ht="24" customHeight="1">
      <c r="A3" s="35" t="s">
        <v>370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6" spans="1:30" ht="24" customHeight="1">
      <c r="A6" s="28" t="s">
        <v>27</v>
      </c>
      <c r="B6" s="75"/>
      <c r="C6" s="30" t="s">
        <v>156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11" t="s">
        <v>365</v>
      </c>
      <c r="AD6" s="1" t="s">
        <v>367</v>
      </c>
    </row>
    <row r="7" spans="1:30" ht="24" customHeight="1">
      <c r="A7" s="76" t="s">
        <v>28</v>
      </c>
      <c r="B7" s="46"/>
      <c r="C7" s="34" t="s">
        <v>29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1"/>
      <c r="AD7" s="1"/>
    </row>
    <row r="8" spans="1:30" ht="24" customHeight="1">
      <c r="A8" s="76" t="s">
        <v>30</v>
      </c>
      <c r="B8" s="46"/>
      <c r="C8" s="36" t="s">
        <v>31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1"/>
      <c r="AD8" s="1"/>
    </row>
    <row r="9" spans="1:30" ht="24" customHeight="1">
      <c r="A9" s="76" t="s">
        <v>32</v>
      </c>
      <c r="B9" s="46"/>
      <c r="C9" s="36" t="s">
        <v>33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1"/>
      <c r="AD9" s="1"/>
    </row>
    <row r="10" spans="1:30" ht="24" customHeight="1">
      <c r="A10" s="76" t="s">
        <v>34</v>
      </c>
      <c r="B10" s="46"/>
      <c r="C10" s="36" t="s">
        <v>35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1"/>
      <c r="AD10" s="1"/>
    </row>
    <row r="11" spans="1:30" ht="24" customHeight="1">
      <c r="A11" s="76" t="s">
        <v>36</v>
      </c>
      <c r="B11" s="46"/>
      <c r="C11" s="36" t="s">
        <v>37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1"/>
      <c r="AD11" s="1"/>
    </row>
    <row r="12" spans="1:30" ht="24" customHeight="1">
      <c r="A12" s="76" t="s">
        <v>38</v>
      </c>
      <c r="B12" s="46"/>
      <c r="C12" s="36" t="s">
        <v>39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1"/>
      <c r="AD12" s="1"/>
    </row>
    <row r="13" spans="1:30" ht="24" customHeight="1">
      <c r="A13" s="77" t="s">
        <v>40</v>
      </c>
      <c r="B13" s="30"/>
      <c r="C13" s="39" t="s">
        <v>41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12">
        <f>AC7+AC8+AC9+AC10+AC12</f>
        <v>0</v>
      </c>
      <c r="AD13" s="1"/>
    </row>
    <row r="14" spans="1:30" ht="24" customHeight="1">
      <c r="A14" s="76" t="s">
        <v>42</v>
      </c>
      <c r="B14" s="46"/>
      <c r="C14" s="36" t="s">
        <v>43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1"/>
      <c r="AD14" s="1"/>
    </row>
    <row r="15" spans="1:30" ht="24" customHeight="1">
      <c r="A15" s="76" t="s">
        <v>44</v>
      </c>
      <c r="B15" s="46"/>
      <c r="C15" s="36" t="s">
        <v>45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1"/>
      <c r="AD15" s="1"/>
    </row>
    <row r="16" spans="1:30" ht="24" customHeight="1">
      <c r="A16" s="76" t="s">
        <v>46</v>
      </c>
      <c r="B16" s="46"/>
      <c r="C16" s="36" t="s">
        <v>47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1"/>
      <c r="AD16" s="1"/>
    </row>
    <row r="17" spans="1:30" ht="24" customHeight="1">
      <c r="A17" s="76" t="s">
        <v>48</v>
      </c>
      <c r="B17" s="46"/>
      <c r="C17" s="36" t="s">
        <v>49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1"/>
      <c r="AD17" s="1"/>
    </row>
    <row r="18" spans="1:30" ht="24" customHeight="1">
      <c r="A18" s="76" t="s">
        <v>50</v>
      </c>
      <c r="B18" s="46"/>
      <c r="C18" s="36" t="s">
        <v>51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1"/>
      <c r="AD18" s="1"/>
    </row>
    <row r="19" spans="1:30" ht="24" customHeight="1">
      <c r="A19" s="77" t="s">
        <v>52</v>
      </c>
      <c r="B19" s="30"/>
      <c r="C19" s="39" t="s">
        <v>53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12">
        <f>SUM(AC18)</f>
        <v>0</v>
      </c>
      <c r="AD19" s="1"/>
    </row>
    <row r="20" spans="1:30" ht="24" customHeight="1">
      <c r="A20" s="76" t="s">
        <v>54</v>
      </c>
      <c r="B20" s="46"/>
      <c r="C20" s="36" t="s">
        <v>55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1"/>
      <c r="AD20" s="1"/>
    </row>
    <row r="21" spans="1:30" ht="24" customHeight="1">
      <c r="A21" s="76" t="s">
        <v>56</v>
      </c>
      <c r="B21" s="46"/>
      <c r="C21" s="36" t="s">
        <v>57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1"/>
      <c r="AD21" s="1"/>
    </row>
    <row r="22" spans="1:30" ht="24" customHeight="1">
      <c r="A22" s="76" t="s">
        <v>58</v>
      </c>
      <c r="B22" s="46"/>
      <c r="C22" s="36" t="s">
        <v>59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1"/>
      <c r="AD22" s="1"/>
    </row>
    <row r="23" spans="1:30" ht="24" customHeight="1">
      <c r="A23" s="76" t="s">
        <v>60</v>
      </c>
      <c r="B23" s="46"/>
      <c r="C23" s="36" t="s">
        <v>61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1"/>
      <c r="AD23" s="1"/>
    </row>
    <row r="24" spans="1:30" ht="24" customHeight="1">
      <c r="A24" s="76" t="s">
        <v>62</v>
      </c>
      <c r="B24" s="46"/>
      <c r="C24" s="36" t="s">
        <v>63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1"/>
      <c r="AD24" s="1"/>
    </row>
    <row r="25" spans="1:30" ht="24" customHeight="1">
      <c r="A25" s="77" t="s">
        <v>64</v>
      </c>
      <c r="B25" s="30"/>
      <c r="C25" s="39" t="s">
        <v>65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12">
        <f>SUM(AC20:AC24)</f>
        <v>0</v>
      </c>
      <c r="AD25" s="1"/>
    </row>
    <row r="26" spans="1:30" ht="24" customHeight="1">
      <c r="A26" s="76" t="s">
        <v>66</v>
      </c>
      <c r="B26" s="46"/>
      <c r="C26" s="36" t="s">
        <v>67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1"/>
      <c r="AD26" s="1"/>
    </row>
    <row r="27" spans="1:30" ht="24" customHeight="1">
      <c r="A27" s="76" t="s">
        <v>68</v>
      </c>
      <c r="B27" s="46"/>
      <c r="C27" s="36" t="s">
        <v>69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1"/>
      <c r="AD27" s="1"/>
    </row>
    <row r="28" spans="1:30" ht="24" customHeight="1">
      <c r="A28" s="77" t="s">
        <v>70</v>
      </c>
      <c r="B28" s="30"/>
      <c r="C28" s="39" t="s">
        <v>71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12"/>
      <c r="AD28" s="1"/>
    </row>
    <row r="29" spans="1:30" ht="24" customHeight="1">
      <c r="A29" s="76" t="s">
        <v>72</v>
      </c>
      <c r="B29" s="46"/>
      <c r="C29" s="36" t="s">
        <v>73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1"/>
      <c r="AD29" s="1"/>
    </row>
    <row r="30" spans="1:30" ht="24" customHeight="1">
      <c r="A30" s="76" t="s">
        <v>74</v>
      </c>
      <c r="B30" s="46"/>
      <c r="C30" s="36" t="s">
        <v>75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1"/>
      <c r="AD30" s="1"/>
    </row>
    <row r="31" spans="1:30" ht="24" customHeight="1">
      <c r="A31" s="76" t="s">
        <v>76</v>
      </c>
      <c r="B31" s="46"/>
      <c r="C31" s="36" t="s">
        <v>77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1"/>
      <c r="AD31" s="1"/>
    </row>
    <row r="32" spans="1:30" ht="24" customHeight="1">
      <c r="A32" s="76" t="s">
        <v>78</v>
      </c>
      <c r="B32" s="46"/>
      <c r="C32" s="36" t="s">
        <v>79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1"/>
      <c r="AD32" s="1"/>
    </row>
    <row r="33" spans="1:30" ht="24" customHeight="1">
      <c r="A33" s="76" t="s">
        <v>80</v>
      </c>
      <c r="B33" s="46"/>
      <c r="C33" s="36" t="s">
        <v>81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1"/>
      <c r="AD33" s="1"/>
    </row>
    <row r="34" spans="1:30" ht="24" customHeight="1">
      <c r="A34" s="76" t="s">
        <v>82</v>
      </c>
      <c r="B34" s="46"/>
      <c r="C34" s="36" t="s">
        <v>83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1"/>
      <c r="AD34" s="1"/>
    </row>
    <row r="35" spans="1:30" ht="24" customHeight="1">
      <c r="A35" s="76" t="s">
        <v>84</v>
      </c>
      <c r="B35" s="46"/>
      <c r="C35" s="36" t="s">
        <v>85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1"/>
      <c r="AD35" s="1"/>
    </row>
    <row r="36" spans="1:30" ht="24" customHeight="1">
      <c r="A36" s="76" t="s">
        <v>86</v>
      </c>
      <c r="B36" s="46"/>
      <c r="C36" s="36" t="s">
        <v>87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1"/>
      <c r="AD36" s="1"/>
    </row>
    <row r="37" spans="1:30" ht="24" customHeight="1">
      <c r="A37" s="77" t="s">
        <v>88</v>
      </c>
      <c r="B37" s="30"/>
      <c r="C37" s="39" t="s">
        <v>89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12">
        <f>SUM(AC29:AC36)</f>
        <v>0</v>
      </c>
      <c r="AD37" s="1"/>
    </row>
    <row r="38" spans="1:30" ht="24" customHeight="1">
      <c r="A38" s="76" t="s">
        <v>90</v>
      </c>
      <c r="B38" s="46"/>
      <c r="C38" s="36" t="s">
        <v>91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1"/>
      <c r="AD38" s="1"/>
    </row>
    <row r="39" spans="1:30" ht="24" customHeight="1">
      <c r="A39" s="77" t="s">
        <v>92</v>
      </c>
      <c r="B39" s="30"/>
      <c r="C39" s="39" t="s">
        <v>93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12"/>
      <c r="AD39" s="1"/>
    </row>
    <row r="40" spans="1:30" ht="24" customHeight="1">
      <c r="A40" s="76" t="s">
        <v>94</v>
      </c>
      <c r="B40" s="46"/>
      <c r="C40" s="40" t="s">
        <v>95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1"/>
      <c r="AD40" s="1"/>
    </row>
    <row r="41" spans="1:30" ht="24" customHeight="1">
      <c r="A41" s="76" t="s">
        <v>96</v>
      </c>
      <c r="B41" s="46"/>
      <c r="C41" s="40" t="s">
        <v>97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1"/>
      <c r="AD41" s="1"/>
    </row>
    <row r="42" spans="1:30" ht="24" customHeight="1">
      <c r="A42" s="76" t="s">
        <v>98</v>
      </c>
      <c r="B42" s="46"/>
      <c r="C42" s="40" t="s">
        <v>99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1"/>
      <c r="AD42" s="1"/>
    </row>
    <row r="43" spans="1:30" ht="24" customHeight="1">
      <c r="A43" s="76" t="s">
        <v>100</v>
      </c>
      <c r="B43" s="46"/>
      <c r="C43" s="40" t="s">
        <v>101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1"/>
      <c r="AD43" s="1"/>
    </row>
    <row r="44" spans="1:30" ht="24" customHeight="1">
      <c r="A44" s="76" t="s">
        <v>102</v>
      </c>
      <c r="B44" s="46"/>
      <c r="C44" s="40" t="s">
        <v>103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1"/>
      <c r="AD44" s="1"/>
    </row>
    <row r="45" spans="1:30" ht="24" customHeight="1">
      <c r="A45" s="76" t="s">
        <v>104</v>
      </c>
      <c r="B45" s="46"/>
      <c r="C45" s="40" t="s">
        <v>105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1"/>
      <c r="AD45" s="1"/>
    </row>
    <row r="46" spans="1:30" ht="24" customHeight="1">
      <c r="A46" s="76" t="s">
        <v>106</v>
      </c>
      <c r="B46" s="46"/>
      <c r="C46" s="40" t="s">
        <v>107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1"/>
      <c r="AD46" s="1"/>
    </row>
    <row r="47" spans="1:30" ht="24" customHeight="1">
      <c r="A47" s="76" t="s">
        <v>108</v>
      </c>
      <c r="B47" s="46"/>
      <c r="C47" s="40" t="s">
        <v>109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1"/>
      <c r="AD47" s="1">
        <v>20</v>
      </c>
    </row>
    <row r="48" spans="1:30" ht="24" customHeight="1">
      <c r="A48" s="76" t="s">
        <v>110</v>
      </c>
      <c r="B48" s="46"/>
      <c r="C48" s="40" t="s">
        <v>111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1"/>
      <c r="AD48" s="1"/>
    </row>
    <row r="49" spans="1:30" ht="24" customHeight="1">
      <c r="A49" s="76" t="s">
        <v>112</v>
      </c>
      <c r="B49" s="46"/>
      <c r="C49" s="40" t="s">
        <v>113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1"/>
      <c r="AD49" s="1">
        <v>138980</v>
      </c>
    </row>
    <row r="50" spans="1:30" ht="24" customHeight="1">
      <c r="A50" s="77" t="s">
        <v>114</v>
      </c>
      <c r="B50" s="30"/>
      <c r="C50" s="41" t="s">
        <v>115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12">
        <f>SUM(AC40:AC49)</f>
        <v>0</v>
      </c>
      <c r="AD50" s="12">
        <f>SUM(AD40:AD49)</f>
        <v>139000</v>
      </c>
    </row>
    <row r="51" spans="1:30" ht="24" customHeight="1">
      <c r="A51" s="76">
        <v>45</v>
      </c>
      <c r="B51" s="76"/>
      <c r="C51" s="40" t="s">
        <v>116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1"/>
      <c r="AD51" s="1"/>
    </row>
    <row r="52" spans="1:30" ht="24" customHeight="1">
      <c r="A52" s="76">
        <v>46</v>
      </c>
      <c r="B52" s="76"/>
      <c r="C52" s="40" t="s">
        <v>117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1"/>
      <c r="AD52" s="1"/>
    </row>
    <row r="53" spans="1:30" ht="24" customHeight="1">
      <c r="A53" s="76">
        <v>47</v>
      </c>
      <c r="B53" s="76"/>
      <c r="C53" s="40" t="s">
        <v>118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1"/>
      <c r="AD53" s="1"/>
    </row>
    <row r="54" spans="1:30" ht="24" customHeight="1">
      <c r="A54" s="76">
        <v>48</v>
      </c>
      <c r="B54" s="76"/>
      <c r="C54" s="40" t="s">
        <v>119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1"/>
      <c r="AD54" s="1"/>
    </row>
    <row r="55" spans="1:30" ht="24" customHeight="1">
      <c r="A55" s="76">
        <v>49</v>
      </c>
      <c r="B55" s="76"/>
      <c r="C55" s="40" t="s">
        <v>120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1"/>
      <c r="AD55" s="1"/>
    </row>
    <row r="56" spans="1:30" ht="24" customHeight="1">
      <c r="A56" s="77">
        <v>50</v>
      </c>
      <c r="B56" s="77"/>
      <c r="C56" s="39" t="s">
        <v>121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12"/>
      <c r="AD56" s="1"/>
    </row>
    <row r="57" spans="1:30" ht="24" customHeight="1">
      <c r="A57" s="76">
        <v>51</v>
      </c>
      <c r="B57" s="76"/>
      <c r="C57" s="40" t="s">
        <v>122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1"/>
      <c r="AD57" s="1"/>
    </row>
    <row r="58" spans="1:30" ht="24" customHeight="1">
      <c r="A58" s="76">
        <v>52</v>
      </c>
      <c r="B58" s="76"/>
      <c r="C58" s="36" t="s">
        <v>123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1"/>
      <c r="AD58" s="1"/>
    </row>
    <row r="59" spans="1:30" ht="24" customHeight="1">
      <c r="A59" s="76">
        <v>53</v>
      </c>
      <c r="B59" s="76"/>
      <c r="C59" s="40" t="s">
        <v>124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1"/>
      <c r="AD59" s="1"/>
    </row>
    <row r="60" spans="1:30" ht="24" customHeight="1">
      <c r="A60" s="77">
        <v>54</v>
      </c>
      <c r="B60" s="77"/>
      <c r="C60" s="39" t="s">
        <v>125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12"/>
      <c r="AD60" s="1"/>
    </row>
    <row r="61" spans="1:30" ht="24" customHeight="1">
      <c r="A61" s="76">
        <v>55</v>
      </c>
      <c r="B61" s="76"/>
      <c r="C61" s="40" t="s">
        <v>126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1"/>
      <c r="AD61" s="1"/>
    </row>
    <row r="62" spans="1:30" ht="24" customHeight="1">
      <c r="A62" s="76">
        <v>56</v>
      </c>
      <c r="B62" s="76"/>
      <c r="C62" s="36" t="s">
        <v>127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1"/>
      <c r="AD62" s="1"/>
    </row>
    <row r="63" spans="1:30" ht="24" customHeight="1">
      <c r="A63" s="76">
        <v>57</v>
      </c>
      <c r="B63" s="76"/>
      <c r="C63" s="40" t="s">
        <v>128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1"/>
      <c r="AD63" s="1"/>
    </row>
    <row r="64" spans="1:30" ht="24" customHeight="1">
      <c r="A64" s="77">
        <v>58</v>
      </c>
      <c r="B64" s="77"/>
      <c r="C64" s="39" t="s">
        <v>129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2">
        <f>SUM(AC61:AC63)</f>
        <v>0</v>
      </c>
      <c r="AD64" s="12">
        <f>SUM(AD61:AD63)</f>
        <v>0</v>
      </c>
    </row>
    <row r="65" spans="1:30" ht="24" customHeight="1">
      <c r="A65" s="77">
        <v>59</v>
      </c>
      <c r="B65" s="77"/>
      <c r="C65" s="41" t="s">
        <v>130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12">
        <f>SUM(AC13+AC19+AC25+AC37+AC50+AC64)</f>
        <v>0</v>
      </c>
      <c r="AD65" s="12">
        <f>SUM(AD13+AD19+AD25+AD37+AD50+AD64)</f>
        <v>139000</v>
      </c>
    </row>
    <row r="66" spans="1:30" ht="24" customHeight="1">
      <c r="A66" s="28" t="s">
        <v>27</v>
      </c>
      <c r="B66" s="75"/>
      <c r="C66" s="30" t="s">
        <v>157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12"/>
      <c r="AD66" s="1"/>
    </row>
    <row r="67" spans="1:30" ht="24" customHeight="1">
      <c r="A67" s="78" t="s">
        <v>15</v>
      </c>
      <c r="B67" s="78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1"/>
      <c r="AD67" s="1"/>
    </row>
    <row r="68" spans="1:30" ht="24" customHeight="1">
      <c r="A68" s="76" t="s">
        <v>28</v>
      </c>
      <c r="B68" s="76"/>
      <c r="C68" s="47" t="s">
        <v>131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1"/>
      <c r="AD68" s="1"/>
    </row>
    <row r="69" spans="1:30" ht="24" customHeight="1">
      <c r="A69" s="76" t="s">
        <v>30</v>
      </c>
      <c r="B69" s="76"/>
      <c r="C69" s="40" t="s">
        <v>132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1"/>
      <c r="AD69" s="1"/>
    </row>
    <row r="70" spans="1:30" ht="24" customHeight="1">
      <c r="A70" s="76" t="s">
        <v>32</v>
      </c>
      <c r="B70" s="76"/>
      <c r="C70" s="47" t="s">
        <v>133</v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1"/>
      <c r="AD70" s="1"/>
    </row>
    <row r="71" spans="1:30" ht="24" customHeight="1">
      <c r="A71" s="77" t="s">
        <v>34</v>
      </c>
      <c r="B71" s="77"/>
      <c r="C71" s="41" t="s">
        <v>134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12">
        <f>SUM(AC67:AC70)</f>
        <v>0</v>
      </c>
      <c r="AD71" s="1"/>
    </row>
    <row r="72" spans="1:30" ht="24" customHeight="1">
      <c r="A72" s="76" t="s">
        <v>36</v>
      </c>
      <c r="B72" s="76"/>
      <c r="C72" s="40" t="s">
        <v>135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1"/>
      <c r="AD72" s="1"/>
    </row>
    <row r="73" spans="1:30" ht="24" customHeight="1">
      <c r="A73" s="76" t="s">
        <v>38</v>
      </c>
      <c r="B73" s="76"/>
      <c r="C73" s="47" t="s">
        <v>136</v>
      </c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1"/>
      <c r="AD73" s="1"/>
    </row>
    <row r="74" spans="1:30" ht="24" customHeight="1">
      <c r="A74" s="76" t="s">
        <v>40</v>
      </c>
      <c r="B74" s="76"/>
      <c r="C74" s="40" t="s">
        <v>137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1"/>
      <c r="AD74" s="1"/>
    </row>
    <row r="75" spans="1:30" ht="24" customHeight="1">
      <c r="A75" s="76" t="s">
        <v>42</v>
      </c>
      <c r="B75" s="76"/>
      <c r="C75" s="47" t="s">
        <v>138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1"/>
      <c r="AD75" s="1"/>
    </row>
    <row r="76" spans="1:30" ht="24" customHeight="1">
      <c r="A76" s="77" t="s">
        <v>44</v>
      </c>
      <c r="B76" s="77"/>
      <c r="C76" s="48" t="s">
        <v>139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12"/>
      <c r="AD76" s="1"/>
    </row>
    <row r="77" spans="1:30" ht="24" customHeight="1">
      <c r="A77" s="76" t="s">
        <v>46</v>
      </c>
      <c r="B77" s="76"/>
      <c r="C77" s="36" t="s">
        <v>140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1"/>
      <c r="AD77" s="1"/>
    </row>
    <row r="78" spans="1:30" ht="24" customHeight="1">
      <c r="A78" s="76" t="s">
        <v>48</v>
      </c>
      <c r="B78" s="76"/>
      <c r="C78" s="36" t="s">
        <v>141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1"/>
      <c r="AD78" s="1"/>
    </row>
    <row r="79" spans="1:30" ht="24" customHeight="1">
      <c r="A79" s="77" t="s">
        <v>50</v>
      </c>
      <c r="B79" s="77"/>
      <c r="C79" s="39" t="s">
        <v>142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12">
        <f>SUM(AC77:AC78)</f>
        <v>0</v>
      </c>
      <c r="AD79" s="12">
        <f>SUM(AD77:AD78)</f>
        <v>0</v>
      </c>
    </row>
    <row r="80" spans="1:30" ht="24" customHeight="1">
      <c r="A80" s="76" t="s">
        <v>52</v>
      </c>
      <c r="B80" s="76"/>
      <c r="C80" s="47" t="s">
        <v>143</v>
      </c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1"/>
      <c r="AD80" s="1"/>
    </row>
    <row r="81" spans="1:30" ht="24" customHeight="1">
      <c r="A81" s="76" t="s">
        <v>54</v>
      </c>
      <c r="B81" s="76"/>
      <c r="C81" s="47" t="s">
        <v>144</v>
      </c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1"/>
      <c r="AD81" s="1"/>
    </row>
    <row r="82" spans="1:30" ht="24" customHeight="1">
      <c r="A82" s="76" t="s">
        <v>56</v>
      </c>
      <c r="B82" s="76"/>
      <c r="C82" s="47" t="s">
        <v>145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1">
        <v>29322000</v>
      </c>
      <c r="AD82" s="1">
        <v>29322000</v>
      </c>
    </row>
    <row r="83" spans="1:30" ht="24" customHeight="1">
      <c r="A83" s="76" t="s">
        <v>58</v>
      </c>
      <c r="B83" s="76"/>
      <c r="C83" s="47" t="s">
        <v>146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1"/>
      <c r="AD83" s="1"/>
    </row>
    <row r="84" spans="1:30" ht="24" customHeight="1">
      <c r="A84" s="76" t="s">
        <v>60</v>
      </c>
      <c r="B84" s="76"/>
      <c r="C84" s="40" t="s">
        <v>147</v>
      </c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1"/>
      <c r="AD84" s="1"/>
    </row>
    <row r="85" spans="1:30" ht="24" customHeight="1">
      <c r="A85" s="77" t="s">
        <v>62</v>
      </c>
      <c r="B85" s="77"/>
      <c r="C85" s="41" t="s">
        <v>148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12">
        <f>SUM(AC80:AC84)</f>
        <v>29322000</v>
      </c>
      <c r="AD85" s="12">
        <f>SUM(AD80:AD84)</f>
        <v>29322000</v>
      </c>
    </row>
    <row r="86" spans="1:30" ht="24" customHeight="1">
      <c r="A86" s="76" t="s">
        <v>64</v>
      </c>
      <c r="B86" s="76"/>
      <c r="C86" s="40" t="s">
        <v>149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1"/>
      <c r="AD86" s="1"/>
    </row>
    <row r="87" spans="1:30" ht="24" customHeight="1">
      <c r="A87" s="76" t="s">
        <v>66</v>
      </c>
      <c r="B87" s="76"/>
      <c r="C87" s="40" t="s">
        <v>150</v>
      </c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1"/>
      <c r="AD87" s="1"/>
    </row>
    <row r="88" spans="1:30" ht="24" customHeight="1">
      <c r="A88" s="76" t="s">
        <v>68</v>
      </c>
      <c r="B88" s="76"/>
      <c r="C88" s="47" t="s">
        <v>151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1"/>
      <c r="AD88" s="1"/>
    </row>
    <row r="89" spans="1:30" ht="24" customHeight="1">
      <c r="A89" s="76" t="s">
        <v>70</v>
      </c>
      <c r="B89" s="76"/>
      <c r="C89" s="47" t="s">
        <v>152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1"/>
      <c r="AD89" s="1"/>
    </row>
    <row r="90" spans="1:30" ht="24" customHeight="1">
      <c r="A90" s="77" t="s">
        <v>72</v>
      </c>
      <c r="B90" s="77"/>
      <c r="C90" s="48" t="s">
        <v>153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12"/>
      <c r="AD90" s="1"/>
    </row>
    <row r="91" spans="1:30" ht="24" customHeight="1">
      <c r="A91" s="76" t="s">
        <v>74</v>
      </c>
      <c r="B91" s="76"/>
      <c r="C91" s="40" t="s">
        <v>154</v>
      </c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1"/>
      <c r="AD91" s="1"/>
    </row>
    <row r="92" spans="1:30" ht="24" customHeight="1">
      <c r="A92" s="77" t="s">
        <v>76</v>
      </c>
      <c r="B92" s="77"/>
      <c r="C92" s="48" t="s">
        <v>155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12">
        <f>SUM(AC85+AC90+AC91)</f>
        <v>29322000</v>
      </c>
      <c r="AD92" s="12">
        <f>SUM(AD85+AD90+AD91)</f>
        <v>29322000</v>
      </c>
    </row>
    <row r="93" spans="1:30" ht="24" customHeight="1">
      <c r="A93" s="79" t="s">
        <v>158</v>
      </c>
      <c r="B93" s="79"/>
      <c r="C93" s="80"/>
      <c r="D93" s="79"/>
      <c r="E93" s="79"/>
      <c r="F93" s="79"/>
      <c r="G93" s="79"/>
      <c r="H93" s="79"/>
      <c r="I93" s="79"/>
      <c r="J93" s="79"/>
      <c r="K93" s="79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0">
        <f>SUM(AC92)</f>
        <v>29322000</v>
      </c>
      <c r="AD93" s="10">
        <f>SUM(AD92)</f>
        <v>29322000</v>
      </c>
    </row>
    <row r="94" spans="1:30" ht="24" customHeight="1">
      <c r="A94" s="49" t="s">
        <v>27</v>
      </c>
      <c r="B94" s="81"/>
      <c r="C94" s="30" t="s">
        <v>295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12"/>
      <c r="AD94" s="1"/>
    </row>
    <row r="95" spans="1:30" ht="24" customHeight="1">
      <c r="A95" s="78" t="s">
        <v>15</v>
      </c>
      <c r="B95" s="78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1"/>
      <c r="AD95" s="1"/>
    </row>
    <row r="96" spans="1:30" ht="24" customHeight="1">
      <c r="A96" s="82" t="s">
        <v>28</v>
      </c>
      <c r="B96" s="82"/>
      <c r="C96" s="53" t="s">
        <v>159</v>
      </c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1">
        <v>19351000</v>
      </c>
      <c r="AD96" s="1">
        <v>18820000</v>
      </c>
    </row>
    <row r="97" spans="1:30" ht="24" customHeight="1">
      <c r="A97" s="82" t="s">
        <v>30</v>
      </c>
      <c r="B97" s="82"/>
      <c r="C97" s="53" t="s">
        <v>160</v>
      </c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1"/>
      <c r="AD97" s="1"/>
    </row>
    <row r="98" spans="1:30" ht="24" customHeight="1">
      <c r="A98" s="82" t="s">
        <v>32</v>
      </c>
      <c r="B98" s="82"/>
      <c r="C98" s="53" t="s">
        <v>161</v>
      </c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1"/>
      <c r="AD98" s="1"/>
    </row>
    <row r="99" spans="1:30" ht="24" customHeight="1">
      <c r="A99" s="82" t="s">
        <v>34</v>
      </c>
      <c r="B99" s="82"/>
      <c r="C99" s="34" t="s">
        <v>162</v>
      </c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1"/>
      <c r="AD99" s="1"/>
    </row>
    <row r="100" spans="1:30" ht="24" customHeight="1">
      <c r="A100" s="82" t="s">
        <v>36</v>
      </c>
      <c r="B100" s="82"/>
      <c r="C100" s="34" t="s">
        <v>163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1"/>
      <c r="AD100" s="1"/>
    </row>
    <row r="101" spans="1:30" ht="24" customHeight="1">
      <c r="A101" s="82" t="s">
        <v>38</v>
      </c>
      <c r="B101" s="82"/>
      <c r="C101" s="34" t="s">
        <v>164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1">
        <v>617000</v>
      </c>
      <c r="AD101" s="1">
        <v>640000</v>
      </c>
    </row>
    <row r="102" spans="1:30" ht="24" customHeight="1">
      <c r="A102" s="82" t="s">
        <v>40</v>
      </c>
      <c r="B102" s="82"/>
      <c r="C102" s="34" t="s">
        <v>165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1">
        <v>672000</v>
      </c>
      <c r="AD102" s="1">
        <v>649000</v>
      </c>
    </row>
    <row r="103" spans="1:30" ht="24" customHeight="1">
      <c r="A103" s="82" t="s">
        <v>42</v>
      </c>
      <c r="B103" s="82"/>
      <c r="C103" s="34" t="s">
        <v>166</v>
      </c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1"/>
      <c r="AD103" s="1"/>
    </row>
    <row r="104" spans="1:30" ht="24" customHeight="1">
      <c r="A104" s="82" t="s">
        <v>44</v>
      </c>
      <c r="B104" s="82"/>
      <c r="C104" s="36" t="s">
        <v>167</v>
      </c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1">
        <v>500000</v>
      </c>
      <c r="AD104" s="1">
        <v>500000</v>
      </c>
    </row>
    <row r="105" spans="1:30" ht="24" customHeight="1">
      <c r="A105" s="82" t="s">
        <v>46</v>
      </c>
      <c r="B105" s="82"/>
      <c r="C105" s="36" t="s">
        <v>168</v>
      </c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1"/>
      <c r="AD105" s="1"/>
    </row>
    <row r="106" spans="1:30" ht="24" customHeight="1">
      <c r="A106" s="82" t="s">
        <v>48</v>
      </c>
      <c r="B106" s="82"/>
      <c r="C106" s="36" t="s">
        <v>169</v>
      </c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1"/>
      <c r="AD106" s="1"/>
    </row>
    <row r="107" spans="1:30" ht="24" customHeight="1">
      <c r="A107" s="82" t="s">
        <v>50</v>
      </c>
      <c r="B107" s="82"/>
      <c r="C107" s="36" t="s">
        <v>170</v>
      </c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1"/>
      <c r="AD107" s="1"/>
    </row>
    <row r="108" spans="1:30" ht="24" customHeight="1">
      <c r="A108" s="82" t="s">
        <v>52</v>
      </c>
      <c r="B108" s="82"/>
      <c r="C108" s="36" t="s">
        <v>171</v>
      </c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1"/>
      <c r="AD108" s="1"/>
    </row>
    <row r="109" spans="1:30" ht="24" customHeight="1">
      <c r="A109" s="83" t="s">
        <v>54</v>
      </c>
      <c r="B109" s="83"/>
      <c r="C109" s="56" t="s">
        <v>172</v>
      </c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12">
        <f>SUM(AC95:AC108)</f>
        <v>21140000</v>
      </c>
      <c r="AD109" s="12">
        <f>SUM(AD95:AD108)</f>
        <v>20609000</v>
      </c>
    </row>
    <row r="110" spans="1:30" ht="24" customHeight="1">
      <c r="A110" s="82" t="s">
        <v>56</v>
      </c>
      <c r="B110" s="82"/>
      <c r="C110" s="36" t="s">
        <v>173</v>
      </c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1"/>
      <c r="AD110" s="1"/>
    </row>
    <row r="111" spans="1:30" ht="24" customHeight="1">
      <c r="A111" s="82" t="s">
        <v>58</v>
      </c>
      <c r="B111" s="82"/>
      <c r="C111" s="36" t="s">
        <v>174</v>
      </c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1"/>
      <c r="AD111" s="1"/>
    </row>
    <row r="112" spans="1:30" ht="24" customHeight="1">
      <c r="A112" s="82" t="s">
        <v>60</v>
      </c>
      <c r="B112" s="82"/>
      <c r="C112" s="57" t="s">
        <v>175</v>
      </c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1"/>
      <c r="AD112" s="1"/>
    </row>
    <row r="113" spans="1:30" ht="24" customHeight="1">
      <c r="A113" s="83" t="s">
        <v>62</v>
      </c>
      <c r="B113" s="83"/>
      <c r="C113" s="39" t="s">
        <v>176</v>
      </c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12">
        <f>SUM(AC110:AC112)</f>
        <v>0</v>
      </c>
      <c r="AD113" s="1"/>
    </row>
    <row r="114" spans="1:30" ht="24" customHeight="1">
      <c r="A114" s="83" t="s">
        <v>64</v>
      </c>
      <c r="B114" s="83"/>
      <c r="C114" s="56" t="s">
        <v>177</v>
      </c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12">
        <f>SUM(AC109+AC113)</f>
        <v>21140000</v>
      </c>
      <c r="AD114" s="12">
        <f>SUM(AD109+AD113)</f>
        <v>20609000</v>
      </c>
    </row>
    <row r="115" spans="1:30" ht="24" customHeight="1">
      <c r="A115" s="83" t="s">
        <v>66</v>
      </c>
      <c r="B115" s="83"/>
      <c r="C115" s="39" t="s">
        <v>178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12">
        <v>4902000</v>
      </c>
      <c r="AD115" s="1">
        <v>4902000</v>
      </c>
    </row>
    <row r="116" spans="1:30" ht="24" customHeight="1">
      <c r="A116" s="82" t="s">
        <v>68</v>
      </c>
      <c r="B116" s="82"/>
      <c r="C116" s="36" t="s">
        <v>179</v>
      </c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1">
        <v>695000</v>
      </c>
      <c r="AD116" s="1">
        <v>860000</v>
      </c>
    </row>
    <row r="117" spans="1:30" ht="24" customHeight="1">
      <c r="A117" s="82" t="s">
        <v>70</v>
      </c>
      <c r="B117" s="82"/>
      <c r="C117" s="36" t="s">
        <v>180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1">
        <v>670000</v>
      </c>
      <c r="AD117" s="1">
        <v>343000</v>
      </c>
    </row>
    <row r="118" spans="1:30" ht="24" customHeight="1">
      <c r="A118" s="82" t="s">
        <v>72</v>
      </c>
      <c r="B118" s="82"/>
      <c r="C118" s="36" t="s">
        <v>181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1"/>
      <c r="AD118" s="1"/>
    </row>
    <row r="119" spans="1:30" ht="24" customHeight="1">
      <c r="A119" s="83" t="s">
        <v>74</v>
      </c>
      <c r="B119" s="83"/>
      <c r="C119" s="39" t="s">
        <v>182</v>
      </c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12">
        <f>SUM(AC116:AC118)</f>
        <v>1365000</v>
      </c>
      <c r="AD119" s="12">
        <f>SUM(AD116:AD118)</f>
        <v>1203000</v>
      </c>
    </row>
    <row r="120" spans="1:30" ht="24" customHeight="1">
      <c r="A120" s="82" t="s">
        <v>76</v>
      </c>
      <c r="B120" s="82"/>
      <c r="C120" s="36" t="s">
        <v>183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1"/>
      <c r="AD120" s="1"/>
    </row>
    <row r="121" spans="1:30" ht="24" customHeight="1">
      <c r="A121" s="82" t="s">
        <v>78</v>
      </c>
      <c r="B121" s="82"/>
      <c r="C121" s="36" t="s">
        <v>184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1">
        <v>80000</v>
      </c>
      <c r="AD121" s="1">
        <v>80000</v>
      </c>
    </row>
    <row r="122" spans="1:30" ht="24" customHeight="1">
      <c r="A122" s="83" t="s">
        <v>80</v>
      </c>
      <c r="B122" s="83"/>
      <c r="C122" s="39" t="s">
        <v>185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12">
        <f>SUM(AC121)</f>
        <v>80000</v>
      </c>
      <c r="AD122" s="12">
        <f>SUM(AD121)</f>
        <v>80000</v>
      </c>
    </row>
    <row r="123" spans="1:30" ht="24" customHeight="1">
      <c r="A123" s="82" t="s">
        <v>82</v>
      </c>
      <c r="B123" s="82"/>
      <c r="C123" s="36" t="s">
        <v>186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1">
        <v>480000</v>
      </c>
      <c r="AD123" s="1">
        <v>522000</v>
      </c>
    </row>
    <row r="124" spans="1:30" ht="24" customHeight="1">
      <c r="A124" s="82" t="s">
        <v>84</v>
      </c>
      <c r="B124" s="82"/>
      <c r="C124" s="36" t="s">
        <v>187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1"/>
      <c r="AD124" s="1"/>
    </row>
    <row r="125" spans="1:30" ht="24" customHeight="1">
      <c r="A125" s="82" t="s">
        <v>86</v>
      </c>
      <c r="B125" s="82"/>
      <c r="C125" s="36" t="s">
        <v>188</v>
      </c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1"/>
      <c r="AD125" s="1"/>
    </row>
    <row r="126" spans="1:30" ht="24" customHeight="1">
      <c r="A126" s="82" t="s">
        <v>88</v>
      </c>
      <c r="B126" s="82"/>
      <c r="C126" s="36" t="s">
        <v>189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1">
        <v>500000</v>
      </c>
      <c r="AD126" s="1">
        <v>781000</v>
      </c>
    </row>
    <row r="127" spans="1:30" ht="24" customHeight="1">
      <c r="A127" s="82" t="s">
        <v>90</v>
      </c>
      <c r="B127" s="82"/>
      <c r="C127" s="58" t="s">
        <v>190</v>
      </c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1"/>
      <c r="AD127" s="1">
        <v>50000</v>
      </c>
    </row>
    <row r="128" spans="1:30" ht="24" customHeight="1">
      <c r="A128" s="82" t="s">
        <v>92</v>
      </c>
      <c r="B128" s="82"/>
      <c r="C128" s="57" t="s">
        <v>191</v>
      </c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1">
        <v>213000</v>
      </c>
      <c r="AD128" s="1">
        <v>495000</v>
      </c>
    </row>
    <row r="129" spans="1:30" ht="24" customHeight="1">
      <c r="A129" s="82" t="s">
        <v>94</v>
      </c>
      <c r="B129" s="82"/>
      <c r="C129" s="36" t="s">
        <v>192</v>
      </c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1"/>
      <c r="AD129" s="1"/>
    </row>
    <row r="130" spans="1:30" ht="24" customHeight="1">
      <c r="A130" s="83" t="s">
        <v>96</v>
      </c>
      <c r="B130" s="83"/>
      <c r="C130" s="39" t="s">
        <v>193</v>
      </c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12">
        <f>SUM(AC123:AC129)</f>
        <v>1193000</v>
      </c>
      <c r="AD130" s="12">
        <f>SUM(AD123:AD129)</f>
        <v>1848000</v>
      </c>
    </row>
    <row r="131" spans="1:30" ht="24" customHeight="1">
      <c r="A131" s="82" t="s">
        <v>98</v>
      </c>
      <c r="B131" s="82"/>
      <c r="C131" s="36" t="s">
        <v>194</v>
      </c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1"/>
      <c r="AD131" s="1"/>
    </row>
    <row r="132" spans="1:30" ht="24" customHeight="1">
      <c r="A132" s="82" t="s">
        <v>100</v>
      </c>
      <c r="B132" s="82"/>
      <c r="C132" s="36" t="s">
        <v>195</v>
      </c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1"/>
      <c r="AD132" s="1"/>
    </row>
    <row r="133" spans="1:30" ht="24" customHeight="1">
      <c r="A133" s="83" t="s">
        <v>102</v>
      </c>
      <c r="B133" s="83"/>
      <c r="C133" s="39" t="s">
        <v>196</v>
      </c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12"/>
      <c r="AD133" s="1"/>
    </row>
    <row r="134" spans="1:30" ht="24" customHeight="1">
      <c r="A134" s="82" t="s">
        <v>104</v>
      </c>
      <c r="B134" s="82"/>
      <c r="C134" s="36" t="s">
        <v>197</v>
      </c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1">
        <v>642000</v>
      </c>
      <c r="AD134" s="1">
        <v>642000</v>
      </c>
    </row>
    <row r="135" spans="1:30" ht="24" customHeight="1">
      <c r="A135" s="82" t="s">
        <v>106</v>
      </c>
      <c r="B135" s="82"/>
      <c r="C135" s="36" t="s">
        <v>198</v>
      </c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1"/>
      <c r="AD135" s="1"/>
    </row>
    <row r="136" spans="1:30" ht="24" customHeight="1">
      <c r="A136" s="82" t="s">
        <v>108</v>
      </c>
      <c r="B136" s="82"/>
      <c r="C136" s="36" t="s">
        <v>199</v>
      </c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1"/>
      <c r="AD136" s="1">
        <v>1000</v>
      </c>
    </row>
    <row r="137" spans="1:30" ht="24" customHeight="1">
      <c r="A137" s="82" t="s">
        <v>110</v>
      </c>
      <c r="B137" s="82"/>
      <c r="C137" s="36" t="s">
        <v>200</v>
      </c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1"/>
      <c r="AD137" s="1"/>
    </row>
    <row r="138" spans="1:30" ht="24" customHeight="1">
      <c r="A138" s="82" t="s">
        <v>112</v>
      </c>
      <c r="B138" s="82"/>
      <c r="C138" s="36" t="s">
        <v>201</v>
      </c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1"/>
      <c r="AD138" s="1">
        <v>37000</v>
      </c>
    </row>
    <row r="139" spans="1:30" ht="24" customHeight="1">
      <c r="A139" s="83" t="s">
        <v>114</v>
      </c>
      <c r="B139" s="83"/>
      <c r="C139" s="39" t="s">
        <v>202</v>
      </c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12">
        <f>SUM(AC134:AC138)</f>
        <v>642000</v>
      </c>
      <c r="AD139" s="12">
        <f>SUM(AD134:AD138)</f>
        <v>680000</v>
      </c>
    </row>
    <row r="140" spans="1:30" ht="24" customHeight="1">
      <c r="A140" s="83" t="s">
        <v>203</v>
      </c>
      <c r="B140" s="83"/>
      <c r="C140" s="39" t="s">
        <v>204</v>
      </c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12">
        <f>AC119+AC122+AC130+AC139</f>
        <v>3280000</v>
      </c>
      <c r="AD140" s="12">
        <f>AD119+AD122+AD130+AD139</f>
        <v>3811000</v>
      </c>
    </row>
    <row r="141" spans="1:30" ht="24" customHeight="1">
      <c r="A141" s="82" t="s">
        <v>205</v>
      </c>
      <c r="B141" s="82"/>
      <c r="C141" s="40" t="s">
        <v>206</v>
      </c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1"/>
      <c r="AD141" s="1"/>
    </row>
    <row r="142" spans="1:30" ht="24" customHeight="1">
      <c r="A142" s="82" t="s">
        <v>207</v>
      </c>
      <c r="B142" s="82"/>
      <c r="C142" s="40" t="s">
        <v>208</v>
      </c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1"/>
      <c r="AD142" s="1"/>
    </row>
    <row r="143" spans="1:30" ht="24" customHeight="1">
      <c r="A143" s="82" t="s">
        <v>209</v>
      </c>
      <c r="B143" s="82"/>
      <c r="C143" s="59" t="s">
        <v>210</v>
      </c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1"/>
      <c r="AD143" s="1"/>
    </row>
    <row r="144" spans="1:30" ht="24" customHeight="1">
      <c r="A144" s="82" t="s">
        <v>211</v>
      </c>
      <c r="B144" s="82"/>
      <c r="C144" s="59" t="s">
        <v>212</v>
      </c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1"/>
      <c r="AD144" s="1"/>
    </row>
    <row r="145" spans="1:30" ht="24" customHeight="1">
      <c r="A145" s="82" t="s">
        <v>213</v>
      </c>
      <c r="B145" s="82"/>
      <c r="C145" s="59" t="s">
        <v>214</v>
      </c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1"/>
      <c r="AD145" s="1"/>
    </row>
    <row r="146" spans="1:30" ht="24" customHeight="1">
      <c r="A146" s="82" t="s">
        <v>215</v>
      </c>
      <c r="B146" s="82"/>
      <c r="C146" s="40" t="s">
        <v>216</v>
      </c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1"/>
      <c r="AD146" s="1"/>
    </row>
    <row r="147" spans="1:30" ht="24" customHeight="1">
      <c r="A147" s="82" t="s">
        <v>217</v>
      </c>
      <c r="B147" s="82"/>
      <c r="C147" s="40" t="s">
        <v>218</v>
      </c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1"/>
      <c r="AD147" s="1"/>
    </row>
    <row r="148" spans="1:30" ht="24" customHeight="1">
      <c r="A148" s="82" t="s">
        <v>219</v>
      </c>
      <c r="B148" s="82"/>
      <c r="C148" s="40" t="s">
        <v>220</v>
      </c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1"/>
      <c r="AD148" s="1"/>
    </row>
    <row r="149" spans="1:30" ht="24" customHeight="1">
      <c r="A149" s="83" t="s">
        <v>221</v>
      </c>
      <c r="B149" s="83"/>
      <c r="C149" s="41" t="s">
        <v>222</v>
      </c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12">
        <f>SUM(AC141:AC148)</f>
        <v>0</v>
      </c>
      <c r="AD149" s="1"/>
    </row>
    <row r="150" spans="1:30" ht="24" customHeight="1">
      <c r="A150" s="82" t="s">
        <v>223</v>
      </c>
      <c r="B150" s="82"/>
      <c r="C150" s="60" t="s">
        <v>224</v>
      </c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1"/>
      <c r="AD150" s="1"/>
    </row>
    <row r="151" spans="1:30" ht="24" customHeight="1">
      <c r="A151" s="82" t="s">
        <v>225</v>
      </c>
      <c r="B151" s="82"/>
      <c r="C151" s="60" t="s">
        <v>226</v>
      </c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1"/>
      <c r="AD151" s="1"/>
    </row>
    <row r="152" spans="1:30" ht="24" customHeight="1">
      <c r="A152" s="82" t="s">
        <v>227</v>
      </c>
      <c r="B152" s="82"/>
      <c r="C152" s="60" t="s">
        <v>228</v>
      </c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1"/>
      <c r="AD152" s="1"/>
    </row>
    <row r="153" spans="1:30" ht="24" customHeight="1">
      <c r="A153" s="82" t="s">
        <v>229</v>
      </c>
      <c r="B153" s="82"/>
      <c r="C153" s="60" t="s">
        <v>230</v>
      </c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1"/>
      <c r="AD153" s="1"/>
    </row>
    <row r="154" spans="1:30" ht="24" customHeight="1">
      <c r="A154" s="82" t="s">
        <v>231</v>
      </c>
      <c r="B154" s="82"/>
      <c r="C154" s="60" t="s">
        <v>232</v>
      </c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1"/>
      <c r="AD154" s="1"/>
    </row>
    <row r="155" spans="1:30" ht="24" customHeight="1">
      <c r="A155" s="82" t="s">
        <v>233</v>
      </c>
      <c r="B155" s="82"/>
      <c r="C155" s="60" t="s">
        <v>234</v>
      </c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1"/>
      <c r="AD155" s="1"/>
    </row>
    <row r="156" spans="1:30" ht="24" customHeight="1">
      <c r="A156" s="82" t="s">
        <v>235</v>
      </c>
      <c r="B156" s="82"/>
      <c r="C156" s="60" t="s">
        <v>236</v>
      </c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1"/>
      <c r="AD156" s="1"/>
    </row>
    <row r="157" spans="1:30" ht="24" customHeight="1">
      <c r="A157" s="82" t="s">
        <v>237</v>
      </c>
      <c r="B157" s="82"/>
      <c r="C157" s="60" t="s">
        <v>238</v>
      </c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1"/>
      <c r="AD157" s="1"/>
    </row>
    <row r="158" spans="1:30" ht="24" customHeight="1">
      <c r="A158" s="82" t="s">
        <v>239</v>
      </c>
      <c r="B158" s="82"/>
      <c r="C158" s="60" t="s">
        <v>240</v>
      </c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1"/>
      <c r="AD158" s="1"/>
    </row>
    <row r="159" spans="1:30" ht="24" customHeight="1">
      <c r="A159" s="82" t="s">
        <v>241</v>
      </c>
      <c r="B159" s="82"/>
      <c r="C159" s="61" t="s">
        <v>242</v>
      </c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1"/>
      <c r="AD159" s="1"/>
    </row>
    <row r="160" spans="1:30" ht="24" customHeight="1">
      <c r="A160" s="82" t="s">
        <v>243</v>
      </c>
      <c r="B160" s="82"/>
      <c r="C160" s="60" t="s">
        <v>244</v>
      </c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1"/>
      <c r="AD160" s="1"/>
    </row>
    <row r="161" spans="1:30" ht="24" customHeight="1">
      <c r="A161" s="82" t="s">
        <v>245</v>
      </c>
      <c r="B161" s="82"/>
      <c r="C161" s="61" t="s">
        <v>246</v>
      </c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1"/>
      <c r="AD161" s="1"/>
    </row>
    <row r="162" spans="1:30" ht="24" customHeight="1">
      <c r="A162" s="83" t="s">
        <v>247</v>
      </c>
      <c r="B162" s="83"/>
      <c r="C162" s="41" t="s">
        <v>248</v>
      </c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12">
        <f>SUM(AC150:AC161)</f>
        <v>0</v>
      </c>
      <c r="AD162" s="1"/>
    </row>
    <row r="163" spans="1:30" ht="24" customHeight="1">
      <c r="A163" s="82" t="s">
        <v>249</v>
      </c>
      <c r="B163" s="82"/>
      <c r="C163" s="62" t="s">
        <v>250</v>
      </c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1"/>
      <c r="AD163" s="1"/>
    </row>
    <row r="164" spans="1:30" ht="24" customHeight="1">
      <c r="A164" s="82" t="s">
        <v>251</v>
      </c>
      <c r="B164" s="82"/>
      <c r="C164" s="62" t="s">
        <v>252</v>
      </c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1"/>
      <c r="AD164" s="1"/>
    </row>
    <row r="165" spans="1:30" ht="24" customHeight="1">
      <c r="A165" s="82" t="s">
        <v>253</v>
      </c>
      <c r="B165" s="82"/>
      <c r="C165" s="62" t="s">
        <v>254</v>
      </c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1"/>
      <c r="AD165" s="1"/>
    </row>
    <row r="166" spans="1:30" ht="24" customHeight="1">
      <c r="A166" s="82" t="s">
        <v>255</v>
      </c>
      <c r="B166" s="82"/>
      <c r="C166" s="62" t="s">
        <v>256</v>
      </c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1"/>
      <c r="AD166" s="1"/>
    </row>
    <row r="167" spans="1:30" ht="24" customHeight="1">
      <c r="A167" s="82" t="s">
        <v>257</v>
      </c>
      <c r="B167" s="82"/>
      <c r="C167" s="57" t="s">
        <v>258</v>
      </c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1"/>
      <c r="AD167" s="1"/>
    </row>
    <row r="168" spans="1:30" ht="24" customHeight="1">
      <c r="A168" s="82" t="s">
        <v>259</v>
      </c>
      <c r="B168" s="82"/>
      <c r="C168" s="57" t="s">
        <v>260</v>
      </c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1"/>
      <c r="AD168" s="1"/>
    </row>
    <row r="169" spans="1:30" ht="24" customHeight="1">
      <c r="A169" s="82" t="s">
        <v>261</v>
      </c>
      <c r="B169" s="82"/>
      <c r="C169" s="57" t="s">
        <v>262</v>
      </c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1"/>
      <c r="AD169" s="1"/>
    </row>
    <row r="170" spans="1:30" ht="24" customHeight="1">
      <c r="A170" s="83" t="s">
        <v>263</v>
      </c>
      <c r="B170" s="83"/>
      <c r="C170" s="63" t="s">
        <v>264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12">
        <f>SUM(AC163:AC169)</f>
        <v>0</v>
      </c>
      <c r="AD170" s="1"/>
    </row>
    <row r="171" spans="1:30" ht="24" customHeight="1">
      <c r="A171" s="82" t="s">
        <v>265</v>
      </c>
      <c r="B171" s="82"/>
      <c r="C171" s="40" t="s">
        <v>266</v>
      </c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1"/>
      <c r="AD171" s="1"/>
    </row>
    <row r="172" spans="1:30" ht="24" customHeight="1">
      <c r="A172" s="82" t="s">
        <v>267</v>
      </c>
      <c r="B172" s="82"/>
      <c r="C172" s="40" t="s">
        <v>268</v>
      </c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1"/>
      <c r="AD172" s="1"/>
    </row>
    <row r="173" spans="1:30" ht="24" customHeight="1">
      <c r="A173" s="82" t="s">
        <v>269</v>
      </c>
      <c r="B173" s="82"/>
      <c r="C173" s="40" t="s">
        <v>270</v>
      </c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1"/>
      <c r="AD173" s="1"/>
    </row>
    <row r="174" spans="1:30" ht="24" customHeight="1">
      <c r="A174" s="82" t="s">
        <v>271</v>
      </c>
      <c r="B174" s="82"/>
      <c r="C174" s="40" t="s">
        <v>272</v>
      </c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1"/>
      <c r="AD174" s="1"/>
    </row>
    <row r="175" spans="1:30" ht="24" customHeight="1">
      <c r="A175" s="83" t="s">
        <v>273</v>
      </c>
      <c r="B175" s="83"/>
      <c r="C175" s="41" t="s">
        <v>274</v>
      </c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12">
        <f>SUM(AC171:AC174)</f>
        <v>0</v>
      </c>
      <c r="AD175" s="1"/>
    </row>
    <row r="176" spans="1:30" ht="24" customHeight="1">
      <c r="A176" s="82" t="s">
        <v>275</v>
      </c>
      <c r="B176" s="82"/>
      <c r="C176" s="40" t="s">
        <v>276</v>
      </c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1"/>
      <c r="AD176" s="1"/>
    </row>
    <row r="177" spans="1:30" ht="24" customHeight="1">
      <c r="A177" s="82" t="s">
        <v>277</v>
      </c>
      <c r="B177" s="82"/>
      <c r="C177" s="40" t="s">
        <v>278</v>
      </c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1"/>
      <c r="AD177" s="1"/>
    </row>
    <row r="178" spans="1:30" ht="24" customHeight="1">
      <c r="A178" s="82" t="s">
        <v>279</v>
      </c>
      <c r="B178" s="82"/>
      <c r="C178" s="40" t="s">
        <v>280</v>
      </c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1"/>
      <c r="AD178" s="1"/>
    </row>
    <row r="179" spans="1:30" ht="24" customHeight="1">
      <c r="A179" s="82" t="s">
        <v>281</v>
      </c>
      <c r="B179" s="82"/>
      <c r="C179" s="40" t="s">
        <v>282</v>
      </c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1"/>
      <c r="AD179" s="1"/>
    </row>
    <row r="180" spans="1:30" ht="24" customHeight="1">
      <c r="A180" s="82" t="s">
        <v>283</v>
      </c>
      <c r="B180" s="82"/>
      <c r="C180" s="40" t="s">
        <v>284</v>
      </c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1"/>
      <c r="AD180" s="1"/>
    </row>
    <row r="181" spans="1:30" ht="24" customHeight="1">
      <c r="A181" s="82" t="s">
        <v>285</v>
      </c>
      <c r="B181" s="82"/>
      <c r="C181" s="40" t="s">
        <v>286</v>
      </c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1"/>
      <c r="AD181" s="1"/>
    </row>
    <row r="182" spans="1:30" ht="24" customHeight="1">
      <c r="A182" s="82" t="s">
        <v>287</v>
      </c>
      <c r="B182" s="82"/>
      <c r="C182" s="40" t="s">
        <v>288</v>
      </c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1"/>
      <c r="AD182" s="1"/>
    </row>
    <row r="183" spans="1:30" ht="24" customHeight="1">
      <c r="A183" s="82" t="s">
        <v>289</v>
      </c>
      <c r="B183" s="82"/>
      <c r="C183" s="40" t="s">
        <v>290</v>
      </c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1"/>
      <c r="AD183" s="1"/>
    </row>
    <row r="184" spans="1:30" ht="24" customHeight="1">
      <c r="A184" s="83" t="s">
        <v>291</v>
      </c>
      <c r="B184" s="83"/>
      <c r="C184" s="41" t="s">
        <v>292</v>
      </c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12"/>
      <c r="AD184" s="1"/>
    </row>
    <row r="185" spans="1:30" ht="24" customHeight="1">
      <c r="A185" s="83" t="s">
        <v>293</v>
      </c>
      <c r="B185" s="83"/>
      <c r="C185" s="63" t="s">
        <v>294</v>
      </c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12">
        <f>AC114+AC115+AC140+AC149+AC162+AC170+AC175</f>
        <v>29322000</v>
      </c>
      <c r="AD185" s="12">
        <f>AD114+AD115+AD140+AD149+AD162+AD170+AD175</f>
        <v>29322000</v>
      </c>
    </row>
    <row r="186" spans="1:30" ht="24" customHeight="1">
      <c r="A186" s="64" t="s">
        <v>27</v>
      </c>
      <c r="B186" s="84"/>
      <c r="C186" s="30" t="s">
        <v>319</v>
      </c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12"/>
      <c r="AD186" s="1"/>
    </row>
    <row r="187" spans="1:30" ht="24" customHeight="1">
      <c r="A187" s="78" t="s">
        <v>15</v>
      </c>
      <c r="B187" s="78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1"/>
      <c r="AD187" s="1"/>
    </row>
    <row r="188" spans="1:30" ht="24" customHeight="1">
      <c r="A188" s="76" t="s">
        <v>28</v>
      </c>
      <c r="B188" s="76"/>
      <c r="C188" s="40" t="s">
        <v>296</v>
      </c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1"/>
      <c r="AD188" s="1"/>
    </row>
    <row r="189" spans="1:30" ht="24" customHeight="1">
      <c r="A189" s="76" t="s">
        <v>30</v>
      </c>
      <c r="B189" s="76"/>
      <c r="C189" s="40" t="s">
        <v>297</v>
      </c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1"/>
      <c r="AD189" s="1"/>
    </row>
    <row r="190" spans="1:30" ht="24" customHeight="1">
      <c r="A190" s="76" t="s">
        <v>32</v>
      </c>
      <c r="B190" s="76"/>
      <c r="C190" s="40" t="s">
        <v>298</v>
      </c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1"/>
      <c r="AD190" s="1"/>
    </row>
    <row r="191" spans="1:30" ht="24" customHeight="1">
      <c r="A191" s="77" t="s">
        <v>34</v>
      </c>
      <c r="B191" s="77"/>
      <c r="C191" s="41" t="s">
        <v>299</v>
      </c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12"/>
      <c r="AD191" s="1"/>
    </row>
    <row r="192" spans="1:30" ht="24" customHeight="1">
      <c r="A192" s="76" t="s">
        <v>36</v>
      </c>
      <c r="B192" s="76"/>
      <c r="C192" s="47" t="s">
        <v>300</v>
      </c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1"/>
      <c r="AD192" s="1"/>
    </row>
    <row r="193" spans="1:30" ht="24" customHeight="1">
      <c r="A193" s="76" t="s">
        <v>38</v>
      </c>
      <c r="B193" s="76"/>
      <c r="C193" s="47" t="s">
        <v>301</v>
      </c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1"/>
      <c r="AD193" s="1"/>
    </row>
    <row r="194" spans="1:30" ht="24" customHeight="1">
      <c r="A194" s="76" t="s">
        <v>40</v>
      </c>
      <c r="B194" s="76"/>
      <c r="C194" s="40" t="s">
        <v>302</v>
      </c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1"/>
      <c r="AD194" s="1"/>
    </row>
    <row r="195" spans="1:30" ht="24" customHeight="1">
      <c r="A195" s="76" t="s">
        <v>42</v>
      </c>
      <c r="B195" s="76"/>
      <c r="C195" s="40" t="s">
        <v>303</v>
      </c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1"/>
      <c r="AD195" s="1"/>
    </row>
    <row r="196" spans="1:30" ht="24" customHeight="1">
      <c r="A196" s="77" t="s">
        <v>44</v>
      </c>
      <c r="B196" s="77"/>
      <c r="C196" s="48" t="s">
        <v>304</v>
      </c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12"/>
      <c r="AD196" s="1"/>
    </row>
    <row r="197" spans="1:30" ht="24" customHeight="1">
      <c r="A197" s="76" t="s">
        <v>46</v>
      </c>
      <c r="B197" s="76"/>
      <c r="C197" s="47" t="s">
        <v>305</v>
      </c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1"/>
      <c r="AD197" s="1"/>
    </row>
    <row r="198" spans="1:30" ht="24" customHeight="1">
      <c r="A198" s="76" t="s">
        <v>48</v>
      </c>
      <c r="B198" s="76"/>
      <c r="C198" s="47" t="s">
        <v>306</v>
      </c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1"/>
      <c r="AD198" s="1"/>
    </row>
    <row r="199" spans="1:30" ht="24" customHeight="1">
      <c r="A199" s="76" t="s">
        <v>50</v>
      </c>
      <c r="B199" s="76"/>
      <c r="C199" s="47" t="s">
        <v>307</v>
      </c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1"/>
      <c r="AD199" s="1"/>
    </row>
    <row r="200" spans="1:30" ht="24" customHeight="1">
      <c r="A200" s="76" t="s">
        <v>52</v>
      </c>
      <c r="B200" s="76"/>
      <c r="C200" s="47" t="s">
        <v>308</v>
      </c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1"/>
      <c r="AD200" s="1"/>
    </row>
    <row r="201" spans="1:30" ht="24" customHeight="1">
      <c r="A201" s="76" t="s">
        <v>54</v>
      </c>
      <c r="B201" s="76"/>
      <c r="C201" s="47" t="s">
        <v>309</v>
      </c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1"/>
      <c r="AD201" s="1"/>
    </row>
    <row r="202" spans="1:30" ht="24" customHeight="1">
      <c r="A202" s="76" t="s">
        <v>56</v>
      </c>
      <c r="B202" s="76"/>
      <c r="C202" s="47" t="s">
        <v>310</v>
      </c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1"/>
      <c r="AD202" s="1"/>
    </row>
    <row r="203" spans="1:30" ht="24" customHeight="1">
      <c r="A203" s="77" t="s">
        <v>58</v>
      </c>
      <c r="B203" s="77"/>
      <c r="C203" s="48" t="s">
        <v>311</v>
      </c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12"/>
      <c r="AD203" s="1"/>
    </row>
    <row r="204" spans="1:30" ht="24" customHeight="1">
      <c r="A204" s="76" t="s">
        <v>60</v>
      </c>
      <c r="B204" s="76"/>
      <c r="C204" s="47" t="s">
        <v>312</v>
      </c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1"/>
      <c r="AD204" s="1"/>
    </row>
    <row r="205" spans="1:30" ht="24" customHeight="1">
      <c r="A205" s="76" t="s">
        <v>62</v>
      </c>
      <c r="B205" s="76"/>
      <c r="C205" s="40" t="s">
        <v>313</v>
      </c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1"/>
      <c r="AD205" s="1"/>
    </row>
    <row r="206" spans="1:30" ht="24" customHeight="1">
      <c r="A206" s="76" t="s">
        <v>64</v>
      </c>
      <c r="B206" s="76"/>
      <c r="C206" s="47" t="s">
        <v>314</v>
      </c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1"/>
      <c r="AD206" s="1"/>
    </row>
    <row r="207" spans="1:30" ht="24" customHeight="1">
      <c r="A207" s="76" t="s">
        <v>66</v>
      </c>
      <c r="B207" s="76"/>
      <c r="C207" s="47" t="s">
        <v>315</v>
      </c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1"/>
      <c r="AD207" s="1"/>
    </row>
    <row r="208" spans="1:30" ht="24" customHeight="1">
      <c r="A208" s="77" t="s">
        <v>68</v>
      </c>
      <c r="B208" s="77"/>
      <c r="C208" s="48" t="s">
        <v>316</v>
      </c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12"/>
      <c r="AD208" s="1"/>
    </row>
    <row r="209" spans="1:30" ht="24" customHeight="1">
      <c r="A209" s="76" t="s">
        <v>70</v>
      </c>
      <c r="B209" s="76"/>
      <c r="C209" s="40" t="s">
        <v>317</v>
      </c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1"/>
      <c r="AD209" s="1"/>
    </row>
    <row r="210" spans="1:30" ht="24" customHeight="1">
      <c r="A210" s="77" t="s">
        <v>72</v>
      </c>
      <c r="B210" s="77"/>
      <c r="C210" s="48" t="s">
        <v>318</v>
      </c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12"/>
      <c r="AD210" s="1"/>
    </row>
    <row r="211" spans="1:30" ht="24" customHeight="1">
      <c r="A211" s="79" t="s">
        <v>320</v>
      </c>
      <c r="B211" s="79"/>
      <c r="C211" s="80"/>
      <c r="D211" s="79"/>
      <c r="E211" s="79"/>
      <c r="F211" s="79"/>
      <c r="G211" s="79"/>
      <c r="H211" s="79"/>
      <c r="I211" s="79"/>
      <c r="J211" s="79"/>
      <c r="K211" s="79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0">
        <f>AC185+AC210</f>
        <v>29322000</v>
      </c>
      <c r="AD211" s="10">
        <f>AD185+AD210</f>
        <v>29322000</v>
      </c>
    </row>
  </sheetData>
  <sheetProtection/>
  <mergeCells count="413">
    <mergeCell ref="A210:B210"/>
    <mergeCell ref="C210:AB210"/>
    <mergeCell ref="A211:B211"/>
    <mergeCell ref="C211:K211"/>
    <mergeCell ref="A207:B207"/>
    <mergeCell ref="C207:AB207"/>
    <mergeCell ref="A208:B208"/>
    <mergeCell ref="C208:AB208"/>
    <mergeCell ref="A209:B209"/>
    <mergeCell ref="C209:AB209"/>
    <mergeCell ref="A204:B204"/>
    <mergeCell ref="C204:AB204"/>
    <mergeCell ref="A205:B205"/>
    <mergeCell ref="C205:AB205"/>
    <mergeCell ref="A206:B206"/>
    <mergeCell ref="C206:AB206"/>
    <mergeCell ref="A201:B201"/>
    <mergeCell ref="C201:AB201"/>
    <mergeCell ref="A202:B202"/>
    <mergeCell ref="C202:AB202"/>
    <mergeCell ref="A203:B203"/>
    <mergeCell ref="C203:AB203"/>
    <mergeCell ref="A198:B198"/>
    <mergeCell ref="C198:AB198"/>
    <mergeCell ref="A199:B199"/>
    <mergeCell ref="C199:AB199"/>
    <mergeCell ref="A200:B200"/>
    <mergeCell ref="C200:AB200"/>
    <mergeCell ref="A195:B195"/>
    <mergeCell ref="C195:AB195"/>
    <mergeCell ref="A196:B196"/>
    <mergeCell ref="C196:AB196"/>
    <mergeCell ref="A197:B197"/>
    <mergeCell ref="C197:AB197"/>
    <mergeCell ref="A192:B192"/>
    <mergeCell ref="C192:AB192"/>
    <mergeCell ref="A193:B193"/>
    <mergeCell ref="C193:AB193"/>
    <mergeCell ref="A194:B194"/>
    <mergeCell ref="C194:AB194"/>
    <mergeCell ref="A189:B189"/>
    <mergeCell ref="C189:AB189"/>
    <mergeCell ref="A190:B190"/>
    <mergeCell ref="C190:AB190"/>
    <mergeCell ref="A191:B191"/>
    <mergeCell ref="C191:AB191"/>
    <mergeCell ref="A186:B186"/>
    <mergeCell ref="C186:AB186"/>
    <mergeCell ref="A187:B187"/>
    <mergeCell ref="C187:AB187"/>
    <mergeCell ref="A188:B188"/>
    <mergeCell ref="C188:AB188"/>
    <mergeCell ref="A183:B183"/>
    <mergeCell ref="C183:AB183"/>
    <mergeCell ref="A184:B184"/>
    <mergeCell ref="C184:AB184"/>
    <mergeCell ref="A185:B185"/>
    <mergeCell ref="C185:AB185"/>
    <mergeCell ref="A180:B180"/>
    <mergeCell ref="C180:AB180"/>
    <mergeCell ref="A181:B181"/>
    <mergeCell ref="C181:AB181"/>
    <mergeCell ref="A182:B182"/>
    <mergeCell ref="C182:AB182"/>
    <mergeCell ref="A177:B177"/>
    <mergeCell ref="C177:AB177"/>
    <mergeCell ref="A178:B178"/>
    <mergeCell ref="C178:AB178"/>
    <mergeCell ref="A179:B179"/>
    <mergeCell ref="C179:AB179"/>
    <mergeCell ref="A174:B174"/>
    <mergeCell ref="C174:AB174"/>
    <mergeCell ref="A175:B175"/>
    <mergeCell ref="C175:AB175"/>
    <mergeCell ref="A176:B176"/>
    <mergeCell ref="C176:AB176"/>
    <mergeCell ref="A171:B171"/>
    <mergeCell ref="C171:AB171"/>
    <mergeCell ref="A172:B172"/>
    <mergeCell ref="C172:AB172"/>
    <mergeCell ref="A173:B173"/>
    <mergeCell ref="C173:AB173"/>
    <mergeCell ref="A168:B168"/>
    <mergeCell ref="C168:AB168"/>
    <mergeCell ref="A169:B169"/>
    <mergeCell ref="C169:AB169"/>
    <mergeCell ref="A170:B170"/>
    <mergeCell ref="C170:AB170"/>
    <mergeCell ref="A165:B165"/>
    <mergeCell ref="C165:AB165"/>
    <mergeCell ref="A166:B166"/>
    <mergeCell ref="C166:AB166"/>
    <mergeCell ref="A167:B167"/>
    <mergeCell ref="C167:AB167"/>
    <mergeCell ref="A162:B162"/>
    <mergeCell ref="C162:AB162"/>
    <mergeCell ref="A163:B163"/>
    <mergeCell ref="C163:AB163"/>
    <mergeCell ref="A164:B164"/>
    <mergeCell ref="C164:AB164"/>
    <mergeCell ref="A159:B159"/>
    <mergeCell ref="C159:AB159"/>
    <mergeCell ref="A160:B160"/>
    <mergeCell ref="C160:AB160"/>
    <mergeCell ref="A161:B161"/>
    <mergeCell ref="C161:AB161"/>
    <mergeCell ref="A156:B156"/>
    <mergeCell ref="C156:AB156"/>
    <mergeCell ref="A157:B157"/>
    <mergeCell ref="C157:AB157"/>
    <mergeCell ref="A158:B158"/>
    <mergeCell ref="C158:AB158"/>
    <mergeCell ref="A153:B153"/>
    <mergeCell ref="C153:AB153"/>
    <mergeCell ref="A154:B154"/>
    <mergeCell ref="C154:AB154"/>
    <mergeCell ref="A155:B155"/>
    <mergeCell ref="C155:AB155"/>
    <mergeCell ref="A150:B150"/>
    <mergeCell ref="C150:AB150"/>
    <mergeCell ref="A151:B151"/>
    <mergeCell ref="C151:AB151"/>
    <mergeCell ref="A152:B152"/>
    <mergeCell ref="C152:AB152"/>
    <mergeCell ref="A147:B147"/>
    <mergeCell ref="C147:AB147"/>
    <mergeCell ref="A148:B148"/>
    <mergeCell ref="C148:AB148"/>
    <mergeCell ref="A149:B149"/>
    <mergeCell ref="C149:AB149"/>
    <mergeCell ref="A144:B144"/>
    <mergeCell ref="C144:AB144"/>
    <mergeCell ref="A145:B145"/>
    <mergeCell ref="C145:AB145"/>
    <mergeCell ref="A146:B146"/>
    <mergeCell ref="C146:AB146"/>
    <mergeCell ref="A141:B141"/>
    <mergeCell ref="C141:AB141"/>
    <mergeCell ref="A142:B142"/>
    <mergeCell ref="C142:AB142"/>
    <mergeCell ref="A143:B143"/>
    <mergeCell ref="C143:AB143"/>
    <mergeCell ref="A138:B138"/>
    <mergeCell ref="C138:AB138"/>
    <mergeCell ref="A139:B139"/>
    <mergeCell ref="C139:AB139"/>
    <mergeCell ref="A140:B140"/>
    <mergeCell ref="C140:AB140"/>
    <mergeCell ref="A135:B135"/>
    <mergeCell ref="C135:AB135"/>
    <mergeCell ref="A136:B136"/>
    <mergeCell ref="C136:AB136"/>
    <mergeCell ref="A137:B137"/>
    <mergeCell ref="C137:AB137"/>
    <mergeCell ref="A132:B132"/>
    <mergeCell ref="C132:AB132"/>
    <mergeCell ref="A133:B133"/>
    <mergeCell ref="C133:AB133"/>
    <mergeCell ref="A134:B134"/>
    <mergeCell ref="C134:AB134"/>
    <mergeCell ref="A129:B129"/>
    <mergeCell ref="C129:AB129"/>
    <mergeCell ref="A130:B130"/>
    <mergeCell ref="C130:AB130"/>
    <mergeCell ref="A131:B131"/>
    <mergeCell ref="C131:AB131"/>
    <mergeCell ref="A126:B126"/>
    <mergeCell ref="C126:AB126"/>
    <mergeCell ref="A127:B127"/>
    <mergeCell ref="C127:AB127"/>
    <mergeCell ref="A128:B128"/>
    <mergeCell ref="C128:AB128"/>
    <mergeCell ref="A123:B123"/>
    <mergeCell ref="C123:AB123"/>
    <mergeCell ref="A124:B124"/>
    <mergeCell ref="C124:AB124"/>
    <mergeCell ref="A125:B125"/>
    <mergeCell ref="C125:AB125"/>
    <mergeCell ref="A120:B120"/>
    <mergeCell ref="C120:AB120"/>
    <mergeCell ref="A121:B121"/>
    <mergeCell ref="C121:AB121"/>
    <mergeCell ref="A122:B122"/>
    <mergeCell ref="C122:AB122"/>
    <mergeCell ref="A117:B117"/>
    <mergeCell ref="C117:AB117"/>
    <mergeCell ref="A118:B118"/>
    <mergeCell ref="C118:AB118"/>
    <mergeCell ref="A119:B119"/>
    <mergeCell ref="C119:AB119"/>
    <mergeCell ref="A114:B114"/>
    <mergeCell ref="C114:AB114"/>
    <mergeCell ref="A115:B115"/>
    <mergeCell ref="C115:AB115"/>
    <mergeCell ref="A116:B116"/>
    <mergeCell ref="C116:AB116"/>
    <mergeCell ref="A111:B111"/>
    <mergeCell ref="C111:AB111"/>
    <mergeCell ref="A112:B112"/>
    <mergeCell ref="C112:AB112"/>
    <mergeCell ref="A113:B113"/>
    <mergeCell ref="C113:AB113"/>
    <mergeCell ref="A108:B108"/>
    <mergeCell ref="C108:AB108"/>
    <mergeCell ref="A109:B109"/>
    <mergeCell ref="C109:AB109"/>
    <mergeCell ref="A110:B110"/>
    <mergeCell ref="C110:AB110"/>
    <mergeCell ref="A105:B105"/>
    <mergeCell ref="C105:AB105"/>
    <mergeCell ref="A106:B106"/>
    <mergeCell ref="C106:AB106"/>
    <mergeCell ref="A107:B107"/>
    <mergeCell ref="C107:AB107"/>
    <mergeCell ref="A102:B102"/>
    <mergeCell ref="C102:AB102"/>
    <mergeCell ref="A103:B103"/>
    <mergeCell ref="C103:AB103"/>
    <mergeCell ref="A104:B104"/>
    <mergeCell ref="C104:AB104"/>
    <mergeCell ref="A99:B99"/>
    <mergeCell ref="C99:AB99"/>
    <mergeCell ref="A100:B100"/>
    <mergeCell ref="C100:AB100"/>
    <mergeCell ref="A101:B101"/>
    <mergeCell ref="C101:AB101"/>
    <mergeCell ref="A96:B96"/>
    <mergeCell ref="C96:AB96"/>
    <mergeCell ref="A97:B97"/>
    <mergeCell ref="C97:AB97"/>
    <mergeCell ref="A98:B98"/>
    <mergeCell ref="C98:AB98"/>
    <mergeCell ref="A93:B93"/>
    <mergeCell ref="C93:K93"/>
    <mergeCell ref="A94:B94"/>
    <mergeCell ref="C94:AB94"/>
    <mergeCell ref="A95:B95"/>
    <mergeCell ref="C95:AB95"/>
    <mergeCell ref="A90:B90"/>
    <mergeCell ref="C90:AB90"/>
    <mergeCell ref="A91:B91"/>
    <mergeCell ref="C91:AB91"/>
    <mergeCell ref="A92:B92"/>
    <mergeCell ref="C92:AB92"/>
    <mergeCell ref="A87:B87"/>
    <mergeCell ref="C87:AB87"/>
    <mergeCell ref="A88:B88"/>
    <mergeCell ref="C88:AB88"/>
    <mergeCell ref="A89:B89"/>
    <mergeCell ref="C89:AB89"/>
    <mergeCell ref="A84:B84"/>
    <mergeCell ref="C84:AB84"/>
    <mergeCell ref="A85:B85"/>
    <mergeCell ref="C85:AB85"/>
    <mergeCell ref="A86:B86"/>
    <mergeCell ref="C86:AB86"/>
    <mergeCell ref="A81:B81"/>
    <mergeCell ref="C81:AB81"/>
    <mergeCell ref="A82:B82"/>
    <mergeCell ref="C82:AB82"/>
    <mergeCell ref="A83:B83"/>
    <mergeCell ref="C83:AB83"/>
    <mergeCell ref="A78:B78"/>
    <mergeCell ref="C78:AB78"/>
    <mergeCell ref="A79:B79"/>
    <mergeCell ref="C79:AB79"/>
    <mergeCell ref="A80:B80"/>
    <mergeCell ref="C80:AB80"/>
    <mergeCell ref="A75:B75"/>
    <mergeCell ref="C75:AB75"/>
    <mergeCell ref="A76:B76"/>
    <mergeCell ref="C76:AB76"/>
    <mergeCell ref="A77:B77"/>
    <mergeCell ref="C77:AB77"/>
    <mergeCell ref="A72:B72"/>
    <mergeCell ref="C72:AB72"/>
    <mergeCell ref="A73:B73"/>
    <mergeCell ref="C73:AB73"/>
    <mergeCell ref="A74:B74"/>
    <mergeCell ref="C74:AB74"/>
    <mergeCell ref="A69:B69"/>
    <mergeCell ref="C69:AB69"/>
    <mergeCell ref="A70:B70"/>
    <mergeCell ref="C70:AB70"/>
    <mergeCell ref="A71:B71"/>
    <mergeCell ref="C71:AB71"/>
    <mergeCell ref="A66:B66"/>
    <mergeCell ref="C66:AB66"/>
    <mergeCell ref="A67:B67"/>
    <mergeCell ref="C67:AB67"/>
    <mergeCell ref="A68:B68"/>
    <mergeCell ref="C68:AB68"/>
    <mergeCell ref="A63:B63"/>
    <mergeCell ref="C63:AB63"/>
    <mergeCell ref="A64:B64"/>
    <mergeCell ref="C64:AB64"/>
    <mergeCell ref="A65:B65"/>
    <mergeCell ref="C65:AB65"/>
    <mergeCell ref="A60:B60"/>
    <mergeCell ref="C60:AB60"/>
    <mergeCell ref="A61:B61"/>
    <mergeCell ref="C61:AB61"/>
    <mergeCell ref="A62:B62"/>
    <mergeCell ref="C62:AB62"/>
    <mergeCell ref="A57:B57"/>
    <mergeCell ref="C57:AB57"/>
    <mergeCell ref="A58:B58"/>
    <mergeCell ref="C58:AB58"/>
    <mergeCell ref="A59:B59"/>
    <mergeCell ref="C59:AB59"/>
    <mergeCell ref="A54:B54"/>
    <mergeCell ref="C54:AB54"/>
    <mergeCell ref="A55:B55"/>
    <mergeCell ref="C55:AB55"/>
    <mergeCell ref="A56:B56"/>
    <mergeCell ref="C56:AB56"/>
    <mergeCell ref="A51:B51"/>
    <mergeCell ref="C51:AB51"/>
    <mergeCell ref="A52:B52"/>
    <mergeCell ref="C52:AB52"/>
    <mergeCell ref="A53:B53"/>
    <mergeCell ref="C53:AB53"/>
    <mergeCell ref="A48:B48"/>
    <mergeCell ref="C48:AB48"/>
    <mergeCell ref="A49:B49"/>
    <mergeCell ref="C49:AB49"/>
    <mergeCell ref="A50:B50"/>
    <mergeCell ref="C50:AB50"/>
    <mergeCell ref="A45:B45"/>
    <mergeCell ref="C45:AB45"/>
    <mergeCell ref="A46:B46"/>
    <mergeCell ref="C46:AB46"/>
    <mergeCell ref="A47:B47"/>
    <mergeCell ref="C47:AB47"/>
    <mergeCell ref="A42:B42"/>
    <mergeCell ref="C42:AB42"/>
    <mergeCell ref="A43:B43"/>
    <mergeCell ref="C43:AB43"/>
    <mergeCell ref="A44:B44"/>
    <mergeCell ref="C44:AB44"/>
    <mergeCell ref="A39:B39"/>
    <mergeCell ref="C39:AB39"/>
    <mergeCell ref="A40:B40"/>
    <mergeCell ref="C40:AB40"/>
    <mergeCell ref="A41:B41"/>
    <mergeCell ref="C41:AB41"/>
    <mergeCell ref="A36:B36"/>
    <mergeCell ref="C36:AB36"/>
    <mergeCell ref="A37:B37"/>
    <mergeCell ref="C37:AB37"/>
    <mergeCell ref="A38:B38"/>
    <mergeCell ref="C38:AB38"/>
    <mergeCell ref="A33:B33"/>
    <mergeCell ref="C33:AB33"/>
    <mergeCell ref="A34:B34"/>
    <mergeCell ref="C34:AB34"/>
    <mergeCell ref="A35:B35"/>
    <mergeCell ref="C35:AB35"/>
    <mergeCell ref="A30:B30"/>
    <mergeCell ref="C30:AB30"/>
    <mergeCell ref="A31:B31"/>
    <mergeCell ref="C31:AB31"/>
    <mergeCell ref="A32:B32"/>
    <mergeCell ref="C32:AB32"/>
    <mergeCell ref="A27:B27"/>
    <mergeCell ref="C27:AB27"/>
    <mergeCell ref="A28:B28"/>
    <mergeCell ref="C28:AB28"/>
    <mergeCell ref="A29:B29"/>
    <mergeCell ref="C29:AB29"/>
    <mergeCell ref="A24:B24"/>
    <mergeCell ref="C24:AB24"/>
    <mergeCell ref="A25:B25"/>
    <mergeCell ref="C25:AB25"/>
    <mergeCell ref="A26:B26"/>
    <mergeCell ref="C26:AB26"/>
    <mergeCell ref="A21:B21"/>
    <mergeCell ref="C21:AB21"/>
    <mergeCell ref="A22:B22"/>
    <mergeCell ref="C22:AB22"/>
    <mergeCell ref="A23:B23"/>
    <mergeCell ref="C23:AB23"/>
    <mergeCell ref="A18:B18"/>
    <mergeCell ref="C18:AB18"/>
    <mergeCell ref="A19:B19"/>
    <mergeCell ref="C19:AB19"/>
    <mergeCell ref="A20:B20"/>
    <mergeCell ref="C20:AB20"/>
    <mergeCell ref="A15:B15"/>
    <mergeCell ref="C15:AB15"/>
    <mergeCell ref="A16:B16"/>
    <mergeCell ref="C16:AB16"/>
    <mergeCell ref="A17:B17"/>
    <mergeCell ref="C17:AB17"/>
    <mergeCell ref="A12:B12"/>
    <mergeCell ref="C12:AB12"/>
    <mergeCell ref="A13:B13"/>
    <mergeCell ref="C13:AB13"/>
    <mergeCell ref="A14:B14"/>
    <mergeCell ref="C14:AB14"/>
    <mergeCell ref="A9:B9"/>
    <mergeCell ref="C9:AB9"/>
    <mergeCell ref="A10:B10"/>
    <mergeCell ref="C10:AB10"/>
    <mergeCell ref="A11:B11"/>
    <mergeCell ref="C11:AB11"/>
    <mergeCell ref="A3:AC3"/>
    <mergeCell ref="A6:B6"/>
    <mergeCell ref="C6:AB6"/>
    <mergeCell ref="A7:B7"/>
    <mergeCell ref="C7:AB7"/>
    <mergeCell ref="A8:B8"/>
    <mergeCell ref="C8:AB8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45.7109375" style="0" customWidth="1"/>
    <col min="3" max="3" width="16.421875" style="0" customWidth="1"/>
    <col min="4" max="4" width="14.8515625" style="0" customWidth="1"/>
  </cols>
  <sheetData>
    <row r="2" ht="15">
      <c r="A2" t="s">
        <v>377</v>
      </c>
    </row>
    <row r="4" spans="2:3" ht="32.25" customHeight="1">
      <c r="B4" s="86" t="s">
        <v>363</v>
      </c>
      <c r="C4" s="35"/>
    </row>
    <row r="5" spans="2:3" ht="15">
      <c r="B5" s="25"/>
      <c r="C5" s="25"/>
    </row>
    <row r="6" spans="2:4" ht="15">
      <c r="B6" s="19" t="s">
        <v>0</v>
      </c>
      <c r="C6" s="19" t="s">
        <v>365</v>
      </c>
      <c r="D6" s="1" t="s">
        <v>368</v>
      </c>
    </row>
    <row r="7" spans="2:4" ht="25.5" customHeight="1">
      <c r="B7" s="85" t="s">
        <v>1</v>
      </c>
      <c r="C7" s="85"/>
      <c r="D7" s="1"/>
    </row>
    <row r="8" spans="2:4" ht="30">
      <c r="B8" s="2" t="s">
        <v>2</v>
      </c>
      <c r="C8" s="1">
        <v>1743860</v>
      </c>
      <c r="D8" s="1">
        <v>1743860</v>
      </c>
    </row>
    <row r="9" spans="2:4" ht="30">
      <c r="B9" s="2" t="s">
        <v>3</v>
      </c>
      <c r="C9" s="1">
        <v>2624000</v>
      </c>
      <c r="D9" s="1">
        <v>2624000</v>
      </c>
    </row>
    <row r="10" spans="2:4" ht="30">
      <c r="B10" s="2" t="s">
        <v>4</v>
      </c>
      <c r="C10" s="1">
        <v>100000</v>
      </c>
      <c r="D10" s="1">
        <v>100000</v>
      </c>
    </row>
    <row r="11" spans="2:4" ht="30">
      <c r="B11" s="2" t="s">
        <v>5</v>
      </c>
      <c r="C11" s="1">
        <v>758180</v>
      </c>
      <c r="D11" s="1">
        <v>758180</v>
      </c>
    </row>
    <row r="12" spans="2:4" ht="30">
      <c r="B12" s="2" t="s">
        <v>6</v>
      </c>
      <c r="C12" s="1">
        <v>5000000</v>
      </c>
      <c r="D12" s="1">
        <v>5000000</v>
      </c>
    </row>
    <row r="13" spans="2:4" ht="15">
      <c r="B13" s="2" t="s">
        <v>359</v>
      </c>
      <c r="C13" s="1">
        <v>7650</v>
      </c>
      <c r="D13" s="1">
        <v>7650</v>
      </c>
    </row>
    <row r="14" spans="2:4" ht="15">
      <c r="B14" s="2" t="s">
        <v>360</v>
      </c>
      <c r="C14" s="1">
        <v>2558423</v>
      </c>
      <c r="D14" s="1">
        <v>2558423</v>
      </c>
    </row>
    <row r="15" spans="2:4" ht="15">
      <c r="B15" s="2" t="s">
        <v>369</v>
      </c>
      <c r="C15" s="1">
        <v>370197</v>
      </c>
      <c r="D15" s="1">
        <v>1804925</v>
      </c>
    </row>
    <row r="16" spans="2:4" ht="31.5">
      <c r="B16" s="14" t="s">
        <v>324</v>
      </c>
      <c r="C16" s="15">
        <f>SUM(C8:C15)</f>
        <v>13162310</v>
      </c>
      <c r="D16" s="15">
        <f>SUM(D8:D15)</f>
        <v>14597038</v>
      </c>
    </row>
    <row r="17" spans="2:4" ht="50.25" customHeight="1">
      <c r="B17" s="16" t="s">
        <v>361</v>
      </c>
      <c r="C17" s="17">
        <v>26042000</v>
      </c>
      <c r="D17" s="1">
        <v>21694400</v>
      </c>
    </row>
    <row r="18" spans="2:4" ht="15.75">
      <c r="B18" s="16" t="s">
        <v>327</v>
      </c>
      <c r="C18" s="17">
        <v>3280000</v>
      </c>
      <c r="D18" s="1">
        <v>2853333</v>
      </c>
    </row>
    <row r="19" spans="2:4" ht="31.5">
      <c r="B19" s="14" t="s">
        <v>328</v>
      </c>
      <c r="C19" s="15">
        <f>SUM(C17:C18)</f>
        <v>29322000</v>
      </c>
      <c r="D19" s="15">
        <f>SUM(D17:D18)</f>
        <v>24547733</v>
      </c>
    </row>
    <row r="20" spans="2:4" ht="15">
      <c r="B20" s="85" t="s">
        <v>7</v>
      </c>
      <c r="C20" s="85"/>
      <c r="D20" s="1"/>
    </row>
    <row r="21" spans="2:4" ht="30">
      <c r="B21" s="2" t="s">
        <v>8</v>
      </c>
      <c r="C21" s="1">
        <v>4450400</v>
      </c>
      <c r="D21" s="1">
        <v>4718085</v>
      </c>
    </row>
    <row r="22" spans="2:4" ht="15">
      <c r="B22" s="2" t="s">
        <v>321</v>
      </c>
      <c r="C22" s="1">
        <v>608960</v>
      </c>
      <c r="D22" s="1">
        <v>608960</v>
      </c>
    </row>
    <row r="23" spans="2:4" ht="15">
      <c r="B23" s="1" t="s">
        <v>11</v>
      </c>
      <c r="C23" s="1">
        <v>2500000</v>
      </c>
      <c r="D23" s="1">
        <v>2500000</v>
      </c>
    </row>
    <row r="24" spans="2:4" ht="30">
      <c r="B24" s="2" t="s">
        <v>322</v>
      </c>
      <c r="C24" s="1">
        <v>8208960</v>
      </c>
      <c r="D24" s="1">
        <v>7634131</v>
      </c>
    </row>
    <row r="25" spans="2:4" ht="30">
      <c r="B25" s="2" t="s">
        <v>323</v>
      </c>
      <c r="C25" s="1">
        <v>6559145</v>
      </c>
      <c r="D25" s="1">
        <v>6559145</v>
      </c>
    </row>
    <row r="26" spans="2:4" ht="15">
      <c r="B26" s="2" t="s">
        <v>325</v>
      </c>
      <c r="C26" s="7">
        <f>SUM(C24:C25)</f>
        <v>14768105</v>
      </c>
      <c r="D26" s="7">
        <f>SUM(D24:D25)</f>
        <v>14193276</v>
      </c>
    </row>
    <row r="27" spans="2:5" ht="37.5" customHeight="1">
      <c r="B27" s="18" t="s">
        <v>326</v>
      </c>
      <c r="C27" s="15">
        <f>SUM(C21+C22+C23+C26)</f>
        <v>22327465</v>
      </c>
      <c r="D27" s="15">
        <f>SUM(D21+D22+D23+D26)</f>
        <v>22020321</v>
      </c>
      <c r="E27" s="15">
        <f>SUM(E21+E22+E23+E26)</f>
        <v>0</v>
      </c>
    </row>
    <row r="28" spans="2:4" ht="15">
      <c r="B28" s="85" t="s">
        <v>9</v>
      </c>
      <c r="C28" s="85"/>
      <c r="D28" s="1"/>
    </row>
    <row r="29" spans="2:4" ht="45">
      <c r="B29" s="2" t="s">
        <v>10</v>
      </c>
      <c r="C29" s="1">
        <v>1200000</v>
      </c>
      <c r="D29" s="1">
        <v>1200000</v>
      </c>
    </row>
    <row r="30" spans="2:4" ht="15">
      <c r="B30" s="4" t="s">
        <v>12</v>
      </c>
      <c r="C30" s="5">
        <f>SUM(C16+C27+C19+C29)</f>
        <v>66011775</v>
      </c>
      <c r="D30" s="5">
        <f>SUM(D16+D27+D19+D29)</f>
        <v>62365092</v>
      </c>
    </row>
  </sheetData>
  <sheetProtection/>
  <mergeCells count="4">
    <mergeCell ref="B7:C7"/>
    <mergeCell ref="B20:C20"/>
    <mergeCell ref="B28:C28"/>
    <mergeCell ref="B4:C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A2" sqref="A2"/>
    </sheetView>
  </sheetViews>
  <sheetFormatPr defaultColWidth="9.140625" defaultRowHeight="15"/>
  <cols>
    <col min="3" max="3" width="31.140625" style="0" customWidth="1"/>
    <col min="4" max="4" width="21.00390625" style="0" bestFit="1" customWidth="1"/>
    <col min="5" max="5" width="14.140625" style="0" customWidth="1"/>
  </cols>
  <sheetData>
    <row r="2" ht="15">
      <c r="A2" t="s">
        <v>378</v>
      </c>
    </row>
    <row r="3" ht="15">
      <c r="A3" t="s">
        <v>19</v>
      </c>
    </row>
    <row r="6" spans="2:5" ht="15">
      <c r="B6" s="35" t="s">
        <v>20</v>
      </c>
      <c r="C6" s="35"/>
      <c r="D6" s="35"/>
      <c r="E6" s="35"/>
    </row>
    <row r="7" spans="2:5" ht="15">
      <c r="B7" s="35" t="s">
        <v>21</v>
      </c>
      <c r="C7" s="35"/>
      <c r="D7" s="35"/>
      <c r="E7" s="35"/>
    </row>
    <row r="10" spans="1:5" ht="15">
      <c r="A10" s="9"/>
      <c r="B10" s="6" t="s">
        <v>13</v>
      </c>
      <c r="C10" s="3" t="s">
        <v>14</v>
      </c>
      <c r="D10" s="19" t="s">
        <v>365</v>
      </c>
      <c r="E10" s="19" t="s">
        <v>372</v>
      </c>
    </row>
    <row r="11" spans="1:5" ht="15">
      <c r="A11" s="9"/>
      <c r="B11" s="1" t="s">
        <v>22</v>
      </c>
      <c r="C11" s="1" t="s">
        <v>371</v>
      </c>
      <c r="D11" s="1">
        <v>1571000</v>
      </c>
      <c r="E11" s="1">
        <v>2646000</v>
      </c>
    </row>
    <row r="12" spans="1:5" ht="15">
      <c r="A12" s="9"/>
      <c r="B12" s="1" t="s">
        <v>23</v>
      </c>
      <c r="C12" s="1"/>
      <c r="D12" s="1"/>
      <c r="E12" s="1"/>
    </row>
    <row r="13" spans="1:5" ht="15">
      <c r="A13" s="9"/>
      <c r="B13" s="1" t="s">
        <v>24</v>
      </c>
      <c r="C13" s="1"/>
      <c r="D13" s="1"/>
      <c r="E13" s="1"/>
    </row>
    <row r="14" spans="1:5" ht="15">
      <c r="A14" s="9"/>
      <c r="B14" s="1" t="s">
        <v>25</v>
      </c>
      <c r="C14" s="1"/>
      <c r="D14" s="1"/>
      <c r="E14" s="1"/>
    </row>
    <row r="15" spans="3:5" ht="15">
      <c r="C15" s="8" t="s">
        <v>12</v>
      </c>
      <c r="D15" s="8">
        <f>SUM(D11:D14)</f>
        <v>1571000</v>
      </c>
      <c r="E15" s="8">
        <f>SUM(E11:E14)</f>
        <v>2646000</v>
      </c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9.421875" style="0" customWidth="1"/>
    <col min="3" max="3" width="27.7109375" style="0" bestFit="1" customWidth="1"/>
    <col min="4" max="4" width="10.421875" style="0" customWidth="1"/>
    <col min="5" max="5" width="12.8515625" style="0" bestFit="1" customWidth="1"/>
  </cols>
  <sheetData>
    <row r="2" ht="15">
      <c r="A2" t="s">
        <v>379</v>
      </c>
    </row>
    <row r="3" ht="15">
      <c r="A3" t="s">
        <v>19</v>
      </c>
    </row>
    <row r="6" spans="2:5" ht="15">
      <c r="B6" s="35" t="s">
        <v>20</v>
      </c>
      <c r="C6" s="35"/>
      <c r="D6" s="35"/>
      <c r="E6" s="35"/>
    </row>
    <row r="7" spans="2:5" ht="15">
      <c r="B7" s="35" t="s">
        <v>26</v>
      </c>
      <c r="C7" s="35"/>
      <c r="D7" s="35"/>
      <c r="E7" s="35"/>
    </row>
    <row r="10" spans="2:5" ht="15">
      <c r="B10" s="7" t="s">
        <v>13</v>
      </c>
      <c r="C10" s="6" t="s">
        <v>14</v>
      </c>
      <c r="D10" s="19" t="s">
        <v>365</v>
      </c>
      <c r="E10" s="19" t="s">
        <v>367</v>
      </c>
    </row>
    <row r="11" spans="2:5" ht="15">
      <c r="B11" s="1" t="s">
        <v>15</v>
      </c>
      <c r="C11" s="1" t="s">
        <v>373</v>
      </c>
      <c r="D11" s="1">
        <v>13040000</v>
      </c>
      <c r="E11" s="1">
        <v>24479000</v>
      </c>
    </row>
    <row r="12" spans="2:5" ht="15">
      <c r="B12" s="1" t="s">
        <v>16</v>
      </c>
      <c r="C12" s="1"/>
      <c r="D12" s="1"/>
      <c r="E12" s="1"/>
    </row>
    <row r="13" spans="2:5" ht="15">
      <c r="B13" s="1" t="s">
        <v>17</v>
      </c>
      <c r="C13" s="1"/>
      <c r="D13" s="1"/>
      <c r="E13" s="1"/>
    </row>
    <row r="14" spans="2:5" ht="15">
      <c r="B14" s="1" t="s">
        <v>18</v>
      </c>
      <c r="C14" s="1"/>
      <c r="D14" s="1"/>
      <c r="E14" s="1"/>
    </row>
    <row r="15" spans="3:5" ht="15">
      <c r="C15" s="8" t="s">
        <v>12</v>
      </c>
      <c r="D15" s="8">
        <f>SUM(D11:D14)</f>
        <v>13040000</v>
      </c>
      <c r="E15" s="8">
        <f>SUM(E11:E14)</f>
        <v>24479000</v>
      </c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32.7109375" style="20" customWidth="1"/>
    <col min="2" max="2" width="10.8515625" style="20" customWidth="1"/>
    <col min="3" max="3" width="9.8515625" style="20" customWidth="1"/>
    <col min="4" max="4" width="36.00390625" style="20" customWidth="1"/>
    <col min="5" max="6" width="10.421875" style="20" customWidth="1"/>
    <col min="7" max="16384" width="9.140625" style="20" customWidth="1"/>
  </cols>
  <sheetData>
    <row r="1" ht="12.75">
      <c r="A1" s="20" t="s">
        <v>380</v>
      </c>
    </row>
    <row r="2" ht="12.75">
      <c r="A2" s="20" t="s">
        <v>19</v>
      </c>
    </row>
    <row r="3" spans="2:6" ht="12.75">
      <c r="B3" s="21" t="s">
        <v>331</v>
      </c>
      <c r="C3" s="21"/>
      <c r="F3" s="21"/>
    </row>
    <row r="5" ht="12.75">
      <c r="E5" s="20" t="s">
        <v>362</v>
      </c>
    </row>
    <row r="6" spans="1:6" ht="12.75">
      <c r="A6" s="24" t="s">
        <v>14</v>
      </c>
      <c r="B6" s="24" t="s">
        <v>365</v>
      </c>
      <c r="C6" s="24" t="s">
        <v>368</v>
      </c>
      <c r="D6" s="24" t="s">
        <v>14</v>
      </c>
      <c r="E6" s="24" t="s">
        <v>365</v>
      </c>
      <c r="F6" s="24" t="s">
        <v>368</v>
      </c>
    </row>
    <row r="7" spans="1:6" ht="12.75">
      <c r="A7" s="87" t="s">
        <v>332</v>
      </c>
      <c r="B7" s="88"/>
      <c r="C7" s="26"/>
      <c r="D7" s="89" t="s">
        <v>333</v>
      </c>
      <c r="E7" s="90"/>
      <c r="F7" s="26"/>
    </row>
    <row r="8" spans="1:6" ht="12.75">
      <c r="A8" s="22" t="s">
        <v>332</v>
      </c>
      <c r="B8" s="22">
        <v>2580225</v>
      </c>
      <c r="C8" s="22">
        <v>5988909</v>
      </c>
      <c r="D8" s="22" t="s">
        <v>333</v>
      </c>
      <c r="E8" s="22"/>
      <c r="F8" s="22">
        <v>870000</v>
      </c>
    </row>
    <row r="9" spans="1:6" ht="12.75">
      <c r="A9" s="22" t="s">
        <v>334</v>
      </c>
      <c r="B9" s="22">
        <v>8370000</v>
      </c>
      <c r="C9" s="22">
        <v>11956000</v>
      </c>
      <c r="D9" s="22" t="s">
        <v>335</v>
      </c>
      <c r="E9" s="22">
        <v>10000000</v>
      </c>
      <c r="F9" s="22">
        <v>21393477</v>
      </c>
    </row>
    <row r="10" spans="1:6" ht="12.75">
      <c r="A10" s="22" t="s">
        <v>336</v>
      </c>
      <c r="B10" s="22">
        <v>66011775</v>
      </c>
      <c r="C10" s="22">
        <v>62365092</v>
      </c>
      <c r="D10" s="22" t="s">
        <v>337</v>
      </c>
      <c r="E10" s="22">
        <v>25000</v>
      </c>
      <c r="F10" s="22">
        <v>25000</v>
      </c>
    </row>
    <row r="11" spans="1:6" ht="12.75">
      <c r="A11" s="22" t="s">
        <v>338</v>
      </c>
      <c r="B11" s="22">
        <v>21507000</v>
      </c>
      <c r="C11" s="22">
        <v>21507000</v>
      </c>
      <c r="D11" s="22" t="s">
        <v>339</v>
      </c>
      <c r="E11" s="22">
        <v>12045000</v>
      </c>
      <c r="F11" s="22">
        <v>12045000</v>
      </c>
    </row>
    <row r="12" spans="1:6" ht="12.75">
      <c r="A12" s="22" t="s">
        <v>340</v>
      </c>
      <c r="B12" s="22"/>
      <c r="C12" s="22"/>
      <c r="D12" s="22" t="s">
        <v>341</v>
      </c>
      <c r="E12" s="22"/>
      <c r="F12" s="22"/>
    </row>
    <row r="13" spans="1:6" ht="12.75">
      <c r="A13" s="22" t="s">
        <v>342</v>
      </c>
      <c r="B13" s="22"/>
      <c r="C13" s="22">
        <v>2128522</v>
      </c>
      <c r="D13" s="22"/>
      <c r="E13" s="22"/>
      <c r="F13" s="22"/>
    </row>
    <row r="14" spans="1:6" ht="12.75">
      <c r="A14" s="23" t="s">
        <v>343</v>
      </c>
      <c r="B14" s="23">
        <f>SUM(B8:B13)</f>
        <v>98469000</v>
      </c>
      <c r="C14" s="23">
        <f>SUM(C8:C13)</f>
        <v>103945523</v>
      </c>
      <c r="D14" s="23" t="s">
        <v>344</v>
      </c>
      <c r="E14" s="23">
        <f>SUM(E8:E13)</f>
        <v>22070000</v>
      </c>
      <c r="F14" s="23">
        <f>SUM(F8:F13)</f>
        <v>34333477</v>
      </c>
    </row>
    <row r="15" spans="1:6" ht="12.75">
      <c r="A15" s="89" t="s">
        <v>330</v>
      </c>
      <c r="B15" s="90"/>
      <c r="C15" s="27"/>
      <c r="D15" s="89" t="s">
        <v>20</v>
      </c>
      <c r="E15" s="90"/>
      <c r="F15" s="27"/>
    </row>
    <row r="16" spans="1:6" ht="12.75">
      <c r="A16" s="22" t="s">
        <v>345</v>
      </c>
      <c r="B16" s="22">
        <v>43877000</v>
      </c>
      <c r="C16" s="22">
        <v>43346000</v>
      </c>
      <c r="D16" s="22" t="s">
        <v>21</v>
      </c>
      <c r="E16" s="22">
        <v>1571000</v>
      </c>
      <c r="F16" s="22">
        <v>2646000</v>
      </c>
    </row>
    <row r="17" spans="1:6" ht="12.75">
      <c r="A17" s="22" t="s">
        <v>346</v>
      </c>
      <c r="B17" s="22">
        <v>9195000</v>
      </c>
      <c r="C17" s="22">
        <v>9195000</v>
      </c>
      <c r="D17" s="22" t="s">
        <v>347</v>
      </c>
      <c r="E17" s="22">
        <v>13040000</v>
      </c>
      <c r="F17" s="22">
        <v>24479000</v>
      </c>
    </row>
    <row r="18" spans="1:6" ht="12.75">
      <c r="A18" s="22" t="s">
        <v>348</v>
      </c>
      <c r="B18" s="22">
        <v>44051193</v>
      </c>
      <c r="C18" s="22">
        <v>47994193</v>
      </c>
      <c r="D18" s="22" t="s">
        <v>349</v>
      </c>
      <c r="E18" s="22"/>
      <c r="F18" s="22"/>
    </row>
    <row r="19" spans="1:6" ht="12.75">
      <c r="A19" s="22" t="s">
        <v>350</v>
      </c>
      <c r="B19" s="22">
        <v>2448000</v>
      </c>
      <c r="C19" s="22">
        <v>3459000</v>
      </c>
      <c r="D19" s="22" t="s">
        <v>351</v>
      </c>
      <c r="E19" s="22"/>
      <c r="F19" s="22"/>
    </row>
    <row r="20" spans="1:6" ht="12.75">
      <c r="A20" s="22" t="s">
        <v>352</v>
      </c>
      <c r="B20" s="22">
        <v>4119000</v>
      </c>
      <c r="C20" s="22">
        <v>4922000</v>
      </c>
      <c r="D20" s="22" t="s">
        <v>364</v>
      </c>
      <c r="E20" s="22"/>
      <c r="F20" s="22"/>
    </row>
    <row r="21" spans="1:6" ht="12.75">
      <c r="A21" s="22" t="s">
        <v>353</v>
      </c>
      <c r="B21" s="22">
        <v>2237807</v>
      </c>
      <c r="C21" s="22">
        <v>2237807</v>
      </c>
      <c r="D21" s="22"/>
      <c r="E21" s="22"/>
      <c r="F21" s="22"/>
    </row>
    <row r="22" spans="1:6" ht="12.75">
      <c r="A22" s="23" t="s">
        <v>354</v>
      </c>
      <c r="B22" s="23">
        <f>SUM(B16:B21)</f>
        <v>105928000</v>
      </c>
      <c r="C22" s="23">
        <f>SUM(C16:C21)</f>
        <v>111154000</v>
      </c>
      <c r="D22" s="23" t="s">
        <v>355</v>
      </c>
      <c r="E22" s="23">
        <f>SUM(E16:E21)</f>
        <v>14611000</v>
      </c>
      <c r="F22" s="23">
        <f>SUM(F16:F21)</f>
        <v>27125000</v>
      </c>
    </row>
    <row r="23" spans="1:6" ht="12.75">
      <c r="A23" s="23" t="s">
        <v>356</v>
      </c>
      <c r="B23" s="23">
        <f>B14-B22</f>
        <v>-7459000</v>
      </c>
      <c r="C23" s="23"/>
      <c r="D23" s="23" t="s">
        <v>357</v>
      </c>
      <c r="E23" s="23">
        <f>E14-E22</f>
        <v>7459000</v>
      </c>
      <c r="F23" s="23"/>
    </row>
  </sheetData>
  <sheetProtection/>
  <mergeCells count="4">
    <mergeCell ref="A7:B7"/>
    <mergeCell ref="D7:E7"/>
    <mergeCell ref="A15:B15"/>
    <mergeCell ref="D15:E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Ohid01</cp:lastModifiedBy>
  <cp:lastPrinted>2017-05-17T10:34:59Z</cp:lastPrinted>
  <dcterms:created xsi:type="dcterms:W3CDTF">2014-02-10T13:59:11Z</dcterms:created>
  <dcterms:modified xsi:type="dcterms:W3CDTF">2017-05-24T11:00:25Z</dcterms:modified>
  <cp:category/>
  <cp:version/>
  <cp:contentType/>
  <cp:contentStatus/>
</cp:coreProperties>
</file>