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Diósberény Önkormányzat\Jegyzőkönyvek\2019\8. 2019. 09. 18\2. napirend - 2019. évi költségvetés 1. számú módosítása\"/>
    </mc:Choice>
  </mc:AlternateContent>
  <xr:revisionPtr revIDLastSave="0" documentId="13_ncr:1_{7C254381-D08B-497D-B8A5-731734CA6437}" xr6:coauthVersionLast="44" xr6:coauthVersionMax="44" xr10:uidLastSave="{00000000-0000-0000-0000-000000000000}"/>
  <bookViews>
    <workbookView xWindow="-120" yWindow="-120" windowWidth="29040" windowHeight="15840" tabRatio="776" firstSheet="1" activeTab="3" xr2:uid="{00000000-000D-0000-FFFF-FFFF00000000}"/>
  </bookViews>
  <sheets>
    <sheet name="1.sz.mell. Működési mérleg" sheetId="1" r:id="rId1"/>
    <sheet name="2.sz.mell. Felhalmozási mérleg" sheetId="2" r:id="rId2"/>
    <sheet name="3.sz.mell. Kiemelt előirányzat." sheetId="3" r:id="rId3"/>
    <sheet name="4.sz.mell. Köt.,Önk., Államig. " sheetId="4" r:id="rId4"/>
  </sheets>
  <definedNames>
    <definedName name="_xlnm.Print_Area" localSheetId="1">'2.sz.mell. Felhalmozási mérleg'!$A$1:$E$29</definedName>
    <definedName name="_xlnm.Print_Area" localSheetId="2">'3.sz.mell. Kiemelt előirányzat.'!$A$1:$E$152</definedName>
    <definedName name="_xlnm.Print_Area" localSheetId="3">'4.sz.mell. Köt.,Önk., Államig. '!$A$1:$E$156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35" i="3" l="1"/>
  <c r="C133" i="3"/>
  <c r="C143" i="3" s="1"/>
  <c r="D121" i="3"/>
  <c r="C120" i="3"/>
  <c r="D105" i="3"/>
  <c r="D100" i="3"/>
  <c r="D96" i="3"/>
  <c r="D95" i="3"/>
  <c r="D94" i="3"/>
  <c r="D93" i="3"/>
  <c r="D92" i="3"/>
  <c r="D91" i="3"/>
  <c r="C106" i="3"/>
  <c r="C90" i="3"/>
  <c r="D71" i="3"/>
  <c r="D17" i="3"/>
  <c r="D10" i="3"/>
  <c r="D9" i="3"/>
  <c r="D8" i="3"/>
  <c r="D7" i="3"/>
  <c r="D6" i="3"/>
  <c r="C70" i="3"/>
  <c r="C83" i="3" s="1"/>
  <c r="C50" i="3"/>
  <c r="C33" i="3"/>
  <c r="C27" i="3"/>
  <c r="C26" i="3" s="1"/>
  <c r="C19" i="3"/>
  <c r="C12" i="3"/>
  <c r="C5" i="3"/>
  <c r="H22" i="1"/>
  <c r="H12" i="1"/>
  <c r="H11" i="1"/>
  <c r="H10" i="1"/>
  <c r="H9" i="1"/>
  <c r="H8" i="1"/>
  <c r="H7" i="1"/>
  <c r="D17" i="1"/>
  <c r="E16" i="1"/>
  <c r="E24" i="1" s="1"/>
  <c r="C60" i="3" l="1"/>
  <c r="C123" i="3"/>
  <c r="C144" i="3" s="1"/>
  <c r="C152" i="3"/>
  <c r="C151" i="3"/>
  <c r="C84" i="3"/>
  <c r="D14" i="1"/>
  <c r="D13" i="1"/>
  <c r="D11" i="1"/>
  <c r="D10" i="1"/>
  <c r="D8" i="1"/>
  <c r="D7" i="1"/>
  <c r="E15" i="1"/>
  <c r="E25" i="1" s="1"/>
  <c r="G24" i="1"/>
  <c r="G15" i="1"/>
  <c r="G25" i="1" s="1"/>
  <c r="E141" i="4" l="1"/>
  <c r="D141" i="4"/>
  <c r="C141" i="4"/>
  <c r="E136" i="4"/>
  <c r="D136" i="4"/>
  <c r="C136" i="4"/>
  <c r="E131" i="4"/>
  <c r="D131" i="4"/>
  <c r="C131" i="4"/>
  <c r="E127" i="4"/>
  <c r="D127" i="4"/>
  <c r="C127" i="4"/>
  <c r="E123" i="4"/>
  <c r="D123" i="4"/>
  <c r="C123" i="4"/>
  <c r="E109" i="4"/>
  <c r="D109" i="4"/>
  <c r="C109" i="4"/>
  <c r="E93" i="4"/>
  <c r="D93" i="4"/>
  <c r="C93" i="4"/>
  <c r="E80" i="4"/>
  <c r="D80" i="4"/>
  <c r="C80" i="4"/>
  <c r="E76" i="4"/>
  <c r="D76" i="4"/>
  <c r="C76" i="4"/>
  <c r="E73" i="4"/>
  <c r="D73" i="4"/>
  <c r="C73" i="4"/>
  <c r="E68" i="4"/>
  <c r="D68" i="4"/>
  <c r="C68" i="4"/>
  <c r="E64" i="4"/>
  <c r="D64" i="4"/>
  <c r="C64" i="4"/>
  <c r="E58" i="4"/>
  <c r="D58" i="4"/>
  <c r="C58" i="4"/>
  <c r="E53" i="4"/>
  <c r="D53" i="4"/>
  <c r="C53" i="4"/>
  <c r="E47" i="4"/>
  <c r="D47" i="4"/>
  <c r="C47" i="4"/>
  <c r="E36" i="4"/>
  <c r="D36" i="4"/>
  <c r="C36" i="4"/>
  <c r="C30" i="4"/>
  <c r="C29" i="4" s="1"/>
  <c r="E29" i="4"/>
  <c r="D29" i="4"/>
  <c r="E22" i="4"/>
  <c r="D22" i="4"/>
  <c r="C22" i="4"/>
  <c r="E15" i="4"/>
  <c r="D15" i="4"/>
  <c r="C15" i="4"/>
  <c r="E8" i="4"/>
  <c r="D8" i="4"/>
  <c r="C8" i="4"/>
  <c r="E133" i="3"/>
  <c r="E120" i="3"/>
  <c r="D120" i="3" s="1"/>
  <c r="E106" i="3"/>
  <c r="E90" i="3"/>
  <c r="D90" i="3" s="1"/>
  <c r="E70" i="3"/>
  <c r="E55" i="3"/>
  <c r="E50" i="3"/>
  <c r="E44" i="3"/>
  <c r="E33" i="3"/>
  <c r="E27" i="3"/>
  <c r="E26" i="3" s="1"/>
  <c r="E19" i="3"/>
  <c r="E12" i="3"/>
  <c r="D12" i="3" s="1"/>
  <c r="E5" i="3"/>
  <c r="D5" i="3" s="1"/>
  <c r="E26" i="2"/>
  <c r="C20" i="2"/>
  <c r="C14" i="2"/>
  <c r="C26" i="2" s="1"/>
  <c r="E13" i="2"/>
  <c r="C13" i="2"/>
  <c r="I24" i="1"/>
  <c r="H24" i="1" s="1"/>
  <c r="C21" i="1"/>
  <c r="C16" i="1"/>
  <c r="D16" i="1" s="1"/>
  <c r="I15" i="1"/>
  <c r="H15" i="1" s="1"/>
  <c r="C15" i="1"/>
  <c r="D15" i="1" s="1"/>
  <c r="E83" i="3" l="1"/>
  <c r="D83" i="3" s="1"/>
  <c r="D70" i="3"/>
  <c r="E27" i="2"/>
  <c r="E143" i="3"/>
  <c r="D143" i="3" s="1"/>
  <c r="D133" i="3"/>
  <c r="C24" i="1"/>
  <c r="D24" i="1" s="1"/>
  <c r="D126" i="4"/>
  <c r="D147" i="4" s="1"/>
  <c r="C63" i="4"/>
  <c r="E123" i="3"/>
  <c r="I25" i="1"/>
  <c r="H25" i="1" s="1"/>
  <c r="C27" i="2"/>
  <c r="D63" i="4"/>
  <c r="D155" i="4" s="1"/>
  <c r="E86" i="4"/>
  <c r="C146" i="4"/>
  <c r="D86" i="4"/>
  <c r="E63" i="4"/>
  <c r="D146" i="4"/>
  <c r="E126" i="4"/>
  <c r="C86" i="4"/>
  <c r="C126" i="4"/>
  <c r="E146" i="4"/>
  <c r="E60" i="3"/>
  <c r="E84" i="3" s="1"/>
  <c r="D84" i="3" s="1"/>
  <c r="C25" i="1" l="1"/>
  <c r="D25" i="1" s="1"/>
  <c r="D156" i="4"/>
  <c r="E144" i="3"/>
  <c r="D144" i="3" s="1"/>
  <c r="D123" i="3"/>
  <c r="E152" i="3"/>
  <c r="D152" i="3" s="1"/>
  <c r="E147" i="4"/>
  <c r="E87" i="4"/>
  <c r="C147" i="4"/>
  <c r="C87" i="4"/>
  <c r="E151" i="3"/>
  <c r="D151" i="3" s="1"/>
  <c r="E155" i="4"/>
  <c r="C155" i="4"/>
  <c r="E156" i="4"/>
  <c r="C156" i="4"/>
  <c r="D87" i="4"/>
</calcChain>
</file>

<file path=xl/sharedStrings.xml><?xml version="1.0" encoding="utf-8"?>
<sst xmlns="http://schemas.openxmlformats.org/spreadsheetml/2006/main" count="749" uniqueCount="341">
  <si>
    <t xml:space="preserve">I. Működési célú bevételek és kiadások mérlege
</t>
  </si>
  <si>
    <t>Diósberény Község Önkormányzata</t>
  </si>
  <si>
    <t>Forintban!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</si>
  <si>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</si>
  <si>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</si>
  <si>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</si>
  <si>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</si>
  <si>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</si>
  <si>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</si>
  <si>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</si>
  <si>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</si>
  <si>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</si>
  <si>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</si>
  <si>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</si>
  <si>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</si>
  <si>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</si>
  <si>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</si>
  <si>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</si>
  <si>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</si>
  <si>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</si>
  <si>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</si>
  <si>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</si>
  <si>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</si>
  <si>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</si>
  <si>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</si>
  <si>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</si>
  <si>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</si>
  <si>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</si>
  <si>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ÁHK.visszatérítendő kölcsön</t>
  </si>
  <si>
    <t>9.</t>
  </si>
  <si>
    <t>Költségvetési bevételek összesen  (1.+2.+4.+5.+7.+8.)</t>
  </si>
  <si>
    <t>Költségvetési kiadások összesen (1.+...+8.)</t>
  </si>
  <si>
    <t>10.</t>
  </si>
  <si>
    <t>Hiány belső finanszírozásának bevételei (11.+…+14. )</t>
  </si>
  <si>
    <t>Értékpapír vásárlása, visszavásárlása</t>
  </si>
  <si>
    <t>11.</t>
  </si>
  <si>
    <t xml:space="preserve">   Költségvetési maradvány igénybevétele </t>
  </si>
  <si>
    <t>Likviditási célú hitelek törlesztése</t>
  </si>
  <si>
    <t>12.</t>
  </si>
  <si>
    <t xml:space="preserve">   Vállalkozási maradvány igénybevétele </t>
  </si>
  <si>
    <t>Rövid lejáratú hitelek törlesztése</t>
  </si>
  <si>
    <t>13.</t>
  </si>
  <si>
    <t xml:space="preserve">   Betét visszavonásából származó bevétel </t>
  </si>
  <si>
    <t>Hosszú lejáratú hitelek törlesztése</t>
  </si>
  <si>
    <t>14.</t>
  </si>
  <si>
    <t xml:space="preserve">   Egyéb belső finanszírozási bevételek</t>
  </si>
  <si>
    <t>Kölcsön törlesztése</t>
  </si>
  <si>
    <t>15.</t>
  </si>
  <si>
    <t xml:space="preserve">Hiány külső finanszírozásának bevételei (16.+17.) </t>
  </si>
  <si>
    <t>Forgatási célú belföldi, külföldi értékpapírok vásárlása</t>
  </si>
  <si>
    <t>16.</t>
  </si>
  <si>
    <t xml:space="preserve">   Likviditási célú hitelek, kölcsönök felvétele</t>
  </si>
  <si>
    <t>ÁHB megelőlegezések visszafizetése</t>
  </si>
  <si>
    <t>17.</t>
  </si>
  <si>
    <t xml:space="preserve">   Értékpapírok bevételei</t>
  </si>
  <si>
    <t>Központi ir.szervi támogatások folyósítása</t>
  </si>
  <si>
    <t>18.</t>
  </si>
  <si>
    <t>Működési célú finanszírozási bevételek összesen (10.+15.)</t>
  </si>
  <si>
    <t>Működési célú finanszírozási kiadások összesen (10.+...+17.)</t>
  </si>
  <si>
    <t>19.</t>
  </si>
  <si>
    <t>BEVÉTEL ÖSSZESEN (9.+18.)</t>
  </si>
  <si>
    <t>KIADÁSOK ÖSSZESEN (9.+18.)</t>
  </si>
  <si>
    <t>20.</t>
  </si>
  <si>
    <t>Költségvetési hiány:</t>
  </si>
  <si>
    <t>Költségvetési többlet:</t>
  </si>
  <si>
    <t>21.</t>
  </si>
  <si>
    <t>Tárgyévi  hiány:</t>
  </si>
  <si>
    <t>Tárgyévi  többlet:</t>
  </si>
  <si>
    <t>1. sz. melléklet</t>
  </si>
  <si>
    <t>2019. évi előirányzat</t>
  </si>
  <si>
    <t xml:space="preserve">II. Felhalmozási célú bevételek és kiadások mérlege
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</si>
  <si>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</si>
  <si>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</si>
  <si>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</si>
  <si>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</si>
  <si>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</si>
  <si>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</si>
  <si>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</si>
  <si>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</si>
  <si>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</si>
  <si>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</si>
  <si>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</si>
  <si>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(1.+3.+4.+6.)</t>
  </si>
  <si>
    <t>Költségvetési kiadások összesen: (1.+3.+5.+6.)</t>
  </si>
  <si>
    <t>Hiány belső finanszírozás bevételei ( 9.+…+13.)</t>
  </si>
  <si>
    <t>Költségvetési maradvány igénybevétele</t>
  </si>
  <si>
    <t>Hitelek törlesztése</t>
  </si>
  <si>
    <t xml:space="preserve">Vállalkozási maradvány igénybevétele </t>
  </si>
  <si>
    <t xml:space="preserve">                                                            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</si>
  <si>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</si>
  <si>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</si>
  <si>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</si>
  <si>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</si>
  <si>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(15.+…+19.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</si>
  <si>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</si>
  <si>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</si>
  <si>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</si>
  <si>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</si>
  <si>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</si>
  <si>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</si>
  <si>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</si>
  <si>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(8.+14.)</t>
  </si>
  <si>
    <t>Felhalmozási célú finanszírozási kiadások összesen (8.+…19.)</t>
  </si>
  <si>
    <t>BEVÉTEL ÖSSZESEN (7.+20.)</t>
  </si>
  <si>
    <t>KIADÁSOK ÖSSZESEN (7.+20.)</t>
  </si>
  <si>
    <t>22.</t>
  </si>
  <si>
    <t>23.</t>
  </si>
  <si>
    <t>2. sz. melléklet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</si>
  <si>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</si>
  <si>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</si>
  <si>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</si>
  <si>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</si>
  <si>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</si>
  <si>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</si>
  <si>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</si>
  <si>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</si>
  <si>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</si>
  <si>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</si>
  <si>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</si>
  <si>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</si>
  <si>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</si>
  <si>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</si>
  <si>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</si>
  <si>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</si>
  <si>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</si>
  <si>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</si>
  <si>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</si>
  <si>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</si>
  <si>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</si>
  <si>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</si>
  <si>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</si>
  <si>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</si>
  <si>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</si>
  <si>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</si>
  <si>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</si>
  <si>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</si>
  <si>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</si>
  <si>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</si>
  <si>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</si>
  <si>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</si>
  <si>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</si>
  <si>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</si>
  <si>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</si>
  <si>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</si>
  <si>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</si>
  <si>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</si>
  <si>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</si>
  <si>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</si>
  <si>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</si>
  <si>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</si>
  <si>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</si>
  <si>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</si>
  <si>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(4.1.1.+4.1.3.)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</si>
  <si>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</si>
  <si>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</si>
  <si>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</si>
  <si>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</si>
  <si>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</si>
  <si>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</si>
  <si>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</si>
  <si>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</si>
  <si>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</si>
  <si>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</si>
  <si>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</si>
  <si>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</si>
  <si>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</si>
  <si>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</si>
  <si>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</si>
  <si>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</si>
  <si>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</si>
  <si>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</si>
  <si>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</si>
  <si>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</si>
  <si>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</si>
  <si>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</si>
  <si>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</si>
  <si>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</si>
  <si>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</si>
  <si>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</si>
  <si>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</si>
  <si>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</si>
  <si>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</si>
  <si>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</si>
  <si>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</si>
  <si>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</si>
  <si>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</si>
  <si>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</si>
  <si>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</si>
  <si>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</si>
  <si>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</si>
  <si>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</si>
  <si>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</si>
  <si>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</si>
  <si>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</si>
  <si>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</si>
  <si>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</si>
  <si>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</si>
  <si>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</si>
  <si>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</si>
  <si>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</si>
  <si>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</si>
  <si>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</si>
  <si>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</si>
  <si>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</si>
  <si>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</si>
  <si>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</si>
  <si>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</si>
  <si>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</si>
  <si>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</si>
  <si>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</si>
  <si>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</si>
  <si>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</si>
  <si>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</si>
  <si>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(1.+…+8.)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</si>
  <si>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</si>
  <si>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</si>
  <si>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</si>
  <si>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</si>
  <si>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</si>
  <si>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</si>
  <si>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</si>
  <si>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</si>
  <si>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</si>
  <si>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</si>
  <si>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</si>
  <si>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</si>
  <si>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</si>
  <si>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</si>
  <si>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</si>
  <si>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</si>
  <si>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</si>
  <si>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</si>
  <si>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</si>
  <si>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</si>
  <si>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</si>
  <si>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</si>
  <si>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</si>
  <si>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</si>
  <si>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</si>
  <si>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</si>
  <si>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</si>
  <si>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</si>
  <si>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</si>
  <si>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</si>
  <si>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</si>
  <si>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</si>
  <si>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</si>
  <si>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</si>
  <si>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</si>
  <si>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</si>
  <si>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</si>
  <si>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</si>
  <si>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</si>
  <si>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</si>
  <si>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</si>
  <si>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 xml:space="preserve"> 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</si>
  <si>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</si>
  <si>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</si>
  <si>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</si>
  <si>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</si>
  <si>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</si>
  <si>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</si>
  <si>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</si>
  <si>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</si>
  <si>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</si>
  <si>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</si>
  <si>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</si>
  <si>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</si>
  <si>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</si>
  <si>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</si>
  <si>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</si>
  <si>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</si>
  <si>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</si>
  <si>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</si>
  <si>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</si>
  <si>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</si>
  <si>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</si>
  <si>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</si>
  <si>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</si>
  <si>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</si>
  <si>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</si>
  <si>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</si>
  <si>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</si>
  <si>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</si>
  <si>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</si>
  <si>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</si>
  <si>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</si>
  <si>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</si>
  <si>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</si>
  <si>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</si>
  <si>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</si>
  <si>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</si>
  <si>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</si>
  <si>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</si>
  <si>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</si>
  <si>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</si>
  <si>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</si>
  <si>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</si>
  <si>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</si>
  <si>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</si>
  <si>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</si>
  <si>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</si>
  <si>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</si>
  <si>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</si>
  <si>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</si>
  <si>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</si>
  <si>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</si>
  <si>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</si>
  <si>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</si>
  <si>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</si>
  <si>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</si>
  <si>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</si>
  <si>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</si>
  <si>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</si>
  <si>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</si>
  <si>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</si>
  <si>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</si>
  <si>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</si>
  <si>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</si>
  <si>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</si>
  <si>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</si>
  <si>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Éves engedélyezett létszám előirányzat ( fő )</t>
  </si>
  <si>
    <t>Közfoglalkoztatottak létszáma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</si>
  <si>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</si>
  <si>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</si>
  <si>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</si>
  <si>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Feladat megnevezése</t>
  </si>
  <si>
    <t>Kötelező feladatok bevétele, kiadása</t>
  </si>
  <si>
    <t>Önként vállalt feladatok bevétele, kiadása</t>
  </si>
  <si>
    <t>Államigazgatási feladatok bevétele, kiadása</t>
  </si>
  <si>
    <t>Sorszám</t>
  </si>
  <si>
    <t>Előirányzat-csoport, kiemelt előirányzat megnevezése</t>
  </si>
  <si>
    <t>Helyi adók  (4.1.1.+4.1.2.)</t>
  </si>
  <si>
    <t>Rövid lejáratú  hitelek, kölcsönök felvétele</t>
  </si>
  <si>
    <r>
      <t xml:space="preserve">   Működési költségvetés kiadásai </t>
    </r>
    <r>
      <rPr>
        <sz val="12"/>
        <rFont val="Times New Roman"/>
        <family val="1"/>
        <charset val="238"/>
      </rPr>
      <t>(1.1.+…+1.5.)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</si>
  <si>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</si>
  <si>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2.5.-ből   - Garancia- és kezességvállalásból kifizetés ÁH-n belülre</t>
  </si>
  <si>
    <t>Központi, irányítószervi támogatások folyósítása</t>
  </si>
  <si>
    <t>KIADÁSOK ÖSSZESEN: (4.+9.)</t>
  </si>
  <si>
    <t>I. módosítás</t>
  </si>
  <si>
    <t>Módosított előirányzat 09.18.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</si>
</sst>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9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 CE"/>
      <charset val="238"/>
    </font>
    <font>
      <sz val="11"/>
      <color theme="1"/>
      <name val="Times New Roman CE"/>
      <charset val="238"/>
    </font>
    <font>
      <b/>
      <i/>
      <sz val="11"/>
      <color theme="1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color indexed="10"/>
      <name val="Times New Roman CE"/>
      <charset val="238"/>
    </font>
    <font>
      <b/>
      <i/>
      <sz val="10"/>
      <name val="Times New Roman CE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255">
    <xf numFmtId="0" fontId="0" fillId="0" borderId="0" xfId="0"/>
    <xf numFmtId="164" fontId="0" fillId="0" borderId="0" xfId="0" applyNumberFormat="1" applyAlignment="1">
      <alignment vertical="center" wrapText="1"/>
    </xf>
    <xf numFmtId="164" fontId="2" fillId="0" borderId="0" xfId="0" applyNumberFormat="1" applyFont="1" applyAlignment="1">
      <alignment horizontal="center" textRotation="180" wrapText="1"/>
    </xf>
    <xf numFmtId="164" fontId="4" fillId="0" borderId="0" xfId="0" applyNumberFormat="1" applyFont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wrapText="1"/>
    </xf>
    <xf numFmtId="164" fontId="9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textRotation="180" wrapText="1"/>
    </xf>
    <xf numFmtId="164" fontId="7" fillId="0" borderId="9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center" wrapText="1"/>
    </xf>
    <xf numFmtId="164" fontId="10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Continuous" vertical="center" wrapText="1"/>
    </xf>
    <xf numFmtId="164" fontId="10" fillId="0" borderId="0" xfId="0" applyNumberFormat="1" applyFont="1" applyAlignment="1">
      <alignment horizontal="centerContinuous" vertical="center"/>
    </xf>
    <xf numFmtId="164" fontId="10" fillId="0" borderId="4" xfId="0" applyNumberFormat="1" applyFont="1" applyBorder="1" applyAlignment="1">
      <alignment horizontal="center" vertical="center" wrapText="1"/>
    </xf>
    <xf numFmtId="0" fontId="12" fillId="0" borderId="0" xfId="1"/>
    <xf numFmtId="0" fontId="14" fillId="0" borderId="0" xfId="1" applyFont="1"/>
    <xf numFmtId="0" fontId="18" fillId="0" borderId="12" xfId="0" applyFont="1" applyBorder="1" applyAlignment="1">
      <alignment horizontal="right"/>
    </xf>
    <xf numFmtId="0" fontId="19" fillId="0" borderId="0" xfId="1" applyFont="1"/>
    <xf numFmtId="164" fontId="17" fillId="0" borderId="3" xfId="0" applyNumberFormat="1" applyFont="1" applyBorder="1" applyAlignment="1">
      <alignment horizontal="right" vertical="center" wrapText="1" indent="1"/>
    </xf>
    <xf numFmtId="0" fontId="20" fillId="0" borderId="0" xfId="1" applyFont="1"/>
    <xf numFmtId="0" fontId="9" fillId="0" borderId="0" xfId="1" applyFont="1"/>
    <xf numFmtId="49" fontId="17" fillId="0" borderId="6" xfId="0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/>
    </xf>
    <xf numFmtId="49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18" fillId="0" borderId="12" xfId="0" applyFont="1" applyBorder="1" applyAlignment="1">
      <alignment horizontal="right" vertical="center"/>
    </xf>
    <xf numFmtId="49" fontId="12" fillId="0" borderId="0" xfId="1" applyNumberFormat="1" applyAlignment="1">
      <alignment horizontal="center" vertical="center"/>
    </xf>
    <xf numFmtId="0" fontId="12" fillId="0" borderId="0" xfId="1" applyAlignment="1">
      <alignment horizontal="right" vertical="center" indent="1"/>
    </xf>
    <xf numFmtId="49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164" fontId="9" fillId="0" borderId="0" xfId="1" applyNumberFormat="1" applyFont="1" applyAlignment="1">
      <alignment horizontal="right" vertical="center" wrapText="1"/>
    </xf>
    <xf numFmtId="0" fontId="17" fillId="0" borderId="15" xfId="0" applyFont="1" applyBorder="1" applyAlignment="1">
      <alignment horizontal="left" vertical="center" wrapText="1" indent="1"/>
    </xf>
    <xf numFmtId="164" fontId="17" fillId="0" borderId="15" xfId="0" quotePrefix="1" applyNumberFormat="1" applyFont="1" applyBorder="1" applyAlignment="1">
      <alignment horizontal="right" vertical="center" wrapText="1" indent="1"/>
    </xf>
    <xf numFmtId="0" fontId="21" fillId="0" borderId="12" xfId="0" applyFont="1" applyBorder="1" applyAlignment="1">
      <alignment horizontal="right" vertical="center"/>
    </xf>
    <xf numFmtId="0" fontId="3" fillId="0" borderId="0" xfId="1" applyFont="1"/>
    <xf numFmtId="49" fontId="17" fillId="0" borderId="0" xfId="1" applyNumberFormat="1" applyFont="1" applyAlignment="1">
      <alignment horizontal="left" vertical="center" wrapText="1"/>
    </xf>
    <xf numFmtId="0" fontId="17" fillId="0" borderId="0" xfId="1" applyFont="1" applyAlignment="1">
      <alignment wrapText="1"/>
    </xf>
    <xf numFmtId="0" fontId="17" fillId="0" borderId="0" xfId="1" applyFont="1" applyAlignment="1">
      <alignment horizontal="center" vertical="center" wrapText="1"/>
    </xf>
    <xf numFmtId="0" fontId="23" fillId="0" borderId="0" xfId="1" applyFont="1" applyAlignment="1">
      <alignment wrapText="1"/>
    </xf>
    <xf numFmtId="0" fontId="16" fillId="0" borderId="0" xfId="1" applyFont="1" applyAlignment="1">
      <alignment wrapText="1"/>
    </xf>
    <xf numFmtId="0" fontId="24" fillId="0" borderId="12" xfId="0" applyFont="1" applyBorder="1" applyAlignment="1">
      <alignment horizontal="right" vertical="center"/>
    </xf>
    <xf numFmtId="0" fontId="23" fillId="0" borderId="0" xfId="1" applyFont="1"/>
    <xf numFmtId="0" fontId="17" fillId="0" borderId="3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23" fillId="0" borderId="0" xfId="1" applyFont="1" applyAlignment="1">
      <alignment horizontal="center"/>
    </xf>
    <xf numFmtId="164" fontId="17" fillId="0" borderId="3" xfId="1" applyNumberFormat="1" applyFont="1" applyBorder="1" applyAlignment="1">
      <alignment horizontal="right" vertical="center" wrapText="1"/>
    </xf>
    <xf numFmtId="164" fontId="16" fillId="0" borderId="4" xfId="1" applyNumberFormat="1" applyFont="1" applyBorder="1" applyAlignment="1" applyProtection="1">
      <alignment horizontal="right" vertical="center" wrapText="1"/>
      <protection locked="0"/>
    </xf>
    <xf numFmtId="164" fontId="16" fillId="0" borderId="5" xfId="1" applyNumberFormat="1" applyFont="1" applyBorder="1" applyAlignment="1" applyProtection="1">
      <alignment horizontal="right" vertical="center" wrapText="1"/>
      <protection locked="0"/>
    </xf>
    <xf numFmtId="164" fontId="16" fillId="0" borderId="13" xfId="1" applyNumberFormat="1" applyFont="1" applyBorder="1" applyAlignment="1" applyProtection="1">
      <alignment horizontal="right" vertical="center" wrapText="1"/>
      <protection locked="0"/>
    </xf>
    <xf numFmtId="164" fontId="16" fillId="0" borderId="4" xfId="1" applyNumberFormat="1" applyFont="1" applyBorder="1" applyAlignment="1">
      <alignment horizontal="right" vertical="center" wrapText="1"/>
    </xf>
    <xf numFmtId="164" fontId="16" fillId="0" borderId="2" xfId="1" applyNumberFormat="1" applyFont="1" applyBorder="1" applyAlignment="1" applyProtection="1">
      <alignment horizontal="right" vertical="center" wrapText="1"/>
      <protection locked="0"/>
    </xf>
    <xf numFmtId="164" fontId="17" fillId="0" borderId="3" xfId="1" applyNumberFormat="1" applyFont="1" applyBorder="1" applyAlignment="1" applyProtection="1">
      <alignment horizontal="right" vertical="center" wrapText="1"/>
      <protection locked="0"/>
    </xf>
    <xf numFmtId="0" fontId="16" fillId="0" borderId="0" xfId="1" applyFont="1"/>
    <xf numFmtId="164" fontId="17" fillId="0" borderId="1" xfId="1" applyNumberFormat="1" applyFont="1" applyBorder="1" applyAlignment="1">
      <alignment horizontal="right" vertical="center" wrapText="1"/>
    </xf>
    <xf numFmtId="164" fontId="16" fillId="0" borderId="10" xfId="1" applyNumberFormat="1" applyFont="1" applyBorder="1" applyAlignment="1" applyProtection="1">
      <alignment horizontal="right" vertical="center" wrapText="1"/>
      <protection locked="0"/>
    </xf>
    <xf numFmtId="164" fontId="16" fillId="0" borderId="11" xfId="1" applyNumberFormat="1" applyFont="1" applyBorder="1" applyAlignment="1" applyProtection="1">
      <alignment horizontal="right" vertical="center" wrapText="1"/>
      <protection locked="0"/>
    </xf>
    <xf numFmtId="164" fontId="17" fillId="0" borderId="3" xfId="0" applyNumberFormat="1" applyFont="1" applyBorder="1" applyAlignment="1">
      <alignment horizontal="right" vertical="center" wrapText="1"/>
    </xf>
    <xf numFmtId="164" fontId="17" fillId="0" borderId="3" xfId="0" quotePrefix="1" applyNumberFormat="1" applyFont="1" applyBorder="1" applyAlignment="1">
      <alignment horizontal="right" vertical="center" wrapText="1"/>
    </xf>
    <xf numFmtId="0" fontId="25" fillId="0" borderId="0" xfId="1" applyFont="1"/>
    <xf numFmtId="0" fontId="26" fillId="0" borderId="0" xfId="1" applyFont="1"/>
    <xf numFmtId="49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17" fillId="0" borderId="3" xfId="1" applyFont="1" applyBorder="1" applyAlignment="1">
      <alignment horizontal="right"/>
    </xf>
    <xf numFmtId="49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right"/>
    </xf>
    <xf numFmtId="0" fontId="17" fillId="0" borderId="3" xfId="1" applyFont="1" applyBorder="1" applyAlignment="1">
      <alignment vertical="center" wrapText="1"/>
    </xf>
    <xf numFmtId="164" fontId="17" fillId="0" borderId="3" xfId="1" applyNumberFormat="1" applyFont="1" applyBorder="1" applyAlignment="1">
      <alignment horizontal="right" vertical="center" wrapText="1" indent="1"/>
    </xf>
    <xf numFmtId="49" fontId="23" fillId="0" borderId="0" xfId="1" applyNumberFormat="1" applyFont="1" applyAlignment="1">
      <alignment horizontal="center" vertical="center"/>
    </xf>
    <xf numFmtId="0" fontId="23" fillId="0" borderId="0" xfId="1" applyFont="1" applyAlignment="1">
      <alignment horizontal="right" vertical="center"/>
    </xf>
    <xf numFmtId="164" fontId="17" fillId="0" borderId="0" xfId="1" applyNumberFormat="1" applyFont="1" applyAlignment="1">
      <alignment horizontal="right" vertical="center" wrapText="1"/>
    </xf>
    <xf numFmtId="164" fontId="7" fillId="0" borderId="0" xfId="0" applyNumberFormat="1" applyFont="1" applyBorder="1" applyAlignment="1">
      <alignment vertical="center" wrapText="1"/>
    </xf>
    <xf numFmtId="0" fontId="9" fillId="0" borderId="0" xfId="1" applyFont="1" applyAlignment="1">
      <alignment horizontal="center"/>
    </xf>
    <xf numFmtId="164" fontId="13" fillId="0" borderId="12" xfId="1" applyNumberFormat="1" applyFont="1" applyBorder="1" applyAlignment="1">
      <alignment horizontal="left" vertical="center"/>
    </xf>
    <xf numFmtId="164" fontId="13" fillId="0" borderId="12" xfId="1" applyNumberFormat="1" applyFont="1" applyBorder="1" applyAlignment="1">
      <alignment horizontal="left"/>
    </xf>
    <xf numFmtId="164" fontId="9" fillId="0" borderId="3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 indent="1"/>
    </xf>
    <xf numFmtId="0" fontId="15" fillId="0" borderId="5" xfId="1" applyFont="1" applyBorder="1" applyAlignment="1">
      <alignment horizontal="left" vertical="center" wrapText="1" indent="1"/>
    </xf>
    <xf numFmtId="0" fontId="15" fillId="0" borderId="5" xfId="1" applyFont="1" applyBorder="1" applyAlignment="1">
      <alignment horizontal="left" indent="6"/>
    </xf>
    <xf numFmtId="0" fontId="15" fillId="0" borderId="5" xfId="1" applyFont="1" applyBorder="1" applyAlignment="1">
      <alignment horizontal="left" vertical="center" wrapText="1" indent="6"/>
    </xf>
    <xf numFmtId="0" fontId="16" fillId="0" borderId="5" xfId="0" applyFont="1" applyBorder="1" applyAlignment="1">
      <alignment horizontal="left" vertical="center" wrapText="1" indent="1"/>
    </xf>
    <xf numFmtId="0" fontId="15" fillId="0" borderId="4" xfId="1" applyFont="1" applyBorder="1" applyAlignment="1">
      <alignment horizontal="left" vertical="center" wrapText="1" indent="1"/>
    </xf>
    <xf numFmtId="0" fontId="1" fillId="0" borderId="11" xfId="1" applyFont="1" applyBorder="1" applyAlignment="1">
      <alignment horizontal="center" vertical="center" wrapText="1"/>
    </xf>
    <xf numFmtId="0" fontId="1" fillId="0" borderId="3" xfId="1" applyFont="1" applyBorder="1" applyAlignment="1">
      <alignment vertical="center" wrapText="1"/>
    </xf>
    <xf numFmtId="164" fontId="9" fillId="0" borderId="3" xfId="1" applyNumberFormat="1" applyFont="1" applyBorder="1" applyAlignment="1">
      <alignment horizontal="right" vertical="center" wrapText="1"/>
    </xf>
    <xf numFmtId="164" fontId="17" fillId="0" borderId="3" xfId="0" applyNumberFormat="1" applyFont="1" applyBorder="1" applyAlignment="1">
      <alignment horizontal="left" vertical="center" wrapText="1" indent="1"/>
    </xf>
    <xf numFmtId="0" fontId="15" fillId="0" borderId="13" xfId="1" applyFont="1" applyBorder="1" applyAlignment="1">
      <alignment horizontal="left" vertical="center" wrapText="1" indent="6"/>
    </xf>
    <xf numFmtId="0" fontId="9" fillId="0" borderId="3" xfId="1" applyFont="1" applyBorder="1" applyAlignment="1">
      <alignment horizontal="left" vertical="center" wrapText="1" indent="1"/>
    </xf>
    <xf numFmtId="0" fontId="15" fillId="0" borderId="13" xfId="1" applyFont="1" applyBorder="1" applyAlignment="1">
      <alignment horizontal="left" vertical="center" wrapText="1" indent="1"/>
    </xf>
    <xf numFmtId="0" fontId="15" fillId="0" borderId="7" xfId="1" applyFont="1" applyBorder="1" applyAlignment="1">
      <alignment horizontal="left" vertical="center" wrapText="1" indent="1"/>
    </xf>
    <xf numFmtId="49" fontId="1" fillId="0" borderId="3" xfId="1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 indent="1"/>
    </xf>
    <xf numFmtId="0" fontId="9" fillId="0" borderId="3" xfId="1" applyFont="1" applyBorder="1" applyAlignment="1">
      <alignment horizontal="left"/>
    </xf>
    <xf numFmtId="164" fontId="8" fillId="0" borderId="0" xfId="0" applyNumberFormat="1" applyFont="1" applyAlignment="1">
      <alignment horizontal="right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right" vertical="center" wrapText="1"/>
    </xf>
    <xf numFmtId="0" fontId="9" fillId="0" borderId="0" xfId="1" applyFont="1" applyAlignment="1">
      <alignment horizontal="center"/>
    </xf>
    <xf numFmtId="164" fontId="13" fillId="0" borderId="12" xfId="1" applyNumberFormat="1" applyFont="1" applyBorder="1" applyAlignment="1">
      <alignment horizontal="left" vertical="center"/>
    </xf>
    <xf numFmtId="164" fontId="1" fillId="0" borderId="0" xfId="1" applyNumberFormat="1" applyFont="1" applyAlignment="1">
      <alignment horizontal="center" vertical="center"/>
    </xf>
    <xf numFmtId="164" fontId="13" fillId="0" borderId="12" xfId="1" applyNumberFormat="1" applyFont="1" applyBorder="1" applyAlignment="1">
      <alignment horizontal="left"/>
    </xf>
    <xf numFmtId="0" fontId="9" fillId="0" borderId="14" xfId="1" applyFont="1" applyBorder="1" applyAlignment="1">
      <alignment horizontal="left"/>
    </xf>
    <xf numFmtId="0" fontId="9" fillId="0" borderId="15" xfId="1" applyFont="1" applyBorder="1" applyAlignment="1">
      <alignment horizontal="left"/>
    </xf>
    <xf numFmtId="164" fontId="24" fillId="0" borderId="12" xfId="1" applyNumberFormat="1" applyFont="1" applyBorder="1" applyAlignment="1">
      <alignment horizontal="left" vertical="center"/>
    </xf>
    <xf numFmtId="164" fontId="17" fillId="0" borderId="0" xfId="1" applyNumberFormat="1" applyFont="1" applyAlignment="1">
      <alignment horizontal="center" vertical="center"/>
    </xf>
    <xf numFmtId="164" fontId="24" fillId="0" borderId="12" xfId="1" applyNumberFormat="1" applyFont="1" applyBorder="1" applyAlignment="1">
      <alignment horizontal="left"/>
    </xf>
    <xf numFmtId="0" fontId="17" fillId="0" borderId="3" xfId="1" applyFont="1" applyBorder="1" applyAlignment="1">
      <alignment horizontal="left"/>
    </xf>
    <xf numFmtId="0" fontId="17" fillId="0" borderId="0" xfId="1" applyFont="1" applyAlignment="1">
      <alignment horizontal="center"/>
    </xf>
    <xf numFmtId="164" fontId="22" fillId="0" borderId="0" xfId="0" applyNumberFormat="1" applyFont="1" applyAlignment="1">
      <alignment vertical="center" wrapText="1"/>
    </xf>
    <xf numFmtId="164" fontId="22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horizontal="centerContinuous" vertical="center" wrapText="1"/>
    </xf>
    <xf numFmtId="164" fontId="22" fillId="0" borderId="0" xfId="0" applyNumberFormat="1" applyFont="1" applyAlignment="1">
      <alignment horizontal="centerContinuous" vertical="center"/>
    </xf>
    <xf numFmtId="164" fontId="27" fillId="0" borderId="0" xfId="0" applyNumberFormat="1" applyFont="1" applyAlignment="1">
      <alignment horizontal="centerContinuous" vertical="center"/>
    </xf>
    <xf numFmtId="164" fontId="22" fillId="0" borderId="0" xfId="0" applyNumberFormat="1" applyFont="1" applyAlignment="1">
      <alignment horizontal="center" wrapText="1"/>
    </xf>
    <xf numFmtId="164" fontId="17" fillId="0" borderId="0" xfId="0" applyNumberFormat="1" applyFont="1" applyAlignment="1">
      <alignment horizontal="left" vertical="center" wrapText="1"/>
    </xf>
    <xf numFmtId="164" fontId="28" fillId="0" borderId="0" xfId="0" applyNumberFormat="1" applyFont="1" applyAlignment="1">
      <alignment horizontal="right" vertical="center" wrapText="1"/>
    </xf>
    <xf numFmtId="164" fontId="24" fillId="0" borderId="0" xfId="0" applyNumberFormat="1" applyFont="1" applyAlignment="1">
      <alignment horizontal="right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164" fontId="16" fillId="0" borderId="4" xfId="0" applyNumberFormat="1" applyFont="1" applyBorder="1" applyAlignment="1">
      <alignment horizontal="center" vertical="center" wrapText="1"/>
    </xf>
    <xf numFmtId="164" fontId="16" fillId="0" borderId="4" xfId="0" applyNumberFormat="1" applyFont="1" applyBorder="1" applyAlignment="1">
      <alignment horizontal="lef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0" xfId="0" applyNumberFormat="1" applyFont="1" applyBorder="1" applyAlignment="1">
      <alignment horizontal="left" vertical="center" wrapText="1" indent="1"/>
    </xf>
    <xf numFmtId="164" fontId="16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5" xfId="0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left" vertical="center" wrapText="1" indent="1"/>
    </xf>
    <xf numFmtId="164" fontId="16" fillId="0" borderId="5" xfId="0" applyNumberFormat="1" applyFont="1" applyBorder="1" applyAlignment="1" applyProtection="1">
      <alignment horizontal="right" vertical="center" wrapText="1" indent="1"/>
      <protection locked="0"/>
    </xf>
    <xf numFmtId="164" fontId="27" fillId="0" borderId="5" xfId="0" applyNumberFormat="1" applyFont="1" applyBorder="1" applyAlignment="1">
      <alignment horizontal="left" vertical="center" wrapText="1" indent="1"/>
    </xf>
    <xf numFmtId="164" fontId="16" fillId="0" borderId="7" xfId="0" applyNumberFormat="1" applyFont="1" applyBorder="1" applyAlignment="1">
      <alignment horizontal="left" vertical="center" wrapText="1" indent="1"/>
    </xf>
    <xf numFmtId="164" fontId="16" fillId="0" borderId="5" xfId="0" applyNumberFormat="1" applyFont="1" applyBorder="1" applyAlignment="1" applyProtection="1">
      <alignment horizontal="left" vertical="center" wrapText="1" indent="1"/>
      <protection locked="0"/>
    </xf>
    <xf numFmtId="164" fontId="27" fillId="0" borderId="5" xfId="0" applyNumberFormat="1" applyFont="1" applyBorder="1" applyAlignment="1">
      <alignment horizontal="center" vertical="center" wrapText="1"/>
    </xf>
    <xf numFmtId="164" fontId="27" fillId="0" borderId="5" xfId="0" applyNumberFormat="1" applyFont="1" applyBorder="1" applyAlignment="1" applyProtection="1">
      <alignment horizontal="left" vertical="center" wrapText="1" indent="1"/>
      <protection locked="0"/>
    </xf>
    <xf numFmtId="164" fontId="16" fillId="0" borderId="7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1" xfId="0" applyNumberFormat="1" applyFont="1" applyBorder="1" applyAlignment="1" applyProtection="1">
      <alignment horizontal="left" vertical="center" wrapText="1" indent="1"/>
      <protection locked="0"/>
    </xf>
    <xf numFmtId="164" fontId="16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10" xfId="0" applyNumberFormat="1" applyFont="1" applyBorder="1" applyAlignment="1">
      <alignment horizontal="left" vertical="center" wrapText="1" indent="1"/>
    </xf>
    <xf numFmtId="164" fontId="27" fillId="0" borderId="7" xfId="0" applyNumberFormat="1" applyFont="1" applyBorder="1" applyAlignment="1">
      <alignment horizontal="center" vertical="center" wrapText="1"/>
    </xf>
    <xf numFmtId="164" fontId="24" fillId="0" borderId="7" xfId="0" applyNumberFormat="1" applyFont="1" applyBorder="1" applyAlignment="1">
      <alignment horizontal="left" vertical="center" wrapText="1" indent="1"/>
    </xf>
    <xf numFmtId="164" fontId="24" fillId="0" borderId="7" xfId="0" applyNumberFormat="1" applyFont="1" applyBorder="1" applyAlignment="1">
      <alignment horizontal="right" vertical="center" wrapText="1" indent="1"/>
    </xf>
    <xf numFmtId="164" fontId="24" fillId="0" borderId="5" xfId="0" applyNumberFormat="1" applyFont="1" applyBorder="1" applyAlignment="1">
      <alignment horizontal="left" vertical="center" wrapText="1" indent="1"/>
    </xf>
    <xf numFmtId="164" fontId="24" fillId="0" borderId="5" xfId="0" applyNumberFormat="1" applyFont="1" applyBorder="1" applyAlignment="1">
      <alignment horizontal="right" vertical="center" wrapText="1" indent="1"/>
    </xf>
    <xf numFmtId="164" fontId="16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27" fillId="0" borderId="11" xfId="0" applyNumberFormat="1" applyFont="1" applyBorder="1" applyAlignment="1" applyProtection="1">
      <alignment horizontal="left" vertical="center" wrapText="1" indent="1"/>
      <protection locked="0"/>
    </xf>
    <xf numFmtId="164" fontId="16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Border="1" applyAlignment="1">
      <alignment horizontal="center" vertical="center" wrapText="1"/>
    </xf>
    <xf numFmtId="164" fontId="17" fillId="0" borderId="15" xfId="0" applyNumberFormat="1" applyFont="1" applyBorder="1" applyAlignment="1">
      <alignment horizontal="center" vertical="center" wrapText="1"/>
    </xf>
    <xf numFmtId="164" fontId="17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Continuous" vertical="center" wrapText="1"/>
    </xf>
    <xf numFmtId="164" fontId="6" fillId="0" borderId="4" xfId="0" applyNumberFormat="1" applyFont="1" applyBorder="1" applyAlignment="1">
      <alignment horizontal="left" vertical="center" wrapText="1" indent="1"/>
    </xf>
    <xf numFmtId="164" fontId="6" fillId="0" borderId="4" xfId="0" applyNumberFormat="1" applyFont="1" applyBorder="1" applyAlignment="1" applyProtection="1">
      <alignment horizontal="right" vertical="center" wrapText="1" indent="1"/>
      <protection locked="0"/>
    </xf>
    <xf numFmtId="164" fontId="6" fillId="0" borderId="5" xfId="0" applyNumberFormat="1" applyFont="1" applyBorder="1" applyAlignment="1">
      <alignment horizontal="left" vertical="center" wrapText="1" indent="1"/>
    </xf>
    <xf numFmtId="164" fontId="6" fillId="0" borderId="5" xfId="0" applyNumberFormat="1" applyFont="1" applyBorder="1" applyAlignment="1" applyProtection="1">
      <alignment horizontal="right" vertical="center" wrapText="1" indent="1"/>
      <protection locked="0"/>
    </xf>
    <xf numFmtId="164" fontId="6" fillId="0" borderId="5" xfId="0" applyNumberFormat="1" applyFont="1" applyBorder="1" applyAlignment="1" applyProtection="1">
      <alignment horizontal="left" vertical="center" wrapText="1" indent="1"/>
      <protection locked="0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right" vertical="center" wrapText="1" indent="1"/>
    </xf>
    <xf numFmtId="164" fontId="2" fillId="0" borderId="7" xfId="0" applyNumberFormat="1" applyFont="1" applyBorder="1" applyAlignment="1">
      <alignment horizontal="left" vertical="center" wrapText="1" indent="1"/>
    </xf>
    <xf numFmtId="164" fontId="2" fillId="0" borderId="4" xfId="0" applyNumberFormat="1" applyFont="1" applyBorder="1" applyAlignment="1">
      <alignment horizontal="right" vertical="center" wrapText="1" indent="1"/>
    </xf>
    <xf numFmtId="164" fontId="6" fillId="0" borderId="5" xfId="0" applyNumberFormat="1" applyFont="1" applyBorder="1" applyAlignment="1">
      <alignment horizontal="left" vertical="center" wrapText="1" indent="2"/>
    </xf>
    <xf numFmtId="164" fontId="6" fillId="0" borderId="7" xfId="0" applyNumberFormat="1" applyFont="1" applyBorder="1" applyAlignment="1">
      <alignment horizontal="left" vertical="center" wrapText="1" indent="1"/>
    </xf>
    <xf numFmtId="164" fontId="2" fillId="0" borderId="5" xfId="0" applyNumberFormat="1" applyFont="1" applyBorder="1" applyAlignment="1">
      <alignment horizontal="left" vertical="center" wrapText="1" indent="1"/>
    </xf>
    <xf numFmtId="164" fontId="2" fillId="0" borderId="5" xfId="0" applyNumberFormat="1" applyFont="1" applyBorder="1" applyAlignment="1">
      <alignment horizontal="right" vertical="center" wrapText="1" indent="1"/>
    </xf>
    <xf numFmtId="164" fontId="6" fillId="0" borderId="4" xfId="0" applyNumberFormat="1" applyFont="1" applyBorder="1" applyAlignment="1" applyProtection="1">
      <alignment horizontal="left" vertical="center" wrapText="1" indent="1"/>
      <protection locked="0"/>
    </xf>
    <xf numFmtId="164" fontId="6" fillId="0" borderId="4" xfId="0" applyNumberFormat="1" applyFont="1" applyBorder="1" applyAlignment="1">
      <alignment horizontal="left" vertical="center" wrapText="1" indent="2"/>
    </xf>
    <xf numFmtId="164" fontId="6" fillId="0" borderId="13" xfId="0" applyNumberFormat="1" applyFont="1" applyBorder="1" applyAlignment="1">
      <alignment horizontal="left" vertical="center" wrapText="1" indent="2"/>
    </xf>
    <xf numFmtId="49" fontId="4" fillId="0" borderId="3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0" fontId="1" fillId="0" borderId="3" xfId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vertical="center" wrapText="1"/>
    </xf>
    <xf numFmtId="49" fontId="15" fillId="0" borderId="10" xfId="1" applyNumberFormat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left" vertical="center" wrapText="1" indent="1"/>
    </xf>
    <xf numFmtId="49" fontId="15" fillId="0" borderId="5" xfId="1" applyNumberFormat="1" applyFont="1" applyBorder="1" applyAlignment="1">
      <alignment horizontal="center" vertical="center" wrapText="1"/>
    </xf>
    <xf numFmtId="49" fontId="15" fillId="0" borderId="7" xfId="1" applyNumberFormat="1" applyFont="1" applyBorder="1" applyAlignment="1">
      <alignment horizontal="center" vertical="center" wrapText="1"/>
    </xf>
    <xf numFmtId="49" fontId="15" fillId="0" borderId="11" xfId="1" applyNumberFormat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left" vertical="center" wrapText="1" indent="6"/>
    </xf>
    <xf numFmtId="49" fontId="15" fillId="0" borderId="4" xfId="1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 indent="1"/>
    </xf>
    <xf numFmtId="0" fontId="15" fillId="0" borderId="4" xfId="1" applyFont="1" applyBorder="1" applyAlignment="1">
      <alignment horizontal="left" vertical="center" wrapText="1" indent="6"/>
    </xf>
    <xf numFmtId="49" fontId="15" fillId="0" borderId="13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left" vertical="center" wrapText="1" indent="1"/>
    </xf>
    <xf numFmtId="164" fontId="1" fillId="0" borderId="3" xfId="1" applyNumberFormat="1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indent="1"/>
    </xf>
    <xf numFmtId="164" fontId="15" fillId="0" borderId="4" xfId="1" applyNumberFormat="1" applyFont="1" applyBorder="1" applyAlignment="1" applyProtection="1">
      <alignment horizontal="right" vertical="center" wrapText="1"/>
      <protection locked="0"/>
    </xf>
    <xf numFmtId="164" fontId="15" fillId="0" borderId="5" xfId="1" applyNumberFormat="1" applyFont="1" applyBorder="1" applyAlignment="1" applyProtection="1">
      <alignment horizontal="right" vertical="center" wrapText="1"/>
      <protection locked="0"/>
    </xf>
    <xf numFmtId="164" fontId="15" fillId="0" borderId="13" xfId="1" applyNumberFormat="1" applyFont="1" applyBorder="1" applyAlignment="1" applyProtection="1">
      <alignment horizontal="right" vertical="center" wrapText="1"/>
      <protection locked="0"/>
    </xf>
    <xf numFmtId="164" fontId="15" fillId="0" borderId="4" xfId="1" applyNumberFormat="1" applyFont="1" applyBorder="1" applyAlignment="1">
      <alignment horizontal="right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 indent="1"/>
    </xf>
    <xf numFmtId="164" fontId="1" fillId="0" borderId="3" xfId="1" applyNumberFormat="1" applyFont="1" applyBorder="1" applyAlignment="1">
      <alignment vertical="center" wrapText="1"/>
    </xf>
    <xf numFmtId="164" fontId="17" fillId="0" borderId="3" xfId="0" applyNumberFormat="1" applyFont="1" applyBorder="1" applyAlignment="1">
      <alignment vertical="center" wrapText="1"/>
    </xf>
    <xf numFmtId="164" fontId="15" fillId="0" borderId="4" xfId="1" applyNumberFormat="1" applyFont="1" applyBorder="1" applyAlignment="1" applyProtection="1">
      <alignment vertical="center" wrapText="1"/>
      <protection locked="0"/>
    </xf>
    <xf numFmtId="164" fontId="16" fillId="0" borderId="4" xfId="0" applyNumberFormat="1" applyFont="1" applyBorder="1" applyAlignment="1">
      <alignment vertical="center" wrapText="1"/>
    </xf>
    <xf numFmtId="164" fontId="15" fillId="0" borderId="5" xfId="1" applyNumberFormat="1" applyFont="1" applyBorder="1" applyAlignment="1" applyProtection="1">
      <alignment vertical="center" wrapText="1"/>
      <protection locked="0"/>
    </xf>
    <xf numFmtId="0" fontId="16" fillId="0" borderId="5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64" fontId="15" fillId="0" borderId="13" xfId="1" applyNumberFormat="1" applyFont="1" applyBorder="1" applyAlignment="1" applyProtection="1">
      <alignment vertical="center" wrapText="1"/>
      <protection locked="0"/>
    </xf>
    <xf numFmtId="164" fontId="9" fillId="0" borderId="3" xfId="1" applyNumberFormat="1" applyFont="1" applyBorder="1" applyAlignment="1">
      <alignment vertical="center" wrapText="1"/>
    </xf>
    <xf numFmtId="164" fontId="15" fillId="0" borderId="4" xfId="1" applyNumberFormat="1" applyFont="1" applyBorder="1" applyAlignment="1">
      <alignment vertical="center" wrapText="1"/>
    </xf>
    <xf numFmtId="164" fontId="12" fillId="0" borderId="5" xfId="1" applyNumberFormat="1" applyBorder="1" applyAlignment="1" applyProtection="1">
      <alignment vertical="center" wrapText="1"/>
      <protection locked="0"/>
    </xf>
    <xf numFmtId="164" fontId="12" fillId="0" borderId="13" xfId="1" applyNumberFormat="1" applyBorder="1" applyAlignment="1" applyProtection="1">
      <alignment vertical="center" wrapText="1"/>
      <protection locked="0"/>
    </xf>
    <xf numFmtId="164" fontId="12" fillId="0" borderId="4" xfId="1" applyNumberFormat="1" applyBorder="1" applyAlignment="1" applyProtection="1">
      <alignment vertical="center" wrapText="1"/>
      <protection locked="0"/>
    </xf>
    <xf numFmtId="0" fontId="17" fillId="0" borderId="3" xfId="0" applyFont="1" applyBorder="1" applyAlignment="1">
      <alignment vertical="center" wrapText="1"/>
    </xf>
    <xf numFmtId="164" fontId="1" fillId="0" borderId="3" xfId="1" applyNumberFormat="1" applyFont="1" applyBorder="1" applyAlignment="1" applyProtection="1">
      <alignment vertical="center" wrapText="1"/>
      <protection locked="0"/>
    </xf>
    <xf numFmtId="164" fontId="1" fillId="0" borderId="1" xfId="1" applyNumberFormat="1" applyFont="1" applyBorder="1" applyAlignment="1">
      <alignment horizontal="right" vertical="center" wrapText="1"/>
    </xf>
    <xf numFmtId="164" fontId="15" fillId="0" borderId="10" xfId="1" applyNumberFormat="1" applyFont="1" applyBorder="1" applyAlignment="1" applyProtection="1">
      <alignment horizontal="right" vertical="center" wrapText="1"/>
      <protection locked="0"/>
    </xf>
    <xf numFmtId="0" fontId="15" fillId="0" borderId="5" xfId="1" applyFont="1" applyBorder="1" applyAlignment="1">
      <alignment horizontal="right"/>
    </xf>
    <xf numFmtId="0" fontId="15" fillId="0" borderId="5" xfId="1" applyFont="1" applyBorder="1" applyAlignment="1">
      <alignment horizontal="right" vertical="center" wrapText="1"/>
    </xf>
    <xf numFmtId="0" fontId="1" fillId="0" borderId="3" xfId="1" applyFont="1" applyBorder="1" applyAlignment="1">
      <alignment horizontal="right" vertical="center" wrapText="1"/>
    </xf>
    <xf numFmtId="0" fontId="15" fillId="0" borderId="4" xfId="1" applyFont="1" applyBorder="1" applyAlignment="1">
      <alignment horizontal="right" vertical="center" wrapText="1"/>
    </xf>
    <xf numFmtId="0" fontId="16" fillId="0" borderId="5" xfId="0" applyFont="1" applyBorder="1" applyAlignment="1">
      <alignment horizontal="right" vertical="center" wrapText="1"/>
    </xf>
    <xf numFmtId="0" fontId="15" fillId="0" borderId="13" xfId="1" applyFont="1" applyBorder="1" applyAlignment="1">
      <alignment horizontal="right" vertical="center" wrapText="1"/>
    </xf>
    <xf numFmtId="164" fontId="15" fillId="0" borderId="10" xfId="1" applyNumberFormat="1" applyFont="1" applyBorder="1" applyAlignment="1">
      <alignment horizontal="right" vertical="center" wrapText="1"/>
    </xf>
    <xf numFmtId="0" fontId="15" fillId="0" borderId="11" xfId="1" applyFont="1" applyBorder="1" applyAlignment="1">
      <alignment horizontal="right" vertical="center" wrapText="1"/>
    </xf>
    <xf numFmtId="164" fontId="15" fillId="0" borderId="11" xfId="1" applyNumberFormat="1" applyFont="1" applyBorder="1" applyAlignment="1" applyProtection="1">
      <alignment horizontal="right" vertical="center" wrapText="1"/>
      <protection locked="0"/>
    </xf>
    <xf numFmtId="0" fontId="9" fillId="0" borderId="3" xfId="1" applyFont="1" applyBorder="1" applyAlignment="1">
      <alignment horizontal="right" vertical="center" wrapText="1"/>
    </xf>
    <xf numFmtId="164" fontId="15" fillId="0" borderId="1" xfId="1" applyNumberFormat="1" applyFont="1" applyBorder="1" applyAlignment="1">
      <alignment horizontal="right" vertical="center" wrapText="1"/>
    </xf>
    <xf numFmtId="0" fontId="15" fillId="0" borderId="7" xfId="1" applyFont="1" applyBorder="1" applyAlignment="1">
      <alignment horizontal="right" vertical="center" wrapText="1"/>
    </xf>
    <xf numFmtId="0" fontId="15" fillId="0" borderId="10" xfId="1" applyFont="1" applyBorder="1" applyAlignment="1">
      <alignment horizontal="right" vertical="center" wrapText="1"/>
    </xf>
    <xf numFmtId="164" fontId="15" fillId="0" borderId="7" xfId="1" applyNumberFormat="1" applyFont="1" applyBorder="1" applyAlignment="1" applyProtection="1">
      <alignment horizontal="right" vertical="center" wrapText="1"/>
      <protection locked="0"/>
    </xf>
    <xf numFmtId="164" fontId="4" fillId="0" borderId="3" xfId="1" applyNumberFormat="1" applyFont="1" applyBorder="1" applyAlignment="1">
      <alignment vertical="center" wrapText="1"/>
    </xf>
    <xf numFmtId="49" fontId="17" fillId="0" borderId="3" xfId="1" applyNumberFormat="1" applyFont="1" applyBorder="1" applyAlignment="1">
      <alignment horizontal="center" vertical="center" wrapText="1"/>
    </xf>
    <xf numFmtId="49" fontId="17" fillId="0" borderId="1" xfId="1" applyNumberFormat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left" vertical="center" wrapText="1" indent="1"/>
    </xf>
    <xf numFmtId="49" fontId="16" fillId="0" borderId="4" xfId="1" applyNumberFormat="1" applyFont="1" applyBorder="1" applyAlignment="1">
      <alignment horizontal="center" vertical="center" wrapText="1"/>
    </xf>
    <xf numFmtId="49" fontId="16" fillId="0" borderId="5" xfId="1" applyNumberFormat="1" applyFont="1" applyBorder="1" applyAlignment="1">
      <alignment horizontal="center" vertical="center" wrapText="1"/>
    </xf>
    <xf numFmtId="49" fontId="16" fillId="0" borderId="13" xfId="1" applyNumberFormat="1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indent="1"/>
    </xf>
    <xf numFmtId="0" fontId="17" fillId="0" borderId="1" xfId="1" applyFont="1" applyBorder="1" applyAlignment="1">
      <alignment vertical="center" wrapText="1"/>
    </xf>
    <xf numFmtId="49" fontId="16" fillId="0" borderId="10" xfId="1" applyNumberFormat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left" vertical="center" wrapText="1" indent="1"/>
    </xf>
    <xf numFmtId="0" fontId="16" fillId="0" borderId="5" xfId="1" applyFont="1" applyBorder="1" applyAlignment="1">
      <alignment horizontal="left" vertical="center" wrapText="1" indent="1"/>
    </xf>
    <xf numFmtId="0" fontId="16" fillId="0" borderId="7" xfId="1" applyFont="1" applyBorder="1" applyAlignment="1">
      <alignment horizontal="left" vertical="center" wrapText="1" indent="1"/>
    </xf>
    <xf numFmtId="0" fontId="16" fillId="0" borderId="5" xfId="1" applyFont="1" applyBorder="1" applyAlignment="1">
      <alignment horizontal="left" indent="6"/>
    </xf>
    <xf numFmtId="0" fontId="16" fillId="0" borderId="5" xfId="1" applyFont="1" applyBorder="1" applyAlignment="1">
      <alignment horizontal="left" vertical="center" wrapText="1" indent="6"/>
    </xf>
    <xf numFmtId="49" fontId="16" fillId="0" borderId="7" xfId="1" applyNumberFormat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left" vertical="center" wrapText="1" indent="6"/>
    </xf>
    <xf numFmtId="49" fontId="16" fillId="0" borderId="11" xfId="1" applyNumberFormat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left" vertical="center" wrapText="1" indent="6"/>
    </xf>
    <xf numFmtId="0" fontId="16" fillId="0" borderId="13" xfId="1" applyFont="1" applyBorder="1" applyAlignment="1">
      <alignment horizontal="left" vertical="center" wrapText="1" indent="1"/>
    </xf>
    <xf numFmtId="0" fontId="16" fillId="0" borderId="4" xfId="1" applyFont="1" applyBorder="1" applyAlignment="1">
      <alignment horizontal="left" vertical="center" wrapText="1" indent="6"/>
    </xf>
    <xf numFmtId="0" fontId="16" fillId="0" borderId="4" xfId="1" applyFont="1" applyBorder="1" applyAlignment="1">
      <alignment horizontal="left" vertical="center" wrapText="1" indent="1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Light16"/>
  <colors>
    <mruColors>
      <color rgb="FF006666"/>
      <color rgb="FF008080"/>
      <color rgb="FF009999"/>
      <color rgb="FF00CC99"/>
      <color rgb="FF00FFC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</sheetPr>
  <dimension ref="A1:K28"/>
  <sheetViews>
    <sheetView zoomScale="90" zoomScaleNormal="90" zoomScaleSheetLayoutView="80" workbookViewId="0">
      <selection activeCell="F16" sqref="F16"/>
    </sheetView>
  </sheetViews>
  <sheetFormatPr defaultRowHeight="15" x14ac:dyDescent="0.25"/>
  <cols>
    <col min="1" max="1" width="5.85546875" style="1" customWidth="1"/>
    <col min="2" max="2" width="47.28515625" style="8" customWidth="1"/>
    <col min="3" max="3" width="16.42578125" style="1" customWidth="1"/>
    <col min="4" max="4" width="14" style="1" customWidth="1"/>
    <col min="5" max="5" width="16.42578125" style="1" customWidth="1"/>
    <col min="6" max="6" width="47.28515625" style="1" customWidth="1"/>
    <col min="7" max="8" width="15.7109375" style="1" customWidth="1"/>
    <col min="9" max="9" width="16.7109375" style="1" customWidth="1"/>
    <col min="10" max="11" width="4.140625" style="1" customWidth="1"/>
    <col min="12" max="260" width="9.140625" style="1"/>
    <col min="261" max="261" width="5.85546875" style="1" customWidth="1"/>
    <col min="262" max="262" width="47.28515625" style="1" customWidth="1"/>
    <col min="263" max="263" width="14" style="1" customWidth="1"/>
    <col min="264" max="264" width="47.28515625" style="1" customWidth="1"/>
    <col min="265" max="265" width="14" style="1" customWidth="1"/>
    <col min="266" max="267" width="4.140625" style="1" customWidth="1"/>
    <col min="268" max="516" width="9.140625" style="1"/>
    <col min="517" max="517" width="5.85546875" style="1" customWidth="1"/>
    <col min="518" max="518" width="47.28515625" style="1" customWidth="1"/>
    <col min="519" max="519" width="14" style="1" customWidth="1"/>
    <col min="520" max="520" width="47.28515625" style="1" customWidth="1"/>
    <col min="521" max="521" width="14" style="1" customWidth="1"/>
    <col min="522" max="523" width="4.140625" style="1" customWidth="1"/>
    <col min="524" max="772" width="9.140625" style="1"/>
    <col min="773" max="773" width="5.85546875" style="1" customWidth="1"/>
    <col min="774" max="774" width="47.28515625" style="1" customWidth="1"/>
    <col min="775" max="775" width="14" style="1" customWidth="1"/>
    <col min="776" max="776" width="47.28515625" style="1" customWidth="1"/>
    <col min="777" max="777" width="14" style="1" customWidth="1"/>
    <col min="778" max="779" width="4.140625" style="1" customWidth="1"/>
    <col min="780" max="1028" width="9.140625" style="1"/>
    <col min="1029" max="1029" width="5.85546875" style="1" customWidth="1"/>
    <col min="1030" max="1030" width="47.28515625" style="1" customWidth="1"/>
    <col min="1031" max="1031" width="14" style="1" customWidth="1"/>
    <col min="1032" max="1032" width="47.28515625" style="1" customWidth="1"/>
    <col min="1033" max="1033" width="14" style="1" customWidth="1"/>
    <col min="1034" max="1035" width="4.140625" style="1" customWidth="1"/>
    <col min="1036" max="1284" width="9.140625" style="1"/>
    <col min="1285" max="1285" width="5.85546875" style="1" customWidth="1"/>
    <col min="1286" max="1286" width="47.28515625" style="1" customWidth="1"/>
    <col min="1287" max="1287" width="14" style="1" customWidth="1"/>
    <col min="1288" max="1288" width="47.28515625" style="1" customWidth="1"/>
    <col min="1289" max="1289" width="14" style="1" customWidth="1"/>
    <col min="1290" max="1291" width="4.140625" style="1" customWidth="1"/>
    <col min="1292" max="1540" width="9.140625" style="1"/>
    <col min="1541" max="1541" width="5.85546875" style="1" customWidth="1"/>
    <col min="1542" max="1542" width="47.28515625" style="1" customWidth="1"/>
    <col min="1543" max="1543" width="14" style="1" customWidth="1"/>
    <col min="1544" max="1544" width="47.28515625" style="1" customWidth="1"/>
    <col min="1545" max="1545" width="14" style="1" customWidth="1"/>
    <col min="1546" max="1547" width="4.140625" style="1" customWidth="1"/>
    <col min="1548" max="1796" width="9.140625" style="1"/>
    <col min="1797" max="1797" width="5.85546875" style="1" customWidth="1"/>
    <col min="1798" max="1798" width="47.28515625" style="1" customWidth="1"/>
    <col min="1799" max="1799" width="14" style="1" customWidth="1"/>
    <col min="1800" max="1800" width="47.28515625" style="1" customWidth="1"/>
    <col min="1801" max="1801" width="14" style="1" customWidth="1"/>
    <col min="1802" max="1803" width="4.140625" style="1" customWidth="1"/>
    <col min="1804" max="2052" width="9.140625" style="1"/>
    <col min="2053" max="2053" width="5.85546875" style="1" customWidth="1"/>
    <col min="2054" max="2054" width="47.28515625" style="1" customWidth="1"/>
    <col min="2055" max="2055" width="14" style="1" customWidth="1"/>
    <col min="2056" max="2056" width="47.28515625" style="1" customWidth="1"/>
    <col min="2057" max="2057" width="14" style="1" customWidth="1"/>
    <col min="2058" max="2059" width="4.140625" style="1" customWidth="1"/>
    <col min="2060" max="2308" width="9.140625" style="1"/>
    <col min="2309" max="2309" width="5.85546875" style="1" customWidth="1"/>
    <col min="2310" max="2310" width="47.28515625" style="1" customWidth="1"/>
    <col min="2311" max="2311" width="14" style="1" customWidth="1"/>
    <col min="2312" max="2312" width="47.28515625" style="1" customWidth="1"/>
    <col min="2313" max="2313" width="14" style="1" customWidth="1"/>
    <col min="2314" max="2315" width="4.140625" style="1" customWidth="1"/>
    <col min="2316" max="2564" width="9.140625" style="1"/>
    <col min="2565" max="2565" width="5.85546875" style="1" customWidth="1"/>
    <col min="2566" max="2566" width="47.28515625" style="1" customWidth="1"/>
    <col min="2567" max="2567" width="14" style="1" customWidth="1"/>
    <col min="2568" max="2568" width="47.28515625" style="1" customWidth="1"/>
    <col min="2569" max="2569" width="14" style="1" customWidth="1"/>
    <col min="2570" max="2571" width="4.140625" style="1" customWidth="1"/>
    <col min="2572" max="2820" width="9.140625" style="1"/>
    <col min="2821" max="2821" width="5.85546875" style="1" customWidth="1"/>
    <col min="2822" max="2822" width="47.28515625" style="1" customWidth="1"/>
    <col min="2823" max="2823" width="14" style="1" customWidth="1"/>
    <col min="2824" max="2824" width="47.28515625" style="1" customWidth="1"/>
    <col min="2825" max="2825" width="14" style="1" customWidth="1"/>
    <col min="2826" max="2827" width="4.140625" style="1" customWidth="1"/>
    <col min="2828" max="3076" width="9.140625" style="1"/>
    <col min="3077" max="3077" width="5.85546875" style="1" customWidth="1"/>
    <col min="3078" max="3078" width="47.28515625" style="1" customWidth="1"/>
    <col min="3079" max="3079" width="14" style="1" customWidth="1"/>
    <col min="3080" max="3080" width="47.28515625" style="1" customWidth="1"/>
    <col min="3081" max="3081" width="14" style="1" customWidth="1"/>
    <col min="3082" max="3083" width="4.140625" style="1" customWidth="1"/>
    <col min="3084" max="3332" width="9.140625" style="1"/>
    <col min="3333" max="3333" width="5.85546875" style="1" customWidth="1"/>
    <col min="3334" max="3334" width="47.28515625" style="1" customWidth="1"/>
    <col min="3335" max="3335" width="14" style="1" customWidth="1"/>
    <col min="3336" max="3336" width="47.28515625" style="1" customWidth="1"/>
    <col min="3337" max="3337" width="14" style="1" customWidth="1"/>
    <col min="3338" max="3339" width="4.140625" style="1" customWidth="1"/>
    <col min="3340" max="3588" width="9.140625" style="1"/>
    <col min="3589" max="3589" width="5.85546875" style="1" customWidth="1"/>
    <col min="3590" max="3590" width="47.28515625" style="1" customWidth="1"/>
    <col min="3591" max="3591" width="14" style="1" customWidth="1"/>
    <col min="3592" max="3592" width="47.28515625" style="1" customWidth="1"/>
    <col min="3593" max="3593" width="14" style="1" customWidth="1"/>
    <col min="3594" max="3595" width="4.140625" style="1" customWidth="1"/>
    <col min="3596" max="3844" width="9.140625" style="1"/>
    <col min="3845" max="3845" width="5.85546875" style="1" customWidth="1"/>
    <col min="3846" max="3846" width="47.28515625" style="1" customWidth="1"/>
    <col min="3847" max="3847" width="14" style="1" customWidth="1"/>
    <col min="3848" max="3848" width="47.28515625" style="1" customWidth="1"/>
    <col min="3849" max="3849" width="14" style="1" customWidth="1"/>
    <col min="3850" max="3851" width="4.140625" style="1" customWidth="1"/>
    <col min="3852" max="4100" width="9.140625" style="1"/>
    <col min="4101" max="4101" width="5.85546875" style="1" customWidth="1"/>
    <col min="4102" max="4102" width="47.28515625" style="1" customWidth="1"/>
    <col min="4103" max="4103" width="14" style="1" customWidth="1"/>
    <col min="4104" max="4104" width="47.28515625" style="1" customWidth="1"/>
    <col min="4105" max="4105" width="14" style="1" customWidth="1"/>
    <col min="4106" max="4107" width="4.140625" style="1" customWidth="1"/>
    <col min="4108" max="4356" width="9.140625" style="1"/>
    <col min="4357" max="4357" width="5.85546875" style="1" customWidth="1"/>
    <col min="4358" max="4358" width="47.28515625" style="1" customWidth="1"/>
    <col min="4359" max="4359" width="14" style="1" customWidth="1"/>
    <col min="4360" max="4360" width="47.28515625" style="1" customWidth="1"/>
    <col min="4361" max="4361" width="14" style="1" customWidth="1"/>
    <col min="4362" max="4363" width="4.140625" style="1" customWidth="1"/>
    <col min="4364" max="4612" width="9.140625" style="1"/>
    <col min="4613" max="4613" width="5.85546875" style="1" customWidth="1"/>
    <col min="4614" max="4614" width="47.28515625" style="1" customWidth="1"/>
    <col min="4615" max="4615" width="14" style="1" customWidth="1"/>
    <col min="4616" max="4616" width="47.28515625" style="1" customWidth="1"/>
    <col min="4617" max="4617" width="14" style="1" customWidth="1"/>
    <col min="4618" max="4619" width="4.140625" style="1" customWidth="1"/>
    <col min="4620" max="4868" width="9.140625" style="1"/>
    <col min="4869" max="4869" width="5.85546875" style="1" customWidth="1"/>
    <col min="4870" max="4870" width="47.28515625" style="1" customWidth="1"/>
    <col min="4871" max="4871" width="14" style="1" customWidth="1"/>
    <col min="4872" max="4872" width="47.28515625" style="1" customWidth="1"/>
    <col min="4873" max="4873" width="14" style="1" customWidth="1"/>
    <col min="4874" max="4875" width="4.140625" style="1" customWidth="1"/>
    <col min="4876" max="5124" width="9.140625" style="1"/>
    <col min="5125" max="5125" width="5.85546875" style="1" customWidth="1"/>
    <col min="5126" max="5126" width="47.28515625" style="1" customWidth="1"/>
    <col min="5127" max="5127" width="14" style="1" customWidth="1"/>
    <col min="5128" max="5128" width="47.28515625" style="1" customWidth="1"/>
    <col min="5129" max="5129" width="14" style="1" customWidth="1"/>
    <col min="5130" max="5131" width="4.140625" style="1" customWidth="1"/>
    <col min="5132" max="5380" width="9.140625" style="1"/>
    <col min="5381" max="5381" width="5.85546875" style="1" customWidth="1"/>
    <col min="5382" max="5382" width="47.28515625" style="1" customWidth="1"/>
    <col min="5383" max="5383" width="14" style="1" customWidth="1"/>
    <col min="5384" max="5384" width="47.28515625" style="1" customWidth="1"/>
    <col min="5385" max="5385" width="14" style="1" customWidth="1"/>
    <col min="5386" max="5387" width="4.140625" style="1" customWidth="1"/>
    <col min="5388" max="5636" width="9.140625" style="1"/>
    <col min="5637" max="5637" width="5.85546875" style="1" customWidth="1"/>
    <col min="5638" max="5638" width="47.28515625" style="1" customWidth="1"/>
    <col min="5639" max="5639" width="14" style="1" customWidth="1"/>
    <col min="5640" max="5640" width="47.28515625" style="1" customWidth="1"/>
    <col min="5641" max="5641" width="14" style="1" customWidth="1"/>
    <col min="5642" max="5643" width="4.140625" style="1" customWidth="1"/>
    <col min="5644" max="5892" width="9.140625" style="1"/>
    <col min="5893" max="5893" width="5.85546875" style="1" customWidth="1"/>
    <col min="5894" max="5894" width="47.28515625" style="1" customWidth="1"/>
    <col min="5895" max="5895" width="14" style="1" customWidth="1"/>
    <col min="5896" max="5896" width="47.28515625" style="1" customWidth="1"/>
    <col min="5897" max="5897" width="14" style="1" customWidth="1"/>
    <col min="5898" max="5899" width="4.140625" style="1" customWidth="1"/>
    <col min="5900" max="6148" width="9.140625" style="1"/>
    <col min="6149" max="6149" width="5.85546875" style="1" customWidth="1"/>
    <col min="6150" max="6150" width="47.28515625" style="1" customWidth="1"/>
    <col min="6151" max="6151" width="14" style="1" customWidth="1"/>
    <col min="6152" max="6152" width="47.28515625" style="1" customWidth="1"/>
    <col min="6153" max="6153" width="14" style="1" customWidth="1"/>
    <col min="6154" max="6155" width="4.140625" style="1" customWidth="1"/>
    <col min="6156" max="6404" width="9.140625" style="1"/>
    <col min="6405" max="6405" width="5.85546875" style="1" customWidth="1"/>
    <col min="6406" max="6406" width="47.28515625" style="1" customWidth="1"/>
    <col min="6407" max="6407" width="14" style="1" customWidth="1"/>
    <col min="6408" max="6408" width="47.28515625" style="1" customWidth="1"/>
    <col min="6409" max="6409" width="14" style="1" customWidth="1"/>
    <col min="6410" max="6411" width="4.140625" style="1" customWidth="1"/>
    <col min="6412" max="6660" width="9.140625" style="1"/>
    <col min="6661" max="6661" width="5.85546875" style="1" customWidth="1"/>
    <col min="6662" max="6662" width="47.28515625" style="1" customWidth="1"/>
    <col min="6663" max="6663" width="14" style="1" customWidth="1"/>
    <col min="6664" max="6664" width="47.28515625" style="1" customWidth="1"/>
    <col min="6665" max="6665" width="14" style="1" customWidth="1"/>
    <col min="6666" max="6667" width="4.140625" style="1" customWidth="1"/>
    <col min="6668" max="6916" width="9.140625" style="1"/>
    <col min="6917" max="6917" width="5.85546875" style="1" customWidth="1"/>
    <col min="6918" max="6918" width="47.28515625" style="1" customWidth="1"/>
    <col min="6919" max="6919" width="14" style="1" customWidth="1"/>
    <col min="6920" max="6920" width="47.28515625" style="1" customWidth="1"/>
    <col min="6921" max="6921" width="14" style="1" customWidth="1"/>
    <col min="6922" max="6923" width="4.140625" style="1" customWidth="1"/>
    <col min="6924" max="7172" width="9.140625" style="1"/>
    <col min="7173" max="7173" width="5.85546875" style="1" customWidth="1"/>
    <col min="7174" max="7174" width="47.28515625" style="1" customWidth="1"/>
    <col min="7175" max="7175" width="14" style="1" customWidth="1"/>
    <col min="7176" max="7176" width="47.28515625" style="1" customWidth="1"/>
    <col min="7177" max="7177" width="14" style="1" customWidth="1"/>
    <col min="7178" max="7179" width="4.140625" style="1" customWidth="1"/>
    <col min="7180" max="7428" width="9.140625" style="1"/>
    <col min="7429" max="7429" width="5.85546875" style="1" customWidth="1"/>
    <col min="7430" max="7430" width="47.28515625" style="1" customWidth="1"/>
    <col min="7431" max="7431" width="14" style="1" customWidth="1"/>
    <col min="7432" max="7432" width="47.28515625" style="1" customWidth="1"/>
    <col min="7433" max="7433" width="14" style="1" customWidth="1"/>
    <col min="7434" max="7435" width="4.140625" style="1" customWidth="1"/>
    <col min="7436" max="7684" width="9.140625" style="1"/>
    <col min="7685" max="7685" width="5.85546875" style="1" customWidth="1"/>
    <col min="7686" max="7686" width="47.28515625" style="1" customWidth="1"/>
    <col min="7687" max="7687" width="14" style="1" customWidth="1"/>
    <col min="7688" max="7688" width="47.28515625" style="1" customWidth="1"/>
    <col min="7689" max="7689" width="14" style="1" customWidth="1"/>
    <col min="7690" max="7691" width="4.140625" style="1" customWidth="1"/>
    <col min="7692" max="7940" width="9.140625" style="1"/>
    <col min="7941" max="7941" width="5.85546875" style="1" customWidth="1"/>
    <col min="7942" max="7942" width="47.28515625" style="1" customWidth="1"/>
    <col min="7943" max="7943" width="14" style="1" customWidth="1"/>
    <col min="7944" max="7944" width="47.28515625" style="1" customWidth="1"/>
    <col min="7945" max="7945" width="14" style="1" customWidth="1"/>
    <col min="7946" max="7947" width="4.140625" style="1" customWidth="1"/>
    <col min="7948" max="8196" width="9.140625" style="1"/>
    <col min="8197" max="8197" width="5.85546875" style="1" customWidth="1"/>
    <col min="8198" max="8198" width="47.28515625" style="1" customWidth="1"/>
    <col min="8199" max="8199" width="14" style="1" customWidth="1"/>
    <col min="8200" max="8200" width="47.28515625" style="1" customWidth="1"/>
    <col min="8201" max="8201" width="14" style="1" customWidth="1"/>
    <col min="8202" max="8203" width="4.140625" style="1" customWidth="1"/>
    <col min="8204" max="8452" width="9.140625" style="1"/>
    <col min="8453" max="8453" width="5.85546875" style="1" customWidth="1"/>
    <col min="8454" max="8454" width="47.28515625" style="1" customWidth="1"/>
    <col min="8455" max="8455" width="14" style="1" customWidth="1"/>
    <col min="8456" max="8456" width="47.28515625" style="1" customWidth="1"/>
    <col min="8457" max="8457" width="14" style="1" customWidth="1"/>
    <col min="8458" max="8459" width="4.140625" style="1" customWidth="1"/>
    <col min="8460" max="8708" width="9.140625" style="1"/>
    <col min="8709" max="8709" width="5.85546875" style="1" customWidth="1"/>
    <col min="8710" max="8710" width="47.28515625" style="1" customWidth="1"/>
    <col min="8711" max="8711" width="14" style="1" customWidth="1"/>
    <col min="8712" max="8712" width="47.28515625" style="1" customWidth="1"/>
    <col min="8713" max="8713" width="14" style="1" customWidth="1"/>
    <col min="8714" max="8715" width="4.140625" style="1" customWidth="1"/>
    <col min="8716" max="8964" width="9.140625" style="1"/>
    <col min="8965" max="8965" width="5.85546875" style="1" customWidth="1"/>
    <col min="8966" max="8966" width="47.28515625" style="1" customWidth="1"/>
    <col min="8967" max="8967" width="14" style="1" customWidth="1"/>
    <col min="8968" max="8968" width="47.28515625" style="1" customWidth="1"/>
    <col min="8969" max="8969" width="14" style="1" customWidth="1"/>
    <col min="8970" max="8971" width="4.140625" style="1" customWidth="1"/>
    <col min="8972" max="9220" width="9.140625" style="1"/>
    <col min="9221" max="9221" width="5.85546875" style="1" customWidth="1"/>
    <col min="9222" max="9222" width="47.28515625" style="1" customWidth="1"/>
    <col min="9223" max="9223" width="14" style="1" customWidth="1"/>
    <col min="9224" max="9224" width="47.28515625" style="1" customWidth="1"/>
    <col min="9225" max="9225" width="14" style="1" customWidth="1"/>
    <col min="9226" max="9227" width="4.140625" style="1" customWidth="1"/>
    <col min="9228" max="9476" width="9.140625" style="1"/>
    <col min="9477" max="9477" width="5.85546875" style="1" customWidth="1"/>
    <col min="9478" max="9478" width="47.28515625" style="1" customWidth="1"/>
    <col min="9479" max="9479" width="14" style="1" customWidth="1"/>
    <col min="9480" max="9480" width="47.28515625" style="1" customWidth="1"/>
    <col min="9481" max="9481" width="14" style="1" customWidth="1"/>
    <col min="9482" max="9483" width="4.140625" style="1" customWidth="1"/>
    <col min="9484" max="9732" width="9.140625" style="1"/>
    <col min="9733" max="9733" width="5.85546875" style="1" customWidth="1"/>
    <col min="9734" max="9734" width="47.28515625" style="1" customWidth="1"/>
    <col min="9735" max="9735" width="14" style="1" customWidth="1"/>
    <col min="9736" max="9736" width="47.28515625" style="1" customWidth="1"/>
    <col min="9737" max="9737" width="14" style="1" customWidth="1"/>
    <col min="9738" max="9739" width="4.140625" style="1" customWidth="1"/>
    <col min="9740" max="9988" width="9.140625" style="1"/>
    <col min="9989" max="9989" width="5.85546875" style="1" customWidth="1"/>
    <col min="9990" max="9990" width="47.28515625" style="1" customWidth="1"/>
    <col min="9991" max="9991" width="14" style="1" customWidth="1"/>
    <col min="9992" max="9992" width="47.28515625" style="1" customWidth="1"/>
    <col min="9993" max="9993" width="14" style="1" customWidth="1"/>
    <col min="9994" max="9995" width="4.140625" style="1" customWidth="1"/>
    <col min="9996" max="10244" width="9.140625" style="1"/>
    <col min="10245" max="10245" width="5.85546875" style="1" customWidth="1"/>
    <col min="10246" max="10246" width="47.28515625" style="1" customWidth="1"/>
    <col min="10247" max="10247" width="14" style="1" customWidth="1"/>
    <col min="10248" max="10248" width="47.28515625" style="1" customWidth="1"/>
    <col min="10249" max="10249" width="14" style="1" customWidth="1"/>
    <col min="10250" max="10251" width="4.140625" style="1" customWidth="1"/>
    <col min="10252" max="10500" width="9.140625" style="1"/>
    <col min="10501" max="10501" width="5.85546875" style="1" customWidth="1"/>
    <col min="10502" max="10502" width="47.28515625" style="1" customWidth="1"/>
    <col min="10503" max="10503" width="14" style="1" customWidth="1"/>
    <col min="10504" max="10504" width="47.28515625" style="1" customWidth="1"/>
    <col min="10505" max="10505" width="14" style="1" customWidth="1"/>
    <col min="10506" max="10507" width="4.140625" style="1" customWidth="1"/>
    <col min="10508" max="10756" width="9.140625" style="1"/>
    <col min="10757" max="10757" width="5.85546875" style="1" customWidth="1"/>
    <col min="10758" max="10758" width="47.28515625" style="1" customWidth="1"/>
    <col min="10759" max="10759" width="14" style="1" customWidth="1"/>
    <col min="10760" max="10760" width="47.28515625" style="1" customWidth="1"/>
    <col min="10761" max="10761" width="14" style="1" customWidth="1"/>
    <col min="10762" max="10763" width="4.140625" style="1" customWidth="1"/>
    <col min="10764" max="11012" width="9.140625" style="1"/>
    <col min="11013" max="11013" width="5.85546875" style="1" customWidth="1"/>
    <col min="11014" max="11014" width="47.28515625" style="1" customWidth="1"/>
    <col min="11015" max="11015" width="14" style="1" customWidth="1"/>
    <col min="11016" max="11016" width="47.28515625" style="1" customWidth="1"/>
    <col min="11017" max="11017" width="14" style="1" customWidth="1"/>
    <col min="11018" max="11019" width="4.140625" style="1" customWidth="1"/>
    <col min="11020" max="11268" width="9.140625" style="1"/>
    <col min="11269" max="11269" width="5.85546875" style="1" customWidth="1"/>
    <col min="11270" max="11270" width="47.28515625" style="1" customWidth="1"/>
    <col min="11271" max="11271" width="14" style="1" customWidth="1"/>
    <col min="11272" max="11272" width="47.28515625" style="1" customWidth="1"/>
    <col min="11273" max="11273" width="14" style="1" customWidth="1"/>
    <col min="11274" max="11275" width="4.140625" style="1" customWidth="1"/>
    <col min="11276" max="11524" width="9.140625" style="1"/>
    <col min="11525" max="11525" width="5.85546875" style="1" customWidth="1"/>
    <col min="11526" max="11526" width="47.28515625" style="1" customWidth="1"/>
    <col min="11527" max="11527" width="14" style="1" customWidth="1"/>
    <col min="11528" max="11528" width="47.28515625" style="1" customWidth="1"/>
    <col min="11529" max="11529" width="14" style="1" customWidth="1"/>
    <col min="11530" max="11531" width="4.140625" style="1" customWidth="1"/>
    <col min="11532" max="11780" width="9.140625" style="1"/>
    <col min="11781" max="11781" width="5.85546875" style="1" customWidth="1"/>
    <col min="11782" max="11782" width="47.28515625" style="1" customWidth="1"/>
    <col min="11783" max="11783" width="14" style="1" customWidth="1"/>
    <col min="11784" max="11784" width="47.28515625" style="1" customWidth="1"/>
    <col min="11785" max="11785" width="14" style="1" customWidth="1"/>
    <col min="11786" max="11787" width="4.140625" style="1" customWidth="1"/>
    <col min="11788" max="12036" width="9.140625" style="1"/>
    <col min="12037" max="12037" width="5.85546875" style="1" customWidth="1"/>
    <col min="12038" max="12038" width="47.28515625" style="1" customWidth="1"/>
    <col min="12039" max="12039" width="14" style="1" customWidth="1"/>
    <col min="12040" max="12040" width="47.28515625" style="1" customWidth="1"/>
    <col min="12041" max="12041" width="14" style="1" customWidth="1"/>
    <col min="12042" max="12043" width="4.140625" style="1" customWidth="1"/>
    <col min="12044" max="12292" width="9.140625" style="1"/>
    <col min="12293" max="12293" width="5.85546875" style="1" customWidth="1"/>
    <col min="12294" max="12294" width="47.28515625" style="1" customWidth="1"/>
    <col min="12295" max="12295" width="14" style="1" customWidth="1"/>
    <col min="12296" max="12296" width="47.28515625" style="1" customWidth="1"/>
    <col min="12297" max="12297" width="14" style="1" customWidth="1"/>
    <col min="12298" max="12299" width="4.140625" style="1" customWidth="1"/>
    <col min="12300" max="12548" width="9.140625" style="1"/>
    <col min="12549" max="12549" width="5.85546875" style="1" customWidth="1"/>
    <col min="12550" max="12550" width="47.28515625" style="1" customWidth="1"/>
    <col min="12551" max="12551" width="14" style="1" customWidth="1"/>
    <col min="12552" max="12552" width="47.28515625" style="1" customWidth="1"/>
    <col min="12553" max="12553" width="14" style="1" customWidth="1"/>
    <col min="12554" max="12555" width="4.140625" style="1" customWidth="1"/>
    <col min="12556" max="12804" width="9.140625" style="1"/>
    <col min="12805" max="12805" width="5.85546875" style="1" customWidth="1"/>
    <col min="12806" max="12806" width="47.28515625" style="1" customWidth="1"/>
    <col min="12807" max="12807" width="14" style="1" customWidth="1"/>
    <col min="12808" max="12808" width="47.28515625" style="1" customWidth="1"/>
    <col min="12809" max="12809" width="14" style="1" customWidth="1"/>
    <col min="12810" max="12811" width="4.140625" style="1" customWidth="1"/>
    <col min="12812" max="13060" width="9.140625" style="1"/>
    <col min="13061" max="13061" width="5.85546875" style="1" customWidth="1"/>
    <col min="13062" max="13062" width="47.28515625" style="1" customWidth="1"/>
    <col min="13063" max="13063" width="14" style="1" customWidth="1"/>
    <col min="13064" max="13064" width="47.28515625" style="1" customWidth="1"/>
    <col min="13065" max="13065" width="14" style="1" customWidth="1"/>
    <col min="13066" max="13067" width="4.140625" style="1" customWidth="1"/>
    <col min="13068" max="13316" width="9.140625" style="1"/>
    <col min="13317" max="13317" width="5.85546875" style="1" customWidth="1"/>
    <col min="13318" max="13318" width="47.28515625" style="1" customWidth="1"/>
    <col min="13319" max="13319" width="14" style="1" customWidth="1"/>
    <col min="13320" max="13320" width="47.28515625" style="1" customWidth="1"/>
    <col min="13321" max="13321" width="14" style="1" customWidth="1"/>
    <col min="13322" max="13323" width="4.140625" style="1" customWidth="1"/>
    <col min="13324" max="13572" width="9.140625" style="1"/>
    <col min="13573" max="13573" width="5.85546875" style="1" customWidth="1"/>
    <col min="13574" max="13574" width="47.28515625" style="1" customWidth="1"/>
    <col min="13575" max="13575" width="14" style="1" customWidth="1"/>
    <col min="13576" max="13576" width="47.28515625" style="1" customWidth="1"/>
    <col min="13577" max="13577" width="14" style="1" customWidth="1"/>
    <col min="13578" max="13579" width="4.140625" style="1" customWidth="1"/>
    <col min="13580" max="13828" width="9.140625" style="1"/>
    <col min="13829" max="13829" width="5.85546875" style="1" customWidth="1"/>
    <col min="13830" max="13830" width="47.28515625" style="1" customWidth="1"/>
    <col min="13831" max="13831" width="14" style="1" customWidth="1"/>
    <col min="13832" max="13832" width="47.28515625" style="1" customWidth="1"/>
    <col min="13833" max="13833" width="14" style="1" customWidth="1"/>
    <col min="13834" max="13835" width="4.140625" style="1" customWidth="1"/>
    <col min="13836" max="14084" width="9.140625" style="1"/>
    <col min="14085" max="14085" width="5.85546875" style="1" customWidth="1"/>
    <col min="14086" max="14086" width="47.28515625" style="1" customWidth="1"/>
    <col min="14087" max="14087" width="14" style="1" customWidth="1"/>
    <col min="14088" max="14088" width="47.28515625" style="1" customWidth="1"/>
    <col min="14089" max="14089" width="14" style="1" customWidth="1"/>
    <col min="14090" max="14091" width="4.140625" style="1" customWidth="1"/>
    <col min="14092" max="14340" width="9.140625" style="1"/>
    <col min="14341" max="14341" width="5.85546875" style="1" customWidth="1"/>
    <col min="14342" max="14342" width="47.28515625" style="1" customWidth="1"/>
    <col min="14343" max="14343" width="14" style="1" customWidth="1"/>
    <col min="14344" max="14344" width="47.28515625" style="1" customWidth="1"/>
    <col min="14345" max="14345" width="14" style="1" customWidth="1"/>
    <col min="14346" max="14347" width="4.140625" style="1" customWidth="1"/>
    <col min="14348" max="14596" width="9.140625" style="1"/>
    <col min="14597" max="14597" width="5.85546875" style="1" customWidth="1"/>
    <col min="14598" max="14598" width="47.28515625" style="1" customWidth="1"/>
    <col min="14599" max="14599" width="14" style="1" customWidth="1"/>
    <col min="14600" max="14600" width="47.28515625" style="1" customWidth="1"/>
    <col min="14601" max="14601" width="14" style="1" customWidth="1"/>
    <col min="14602" max="14603" width="4.140625" style="1" customWidth="1"/>
    <col min="14604" max="14852" width="9.140625" style="1"/>
    <col min="14853" max="14853" width="5.85546875" style="1" customWidth="1"/>
    <col min="14854" max="14854" width="47.28515625" style="1" customWidth="1"/>
    <col min="14855" max="14855" width="14" style="1" customWidth="1"/>
    <col min="14856" max="14856" width="47.28515625" style="1" customWidth="1"/>
    <col min="14857" max="14857" width="14" style="1" customWidth="1"/>
    <col min="14858" max="14859" width="4.140625" style="1" customWidth="1"/>
    <col min="14860" max="15108" width="9.140625" style="1"/>
    <col min="15109" max="15109" width="5.85546875" style="1" customWidth="1"/>
    <col min="15110" max="15110" width="47.28515625" style="1" customWidth="1"/>
    <col min="15111" max="15111" width="14" style="1" customWidth="1"/>
    <col min="15112" max="15112" width="47.28515625" style="1" customWidth="1"/>
    <col min="15113" max="15113" width="14" style="1" customWidth="1"/>
    <col min="15114" max="15115" width="4.140625" style="1" customWidth="1"/>
    <col min="15116" max="15364" width="9.140625" style="1"/>
    <col min="15365" max="15365" width="5.85546875" style="1" customWidth="1"/>
    <col min="15366" max="15366" width="47.28515625" style="1" customWidth="1"/>
    <col min="15367" max="15367" width="14" style="1" customWidth="1"/>
    <col min="15368" max="15368" width="47.28515625" style="1" customWidth="1"/>
    <col min="15369" max="15369" width="14" style="1" customWidth="1"/>
    <col min="15370" max="15371" width="4.140625" style="1" customWidth="1"/>
    <col min="15372" max="15620" width="9.140625" style="1"/>
    <col min="15621" max="15621" width="5.85546875" style="1" customWidth="1"/>
    <col min="15622" max="15622" width="47.28515625" style="1" customWidth="1"/>
    <col min="15623" max="15623" width="14" style="1" customWidth="1"/>
    <col min="15624" max="15624" width="47.28515625" style="1" customWidth="1"/>
    <col min="15625" max="15625" width="14" style="1" customWidth="1"/>
    <col min="15626" max="15627" width="4.140625" style="1" customWidth="1"/>
    <col min="15628" max="15876" width="9.140625" style="1"/>
    <col min="15877" max="15877" width="5.85546875" style="1" customWidth="1"/>
    <col min="15878" max="15878" width="47.28515625" style="1" customWidth="1"/>
    <col min="15879" max="15879" width="14" style="1" customWidth="1"/>
    <col min="15880" max="15880" width="47.28515625" style="1" customWidth="1"/>
    <col min="15881" max="15881" width="14" style="1" customWidth="1"/>
    <col min="15882" max="15883" width="4.140625" style="1" customWidth="1"/>
    <col min="15884" max="16132" width="9.140625" style="1"/>
    <col min="16133" max="16133" width="5.85546875" style="1" customWidth="1"/>
    <col min="16134" max="16134" width="47.28515625" style="1" customWidth="1"/>
    <col min="16135" max="16135" width="14" style="1" customWidth="1"/>
    <col min="16136" max="16136" width="47.28515625" style="1" customWidth="1"/>
    <col min="16137" max="16137" width="14" style="1" customWidth="1"/>
    <col min="16138" max="16139" width="4.140625" style="1" customWidth="1"/>
    <col min="16140" max="16384" width="9.140625" style="1"/>
  </cols>
  <sheetData>
    <row r="1" spans="1:11" x14ac:dyDescent="0.25">
      <c r="A1" s="114"/>
      <c r="B1" s="115"/>
      <c r="C1" s="114"/>
      <c r="D1" s="114"/>
      <c r="E1" s="114"/>
      <c r="F1" s="99" t="s">
        <v>68</v>
      </c>
      <c r="G1" s="99"/>
      <c r="H1" s="99"/>
      <c r="I1" s="99"/>
    </row>
    <row r="2" spans="1:11" ht="31.5" x14ac:dyDescent="0.25">
      <c r="A2" s="114"/>
      <c r="B2" s="116" t="s">
        <v>0</v>
      </c>
      <c r="C2" s="117"/>
      <c r="D2" s="118"/>
      <c r="E2" s="117"/>
      <c r="F2" s="117"/>
      <c r="G2" s="117"/>
      <c r="H2" s="117"/>
      <c r="I2" s="117"/>
      <c r="J2" s="11"/>
      <c r="K2" s="2"/>
    </row>
    <row r="3" spans="1:11" s="9" customFormat="1" ht="24.75" customHeight="1" thickBot="1" x14ac:dyDescent="0.3">
      <c r="A3" s="119"/>
      <c r="B3" s="120" t="s">
        <v>1</v>
      </c>
      <c r="C3" s="121"/>
      <c r="D3" s="121"/>
      <c r="E3" s="121"/>
      <c r="F3" s="119"/>
      <c r="G3" s="119"/>
      <c r="H3" s="119"/>
      <c r="I3" s="122" t="s">
        <v>2</v>
      </c>
      <c r="J3" s="11"/>
      <c r="K3" s="2"/>
    </row>
    <row r="4" spans="1:11" ht="16.5" thickBot="1" x14ac:dyDescent="0.3">
      <c r="A4" s="123" t="s">
        <v>3</v>
      </c>
      <c r="B4" s="152" t="s">
        <v>4</v>
      </c>
      <c r="C4" s="153"/>
      <c r="D4" s="153"/>
      <c r="E4" s="154"/>
      <c r="F4" s="152" t="s">
        <v>5</v>
      </c>
      <c r="G4" s="153"/>
      <c r="H4" s="153"/>
      <c r="I4" s="154"/>
      <c r="J4" s="11"/>
      <c r="K4" s="2"/>
    </row>
    <row r="5" spans="1:11" s="3" customFormat="1" ht="51.75" customHeight="1" thickBot="1" x14ac:dyDescent="0.3">
      <c r="A5" s="124"/>
      <c r="B5" s="125" t="s">
        <v>6</v>
      </c>
      <c r="C5" s="125" t="s">
        <v>69</v>
      </c>
      <c r="D5" s="125" t="s">
        <v>339</v>
      </c>
      <c r="E5" s="125" t="s">
        <v>340</v>
      </c>
      <c r="F5" s="125" t="s">
        <v>6</v>
      </c>
      <c r="G5" s="125" t="s">
        <v>69</v>
      </c>
      <c r="H5" s="125" t="s">
        <v>339</v>
      </c>
      <c r="I5" s="125" t="s">
        <v>340</v>
      </c>
      <c r="J5" s="11"/>
      <c r="K5" s="2"/>
    </row>
    <row r="6" spans="1:11" s="5" customFormat="1" ht="16.5" thickBot="1" x14ac:dyDescent="0.3">
      <c r="A6" s="125">
        <v>1</v>
      </c>
      <c r="B6" s="125">
        <v>2</v>
      </c>
      <c r="C6" s="125" t="s">
        <v>7</v>
      </c>
      <c r="D6" s="125" t="s">
        <v>8</v>
      </c>
      <c r="E6" s="125" t="s">
        <v>9</v>
      </c>
      <c r="F6" s="125" t="s">
        <v>22</v>
      </c>
      <c r="G6" s="125" t="s">
        <v>25</v>
      </c>
      <c r="H6" s="125" t="s">
        <v>27</v>
      </c>
      <c r="I6" s="125" t="s">
        <v>29</v>
      </c>
      <c r="J6" s="11"/>
      <c r="K6" s="2"/>
    </row>
    <row r="7" spans="1:11" ht="15.75" x14ac:dyDescent="0.25">
      <c r="A7" s="126" t="s">
        <v>10</v>
      </c>
      <c r="B7" s="127" t="s">
        <v>11</v>
      </c>
      <c r="C7" s="128">
        <v>96936434</v>
      </c>
      <c r="D7" s="128">
        <f>E7-C7</f>
        <v>3998426</v>
      </c>
      <c r="E7" s="128">
        <v>100934860</v>
      </c>
      <c r="F7" s="129" t="s">
        <v>12</v>
      </c>
      <c r="G7" s="130">
        <v>11534320</v>
      </c>
      <c r="H7" s="129">
        <f>I7-G7</f>
        <v>3770783</v>
      </c>
      <c r="I7" s="130">
        <v>15305103</v>
      </c>
      <c r="J7" s="11"/>
      <c r="K7" s="2"/>
    </row>
    <row r="8" spans="1:11" ht="31.5" x14ac:dyDescent="0.25">
      <c r="A8" s="131" t="s">
        <v>13</v>
      </c>
      <c r="B8" s="132" t="s">
        <v>14</v>
      </c>
      <c r="C8" s="133">
        <v>1073748</v>
      </c>
      <c r="D8" s="128">
        <f>E8-C8</f>
        <v>3656395</v>
      </c>
      <c r="E8" s="133">
        <v>4730143</v>
      </c>
      <c r="F8" s="132" t="s">
        <v>15</v>
      </c>
      <c r="G8" s="133">
        <v>2253611</v>
      </c>
      <c r="H8" s="132">
        <f t="shared" ref="H7:H12" si="0">I8-G8</f>
        <v>357713</v>
      </c>
      <c r="I8" s="133">
        <v>2611324</v>
      </c>
      <c r="J8" s="11"/>
      <c r="K8" s="2"/>
    </row>
    <row r="9" spans="1:11" ht="15.75" x14ac:dyDescent="0.25">
      <c r="A9" s="131" t="s">
        <v>7</v>
      </c>
      <c r="B9" s="132" t="s">
        <v>16</v>
      </c>
      <c r="C9" s="133"/>
      <c r="D9" s="133"/>
      <c r="E9" s="133"/>
      <c r="F9" s="134" t="s">
        <v>17</v>
      </c>
      <c r="G9" s="133">
        <v>18484425</v>
      </c>
      <c r="H9" s="132">
        <f t="shared" si="0"/>
        <v>1198090</v>
      </c>
      <c r="I9" s="133">
        <v>19682515</v>
      </c>
      <c r="J9" s="11"/>
      <c r="K9" s="2"/>
    </row>
    <row r="10" spans="1:11" ht="15.75" x14ac:dyDescent="0.25">
      <c r="A10" s="131" t="s">
        <v>8</v>
      </c>
      <c r="B10" s="132" t="s">
        <v>18</v>
      </c>
      <c r="C10" s="133">
        <v>9747000</v>
      </c>
      <c r="D10" s="128">
        <f>E10-C10</f>
        <v>0</v>
      </c>
      <c r="E10" s="133">
        <v>9747000</v>
      </c>
      <c r="F10" s="132" t="s">
        <v>19</v>
      </c>
      <c r="G10" s="133">
        <v>4048080</v>
      </c>
      <c r="H10" s="132">
        <f t="shared" si="0"/>
        <v>1015480</v>
      </c>
      <c r="I10" s="133">
        <v>5063560</v>
      </c>
      <c r="J10" s="11"/>
      <c r="K10" s="2"/>
    </row>
    <row r="11" spans="1:11" ht="15.75" x14ac:dyDescent="0.25">
      <c r="A11" s="131" t="s">
        <v>9</v>
      </c>
      <c r="B11" s="135" t="s">
        <v>20</v>
      </c>
      <c r="C11" s="133">
        <v>36000</v>
      </c>
      <c r="D11" s="128">
        <f>E11-C11</f>
        <v>0</v>
      </c>
      <c r="E11" s="133">
        <v>36000</v>
      </c>
      <c r="F11" s="132" t="s">
        <v>21</v>
      </c>
      <c r="G11" s="133">
        <v>78988787</v>
      </c>
      <c r="H11" s="132">
        <f t="shared" si="0"/>
        <v>2138143</v>
      </c>
      <c r="I11" s="133">
        <v>81126930</v>
      </c>
      <c r="J11" s="11"/>
      <c r="K11" s="2"/>
    </row>
    <row r="12" spans="1:11" ht="15.75" x14ac:dyDescent="0.25">
      <c r="A12" s="131" t="s">
        <v>22</v>
      </c>
      <c r="B12" s="132" t="s">
        <v>23</v>
      </c>
      <c r="C12" s="133"/>
      <c r="D12" s="133"/>
      <c r="E12" s="133"/>
      <c r="F12" s="132" t="s">
        <v>24</v>
      </c>
      <c r="G12" s="133">
        <v>3430565</v>
      </c>
      <c r="H12" s="132">
        <f t="shared" si="0"/>
        <v>3462206</v>
      </c>
      <c r="I12" s="133">
        <v>6892771</v>
      </c>
      <c r="J12" s="11"/>
      <c r="K12" s="2"/>
    </row>
    <row r="13" spans="1:11" ht="15.75" x14ac:dyDescent="0.25">
      <c r="A13" s="131" t="s">
        <v>25</v>
      </c>
      <c r="B13" s="132" t="s">
        <v>26</v>
      </c>
      <c r="C13" s="133">
        <v>2576030</v>
      </c>
      <c r="D13" s="128">
        <f>E13-C13</f>
        <v>0</v>
      </c>
      <c r="E13" s="133">
        <v>2576030</v>
      </c>
      <c r="F13" s="136"/>
      <c r="G13" s="136"/>
      <c r="H13" s="136"/>
      <c r="I13" s="133"/>
      <c r="J13" s="11"/>
      <c r="K13" s="2"/>
    </row>
    <row r="14" spans="1:11" ht="16.5" thickBot="1" x14ac:dyDescent="0.3">
      <c r="A14" s="137" t="s">
        <v>27</v>
      </c>
      <c r="B14" s="138" t="s">
        <v>28</v>
      </c>
      <c r="C14" s="133">
        <v>313580</v>
      </c>
      <c r="D14" s="139">
        <f>E14-C14</f>
        <v>0</v>
      </c>
      <c r="E14" s="133">
        <v>313580</v>
      </c>
      <c r="F14" s="140"/>
      <c r="G14" s="140"/>
      <c r="H14" s="140"/>
      <c r="I14" s="141"/>
      <c r="J14" s="11"/>
      <c r="K14" s="2"/>
    </row>
    <row r="15" spans="1:11" ht="32.25" thickBot="1" x14ac:dyDescent="0.3">
      <c r="A15" s="125" t="s">
        <v>29</v>
      </c>
      <c r="B15" s="90" t="s">
        <v>30</v>
      </c>
      <c r="C15" s="23">
        <f>SUM(C7,C8,C10,C11,C13,C14)</f>
        <v>110682792</v>
      </c>
      <c r="D15" s="142">
        <f>E15-C15</f>
        <v>7654821</v>
      </c>
      <c r="E15" s="23">
        <f>SUM(E7,E8,E10,E11,E13,E14)</f>
        <v>118337613</v>
      </c>
      <c r="F15" s="90" t="s">
        <v>31</v>
      </c>
      <c r="G15" s="23">
        <f>SUM(G7:G14)</f>
        <v>118739788</v>
      </c>
      <c r="H15" s="143">
        <f>I15-G15</f>
        <v>11942415</v>
      </c>
      <c r="I15" s="23">
        <f>SUM(I7:I14)</f>
        <v>130682203</v>
      </c>
      <c r="J15" s="11"/>
      <c r="K15" s="2"/>
    </row>
    <row r="16" spans="1:11" ht="31.5" x14ac:dyDescent="0.25">
      <c r="A16" s="144" t="s">
        <v>32</v>
      </c>
      <c r="B16" s="145" t="s">
        <v>33</v>
      </c>
      <c r="C16" s="146">
        <f>SUM(C17:C20)</f>
        <v>11185558</v>
      </c>
      <c r="D16" s="128">
        <f>E16-C16</f>
        <v>4287594</v>
      </c>
      <c r="E16" s="146">
        <f>SUM(E17:E20)</f>
        <v>15473152</v>
      </c>
      <c r="F16" s="129" t="s">
        <v>34</v>
      </c>
      <c r="G16" s="129"/>
      <c r="H16" s="129"/>
      <c r="I16" s="130"/>
      <c r="J16" s="11"/>
      <c r="K16" s="2"/>
    </row>
    <row r="17" spans="1:11" ht="15.75" x14ac:dyDescent="0.25">
      <c r="A17" s="137" t="s">
        <v>35</v>
      </c>
      <c r="B17" s="132" t="s">
        <v>36</v>
      </c>
      <c r="C17" s="133">
        <v>11185558</v>
      </c>
      <c r="D17" s="133">
        <f>E17-C17</f>
        <v>4287594</v>
      </c>
      <c r="E17" s="133">
        <v>15473152</v>
      </c>
      <c r="F17" s="132" t="s">
        <v>37</v>
      </c>
      <c r="G17" s="132"/>
      <c r="H17" s="132"/>
      <c r="I17" s="133"/>
      <c r="J17" s="11"/>
      <c r="K17" s="2"/>
    </row>
    <row r="18" spans="1:11" ht="15.75" x14ac:dyDescent="0.25">
      <c r="A18" s="137" t="s">
        <v>38</v>
      </c>
      <c r="B18" s="132" t="s">
        <v>39</v>
      </c>
      <c r="C18" s="133"/>
      <c r="D18" s="133"/>
      <c r="E18" s="133"/>
      <c r="F18" s="132" t="s">
        <v>40</v>
      </c>
      <c r="G18" s="132"/>
      <c r="H18" s="132"/>
      <c r="I18" s="133"/>
      <c r="J18" s="11"/>
      <c r="K18" s="2"/>
    </row>
    <row r="19" spans="1:11" ht="15.75" x14ac:dyDescent="0.25">
      <c r="A19" s="137" t="s">
        <v>41</v>
      </c>
      <c r="B19" s="132" t="s">
        <v>42</v>
      </c>
      <c r="C19" s="133"/>
      <c r="D19" s="133"/>
      <c r="E19" s="133"/>
      <c r="F19" s="132" t="s">
        <v>43</v>
      </c>
      <c r="G19" s="132"/>
      <c r="H19" s="132"/>
      <c r="I19" s="133"/>
      <c r="J19" s="11"/>
      <c r="K19" s="2"/>
    </row>
    <row r="20" spans="1:11" ht="15.75" x14ac:dyDescent="0.25">
      <c r="A20" s="137" t="s">
        <v>44</v>
      </c>
      <c r="B20" s="132" t="s">
        <v>45</v>
      </c>
      <c r="C20" s="133"/>
      <c r="D20" s="139"/>
      <c r="E20" s="139"/>
      <c r="F20" s="132" t="s">
        <v>46</v>
      </c>
      <c r="G20" s="132"/>
      <c r="H20" s="132"/>
      <c r="I20" s="133"/>
      <c r="J20" s="11"/>
      <c r="K20" s="2"/>
    </row>
    <row r="21" spans="1:11" ht="31.5" x14ac:dyDescent="0.25">
      <c r="A21" s="137" t="s">
        <v>47</v>
      </c>
      <c r="B21" s="147" t="s">
        <v>48</v>
      </c>
      <c r="C21" s="148">
        <f>SUM(C22:C23)</f>
        <v>0</v>
      </c>
      <c r="D21" s="148"/>
      <c r="E21" s="148"/>
      <c r="F21" s="132" t="s">
        <v>49</v>
      </c>
      <c r="G21" s="132"/>
      <c r="H21" s="132"/>
      <c r="I21" s="133"/>
      <c r="J21" s="11"/>
      <c r="K21" s="2"/>
    </row>
    <row r="22" spans="1:11" ht="15.75" x14ac:dyDescent="0.25">
      <c r="A22" s="137" t="s">
        <v>50</v>
      </c>
      <c r="B22" s="135" t="s">
        <v>51</v>
      </c>
      <c r="C22" s="139"/>
      <c r="D22" s="139"/>
      <c r="E22" s="139"/>
      <c r="F22" s="134" t="s">
        <v>52</v>
      </c>
      <c r="G22" s="133">
        <v>3128562</v>
      </c>
      <c r="H22" s="132">
        <f>I22-G22</f>
        <v>0</v>
      </c>
      <c r="I22" s="133">
        <v>3128562</v>
      </c>
      <c r="J22" s="11"/>
      <c r="K22" s="2"/>
    </row>
    <row r="23" spans="1:11" ht="16.5" thickBot="1" x14ac:dyDescent="0.3">
      <c r="A23" s="137" t="s">
        <v>53</v>
      </c>
      <c r="B23" s="132" t="s">
        <v>54</v>
      </c>
      <c r="C23" s="149"/>
      <c r="D23" s="149"/>
      <c r="E23" s="149"/>
      <c r="F23" s="150" t="s">
        <v>55</v>
      </c>
      <c r="G23" s="150"/>
      <c r="H23" s="150"/>
      <c r="I23" s="141"/>
      <c r="J23" s="11"/>
      <c r="K23" s="2"/>
    </row>
    <row r="24" spans="1:11" ht="32.25" thickBot="1" x14ac:dyDescent="0.3">
      <c r="A24" s="125" t="s">
        <v>56</v>
      </c>
      <c r="B24" s="90" t="s">
        <v>57</v>
      </c>
      <c r="C24" s="23">
        <f>SUM(C16,C21)</f>
        <v>11185558</v>
      </c>
      <c r="D24" s="151">
        <f>E24-C24</f>
        <v>4287594</v>
      </c>
      <c r="E24" s="23">
        <f>SUM(E16,E21)</f>
        <v>15473152</v>
      </c>
      <c r="F24" s="90" t="s">
        <v>58</v>
      </c>
      <c r="G24" s="23">
        <f>SUM(G16:G23)</f>
        <v>3128562</v>
      </c>
      <c r="H24" s="129">
        <f>I24-G24</f>
        <v>0</v>
      </c>
      <c r="I24" s="23">
        <f>SUM(I16:I23)</f>
        <v>3128562</v>
      </c>
      <c r="J24" s="11"/>
      <c r="K24" s="2"/>
    </row>
    <row r="25" spans="1:11" ht="16.5" thickBot="1" x14ac:dyDescent="0.3">
      <c r="A25" s="125" t="s">
        <v>59</v>
      </c>
      <c r="B25" s="90" t="s">
        <v>60</v>
      </c>
      <c r="C25" s="23">
        <f>SUM(C15,C24)</f>
        <v>121868350</v>
      </c>
      <c r="D25" s="142">
        <f>E25-C25</f>
        <v>11942415</v>
      </c>
      <c r="E25" s="23">
        <f>SUM(E15,E24)</f>
        <v>133810765</v>
      </c>
      <c r="F25" s="90" t="s">
        <v>61</v>
      </c>
      <c r="G25" s="23">
        <f>SUM(G15,G24)</f>
        <v>121868350</v>
      </c>
      <c r="H25" s="143">
        <f>I25-G25</f>
        <v>11942415</v>
      </c>
      <c r="I25" s="23">
        <f>SUM(I15,I24)</f>
        <v>133810765</v>
      </c>
      <c r="J25" s="11"/>
      <c r="K25" s="2"/>
    </row>
    <row r="26" spans="1:11" ht="16.5" thickBot="1" x14ac:dyDescent="0.3">
      <c r="A26" s="125" t="s">
        <v>62</v>
      </c>
      <c r="B26" s="90" t="s">
        <v>63</v>
      </c>
      <c r="C26" s="23"/>
      <c r="D26" s="23"/>
      <c r="E26" s="23"/>
      <c r="F26" s="90" t="s">
        <v>64</v>
      </c>
      <c r="G26" s="90"/>
      <c r="H26" s="90"/>
      <c r="I26" s="23"/>
      <c r="J26" s="11"/>
      <c r="K26" s="2"/>
    </row>
    <row r="27" spans="1:11" ht="16.5" thickBot="1" x14ac:dyDescent="0.3">
      <c r="A27" s="125" t="s">
        <v>65</v>
      </c>
      <c r="B27" s="90" t="s">
        <v>66</v>
      </c>
      <c r="C27" s="23"/>
      <c r="D27" s="23"/>
      <c r="E27" s="23"/>
      <c r="F27" s="90" t="s">
        <v>67</v>
      </c>
      <c r="G27" s="90"/>
      <c r="H27" s="90"/>
      <c r="I27" s="23"/>
      <c r="J27" s="11"/>
      <c r="K27" s="2"/>
    </row>
    <row r="28" spans="1:11" ht="18.75" x14ac:dyDescent="0.25">
      <c r="B28" s="12"/>
      <c r="C28" s="12"/>
      <c r="D28" s="12"/>
      <c r="E28" s="12"/>
      <c r="F28" s="12"/>
      <c r="G28" s="76"/>
      <c r="H28" s="76"/>
    </row>
  </sheetData>
  <mergeCells count="4">
    <mergeCell ref="A4:A5"/>
    <mergeCell ref="F1:I1"/>
    <mergeCell ref="F4:I4"/>
    <mergeCell ref="B4:E4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G29"/>
  <sheetViews>
    <sheetView zoomScaleNormal="100" workbookViewId="0">
      <selection activeCell="D20" sqref="D20"/>
    </sheetView>
  </sheetViews>
  <sheetFormatPr defaultRowHeight="15" x14ac:dyDescent="0.25"/>
  <cols>
    <col min="1" max="1" width="5.85546875" style="1" customWidth="1"/>
    <col min="2" max="2" width="50.42578125" style="8" customWidth="1"/>
    <col min="3" max="3" width="12.7109375" style="1" customWidth="1"/>
    <col min="4" max="4" width="51.85546875" style="1" customWidth="1"/>
    <col min="5" max="5" width="14" style="1" customWidth="1"/>
    <col min="6" max="6" width="4.140625" style="1" customWidth="1"/>
    <col min="7" max="256" width="9.140625" style="1"/>
    <col min="257" max="257" width="5.85546875" style="1" customWidth="1"/>
    <col min="258" max="258" width="50.42578125" style="1" customWidth="1"/>
    <col min="259" max="259" width="12.7109375" style="1" customWidth="1"/>
    <col min="260" max="260" width="51.85546875" style="1" customWidth="1"/>
    <col min="261" max="261" width="14" style="1" customWidth="1"/>
    <col min="262" max="262" width="4.140625" style="1" customWidth="1"/>
    <col min="263" max="512" width="9.140625" style="1"/>
    <col min="513" max="513" width="5.85546875" style="1" customWidth="1"/>
    <col min="514" max="514" width="50.42578125" style="1" customWidth="1"/>
    <col min="515" max="515" width="12.7109375" style="1" customWidth="1"/>
    <col min="516" max="516" width="51.85546875" style="1" customWidth="1"/>
    <col min="517" max="517" width="14" style="1" customWidth="1"/>
    <col min="518" max="518" width="4.140625" style="1" customWidth="1"/>
    <col min="519" max="768" width="9.140625" style="1"/>
    <col min="769" max="769" width="5.85546875" style="1" customWidth="1"/>
    <col min="770" max="770" width="50.42578125" style="1" customWidth="1"/>
    <col min="771" max="771" width="12.7109375" style="1" customWidth="1"/>
    <col min="772" max="772" width="51.85546875" style="1" customWidth="1"/>
    <col min="773" max="773" width="14" style="1" customWidth="1"/>
    <col min="774" max="774" width="4.140625" style="1" customWidth="1"/>
    <col min="775" max="1024" width="9.140625" style="1"/>
    <col min="1025" max="1025" width="5.85546875" style="1" customWidth="1"/>
    <col min="1026" max="1026" width="50.42578125" style="1" customWidth="1"/>
    <col min="1027" max="1027" width="12.7109375" style="1" customWidth="1"/>
    <col min="1028" max="1028" width="51.85546875" style="1" customWidth="1"/>
    <col min="1029" max="1029" width="14" style="1" customWidth="1"/>
    <col min="1030" max="1030" width="4.140625" style="1" customWidth="1"/>
    <col min="1031" max="1280" width="9.140625" style="1"/>
    <col min="1281" max="1281" width="5.85546875" style="1" customWidth="1"/>
    <col min="1282" max="1282" width="50.42578125" style="1" customWidth="1"/>
    <col min="1283" max="1283" width="12.7109375" style="1" customWidth="1"/>
    <col min="1284" max="1284" width="51.85546875" style="1" customWidth="1"/>
    <col min="1285" max="1285" width="14" style="1" customWidth="1"/>
    <col min="1286" max="1286" width="4.140625" style="1" customWidth="1"/>
    <col min="1287" max="1536" width="9.140625" style="1"/>
    <col min="1537" max="1537" width="5.85546875" style="1" customWidth="1"/>
    <col min="1538" max="1538" width="50.42578125" style="1" customWidth="1"/>
    <col min="1539" max="1539" width="12.7109375" style="1" customWidth="1"/>
    <col min="1540" max="1540" width="51.85546875" style="1" customWidth="1"/>
    <col min="1541" max="1541" width="14" style="1" customWidth="1"/>
    <col min="1542" max="1542" width="4.140625" style="1" customWidth="1"/>
    <col min="1543" max="1792" width="9.140625" style="1"/>
    <col min="1793" max="1793" width="5.85546875" style="1" customWidth="1"/>
    <col min="1794" max="1794" width="50.42578125" style="1" customWidth="1"/>
    <col min="1795" max="1795" width="12.7109375" style="1" customWidth="1"/>
    <col min="1796" max="1796" width="51.85546875" style="1" customWidth="1"/>
    <col min="1797" max="1797" width="14" style="1" customWidth="1"/>
    <col min="1798" max="1798" width="4.140625" style="1" customWidth="1"/>
    <col min="1799" max="2048" width="9.140625" style="1"/>
    <col min="2049" max="2049" width="5.85546875" style="1" customWidth="1"/>
    <col min="2050" max="2050" width="50.42578125" style="1" customWidth="1"/>
    <col min="2051" max="2051" width="12.7109375" style="1" customWidth="1"/>
    <col min="2052" max="2052" width="51.85546875" style="1" customWidth="1"/>
    <col min="2053" max="2053" width="14" style="1" customWidth="1"/>
    <col min="2054" max="2054" width="4.140625" style="1" customWidth="1"/>
    <col min="2055" max="2304" width="9.140625" style="1"/>
    <col min="2305" max="2305" width="5.85546875" style="1" customWidth="1"/>
    <col min="2306" max="2306" width="50.42578125" style="1" customWidth="1"/>
    <col min="2307" max="2307" width="12.7109375" style="1" customWidth="1"/>
    <col min="2308" max="2308" width="51.85546875" style="1" customWidth="1"/>
    <col min="2309" max="2309" width="14" style="1" customWidth="1"/>
    <col min="2310" max="2310" width="4.140625" style="1" customWidth="1"/>
    <col min="2311" max="2560" width="9.140625" style="1"/>
    <col min="2561" max="2561" width="5.85546875" style="1" customWidth="1"/>
    <col min="2562" max="2562" width="50.42578125" style="1" customWidth="1"/>
    <col min="2563" max="2563" width="12.7109375" style="1" customWidth="1"/>
    <col min="2564" max="2564" width="51.85546875" style="1" customWidth="1"/>
    <col min="2565" max="2565" width="14" style="1" customWidth="1"/>
    <col min="2566" max="2566" width="4.140625" style="1" customWidth="1"/>
    <col min="2567" max="2816" width="9.140625" style="1"/>
    <col min="2817" max="2817" width="5.85546875" style="1" customWidth="1"/>
    <col min="2818" max="2818" width="50.42578125" style="1" customWidth="1"/>
    <col min="2819" max="2819" width="12.7109375" style="1" customWidth="1"/>
    <col min="2820" max="2820" width="51.85546875" style="1" customWidth="1"/>
    <col min="2821" max="2821" width="14" style="1" customWidth="1"/>
    <col min="2822" max="2822" width="4.140625" style="1" customWidth="1"/>
    <col min="2823" max="3072" width="9.140625" style="1"/>
    <col min="3073" max="3073" width="5.85546875" style="1" customWidth="1"/>
    <col min="3074" max="3074" width="50.42578125" style="1" customWidth="1"/>
    <col min="3075" max="3075" width="12.7109375" style="1" customWidth="1"/>
    <col min="3076" max="3076" width="51.85546875" style="1" customWidth="1"/>
    <col min="3077" max="3077" width="14" style="1" customWidth="1"/>
    <col min="3078" max="3078" width="4.140625" style="1" customWidth="1"/>
    <col min="3079" max="3328" width="9.140625" style="1"/>
    <col min="3329" max="3329" width="5.85546875" style="1" customWidth="1"/>
    <col min="3330" max="3330" width="50.42578125" style="1" customWidth="1"/>
    <col min="3331" max="3331" width="12.7109375" style="1" customWidth="1"/>
    <col min="3332" max="3332" width="51.85546875" style="1" customWidth="1"/>
    <col min="3333" max="3333" width="14" style="1" customWidth="1"/>
    <col min="3334" max="3334" width="4.140625" style="1" customWidth="1"/>
    <col min="3335" max="3584" width="9.140625" style="1"/>
    <col min="3585" max="3585" width="5.85546875" style="1" customWidth="1"/>
    <col min="3586" max="3586" width="50.42578125" style="1" customWidth="1"/>
    <col min="3587" max="3587" width="12.7109375" style="1" customWidth="1"/>
    <col min="3588" max="3588" width="51.85546875" style="1" customWidth="1"/>
    <col min="3589" max="3589" width="14" style="1" customWidth="1"/>
    <col min="3590" max="3590" width="4.140625" style="1" customWidth="1"/>
    <col min="3591" max="3840" width="9.140625" style="1"/>
    <col min="3841" max="3841" width="5.85546875" style="1" customWidth="1"/>
    <col min="3842" max="3842" width="50.42578125" style="1" customWidth="1"/>
    <col min="3843" max="3843" width="12.7109375" style="1" customWidth="1"/>
    <col min="3844" max="3844" width="51.85546875" style="1" customWidth="1"/>
    <col min="3845" max="3845" width="14" style="1" customWidth="1"/>
    <col min="3846" max="3846" width="4.140625" style="1" customWidth="1"/>
    <col min="3847" max="4096" width="9.140625" style="1"/>
    <col min="4097" max="4097" width="5.85546875" style="1" customWidth="1"/>
    <col min="4098" max="4098" width="50.42578125" style="1" customWidth="1"/>
    <col min="4099" max="4099" width="12.7109375" style="1" customWidth="1"/>
    <col min="4100" max="4100" width="51.85546875" style="1" customWidth="1"/>
    <col min="4101" max="4101" width="14" style="1" customWidth="1"/>
    <col min="4102" max="4102" width="4.140625" style="1" customWidth="1"/>
    <col min="4103" max="4352" width="9.140625" style="1"/>
    <col min="4353" max="4353" width="5.85546875" style="1" customWidth="1"/>
    <col min="4354" max="4354" width="50.42578125" style="1" customWidth="1"/>
    <col min="4355" max="4355" width="12.7109375" style="1" customWidth="1"/>
    <col min="4356" max="4356" width="51.85546875" style="1" customWidth="1"/>
    <col min="4357" max="4357" width="14" style="1" customWidth="1"/>
    <col min="4358" max="4358" width="4.140625" style="1" customWidth="1"/>
    <col min="4359" max="4608" width="9.140625" style="1"/>
    <col min="4609" max="4609" width="5.85546875" style="1" customWidth="1"/>
    <col min="4610" max="4610" width="50.42578125" style="1" customWidth="1"/>
    <col min="4611" max="4611" width="12.7109375" style="1" customWidth="1"/>
    <col min="4612" max="4612" width="51.85546875" style="1" customWidth="1"/>
    <col min="4613" max="4613" width="14" style="1" customWidth="1"/>
    <col min="4614" max="4614" width="4.140625" style="1" customWidth="1"/>
    <col min="4615" max="4864" width="9.140625" style="1"/>
    <col min="4865" max="4865" width="5.85546875" style="1" customWidth="1"/>
    <col min="4866" max="4866" width="50.42578125" style="1" customWidth="1"/>
    <col min="4867" max="4867" width="12.7109375" style="1" customWidth="1"/>
    <col min="4868" max="4868" width="51.85546875" style="1" customWidth="1"/>
    <col min="4869" max="4869" width="14" style="1" customWidth="1"/>
    <col min="4870" max="4870" width="4.140625" style="1" customWidth="1"/>
    <col min="4871" max="5120" width="9.140625" style="1"/>
    <col min="5121" max="5121" width="5.85546875" style="1" customWidth="1"/>
    <col min="5122" max="5122" width="50.42578125" style="1" customWidth="1"/>
    <col min="5123" max="5123" width="12.7109375" style="1" customWidth="1"/>
    <col min="5124" max="5124" width="51.85546875" style="1" customWidth="1"/>
    <col min="5125" max="5125" width="14" style="1" customWidth="1"/>
    <col min="5126" max="5126" width="4.140625" style="1" customWidth="1"/>
    <col min="5127" max="5376" width="9.140625" style="1"/>
    <col min="5377" max="5377" width="5.85546875" style="1" customWidth="1"/>
    <col min="5378" max="5378" width="50.42578125" style="1" customWidth="1"/>
    <col min="5379" max="5379" width="12.7109375" style="1" customWidth="1"/>
    <col min="5380" max="5380" width="51.85546875" style="1" customWidth="1"/>
    <col min="5381" max="5381" width="14" style="1" customWidth="1"/>
    <col min="5382" max="5382" width="4.140625" style="1" customWidth="1"/>
    <col min="5383" max="5632" width="9.140625" style="1"/>
    <col min="5633" max="5633" width="5.85546875" style="1" customWidth="1"/>
    <col min="5634" max="5634" width="50.42578125" style="1" customWidth="1"/>
    <col min="5635" max="5635" width="12.7109375" style="1" customWidth="1"/>
    <col min="5636" max="5636" width="51.85546875" style="1" customWidth="1"/>
    <col min="5637" max="5637" width="14" style="1" customWidth="1"/>
    <col min="5638" max="5638" width="4.140625" style="1" customWidth="1"/>
    <col min="5639" max="5888" width="9.140625" style="1"/>
    <col min="5889" max="5889" width="5.85546875" style="1" customWidth="1"/>
    <col min="5890" max="5890" width="50.42578125" style="1" customWidth="1"/>
    <col min="5891" max="5891" width="12.7109375" style="1" customWidth="1"/>
    <col min="5892" max="5892" width="51.85546875" style="1" customWidth="1"/>
    <col min="5893" max="5893" width="14" style="1" customWidth="1"/>
    <col min="5894" max="5894" width="4.140625" style="1" customWidth="1"/>
    <col min="5895" max="6144" width="9.140625" style="1"/>
    <col min="6145" max="6145" width="5.85546875" style="1" customWidth="1"/>
    <col min="6146" max="6146" width="50.42578125" style="1" customWidth="1"/>
    <col min="6147" max="6147" width="12.7109375" style="1" customWidth="1"/>
    <col min="6148" max="6148" width="51.85546875" style="1" customWidth="1"/>
    <col min="6149" max="6149" width="14" style="1" customWidth="1"/>
    <col min="6150" max="6150" width="4.140625" style="1" customWidth="1"/>
    <col min="6151" max="6400" width="9.140625" style="1"/>
    <col min="6401" max="6401" width="5.85546875" style="1" customWidth="1"/>
    <col min="6402" max="6402" width="50.42578125" style="1" customWidth="1"/>
    <col min="6403" max="6403" width="12.7109375" style="1" customWidth="1"/>
    <col min="6404" max="6404" width="51.85546875" style="1" customWidth="1"/>
    <col min="6405" max="6405" width="14" style="1" customWidth="1"/>
    <col min="6406" max="6406" width="4.140625" style="1" customWidth="1"/>
    <col min="6407" max="6656" width="9.140625" style="1"/>
    <col min="6657" max="6657" width="5.85546875" style="1" customWidth="1"/>
    <col min="6658" max="6658" width="50.42578125" style="1" customWidth="1"/>
    <col min="6659" max="6659" width="12.7109375" style="1" customWidth="1"/>
    <col min="6660" max="6660" width="51.85546875" style="1" customWidth="1"/>
    <col min="6661" max="6661" width="14" style="1" customWidth="1"/>
    <col min="6662" max="6662" width="4.140625" style="1" customWidth="1"/>
    <col min="6663" max="6912" width="9.140625" style="1"/>
    <col min="6913" max="6913" width="5.85546875" style="1" customWidth="1"/>
    <col min="6914" max="6914" width="50.42578125" style="1" customWidth="1"/>
    <col min="6915" max="6915" width="12.7109375" style="1" customWidth="1"/>
    <col min="6916" max="6916" width="51.85546875" style="1" customWidth="1"/>
    <col min="6917" max="6917" width="14" style="1" customWidth="1"/>
    <col min="6918" max="6918" width="4.140625" style="1" customWidth="1"/>
    <col min="6919" max="7168" width="9.140625" style="1"/>
    <col min="7169" max="7169" width="5.85546875" style="1" customWidth="1"/>
    <col min="7170" max="7170" width="50.42578125" style="1" customWidth="1"/>
    <col min="7171" max="7171" width="12.7109375" style="1" customWidth="1"/>
    <col min="7172" max="7172" width="51.85546875" style="1" customWidth="1"/>
    <col min="7173" max="7173" width="14" style="1" customWidth="1"/>
    <col min="7174" max="7174" width="4.140625" style="1" customWidth="1"/>
    <col min="7175" max="7424" width="9.140625" style="1"/>
    <col min="7425" max="7425" width="5.85546875" style="1" customWidth="1"/>
    <col min="7426" max="7426" width="50.42578125" style="1" customWidth="1"/>
    <col min="7427" max="7427" width="12.7109375" style="1" customWidth="1"/>
    <col min="7428" max="7428" width="51.85546875" style="1" customWidth="1"/>
    <col min="7429" max="7429" width="14" style="1" customWidth="1"/>
    <col min="7430" max="7430" width="4.140625" style="1" customWidth="1"/>
    <col min="7431" max="7680" width="9.140625" style="1"/>
    <col min="7681" max="7681" width="5.85546875" style="1" customWidth="1"/>
    <col min="7682" max="7682" width="50.42578125" style="1" customWidth="1"/>
    <col min="7683" max="7683" width="12.7109375" style="1" customWidth="1"/>
    <col min="7684" max="7684" width="51.85546875" style="1" customWidth="1"/>
    <col min="7685" max="7685" width="14" style="1" customWidth="1"/>
    <col min="7686" max="7686" width="4.140625" style="1" customWidth="1"/>
    <col min="7687" max="7936" width="9.140625" style="1"/>
    <col min="7937" max="7937" width="5.85546875" style="1" customWidth="1"/>
    <col min="7938" max="7938" width="50.42578125" style="1" customWidth="1"/>
    <col min="7939" max="7939" width="12.7109375" style="1" customWidth="1"/>
    <col min="7940" max="7940" width="51.85546875" style="1" customWidth="1"/>
    <col min="7941" max="7941" width="14" style="1" customWidth="1"/>
    <col min="7942" max="7942" width="4.140625" style="1" customWidth="1"/>
    <col min="7943" max="8192" width="9.140625" style="1"/>
    <col min="8193" max="8193" width="5.85546875" style="1" customWidth="1"/>
    <col min="8194" max="8194" width="50.42578125" style="1" customWidth="1"/>
    <col min="8195" max="8195" width="12.7109375" style="1" customWidth="1"/>
    <col min="8196" max="8196" width="51.85546875" style="1" customWidth="1"/>
    <col min="8197" max="8197" width="14" style="1" customWidth="1"/>
    <col min="8198" max="8198" width="4.140625" style="1" customWidth="1"/>
    <col min="8199" max="8448" width="9.140625" style="1"/>
    <col min="8449" max="8449" width="5.85546875" style="1" customWidth="1"/>
    <col min="8450" max="8450" width="50.42578125" style="1" customWidth="1"/>
    <col min="8451" max="8451" width="12.7109375" style="1" customWidth="1"/>
    <col min="8452" max="8452" width="51.85546875" style="1" customWidth="1"/>
    <col min="8453" max="8453" width="14" style="1" customWidth="1"/>
    <col min="8454" max="8454" width="4.140625" style="1" customWidth="1"/>
    <col min="8455" max="8704" width="9.140625" style="1"/>
    <col min="8705" max="8705" width="5.85546875" style="1" customWidth="1"/>
    <col min="8706" max="8706" width="50.42578125" style="1" customWidth="1"/>
    <col min="8707" max="8707" width="12.7109375" style="1" customWidth="1"/>
    <col min="8708" max="8708" width="51.85546875" style="1" customWidth="1"/>
    <col min="8709" max="8709" width="14" style="1" customWidth="1"/>
    <col min="8710" max="8710" width="4.140625" style="1" customWidth="1"/>
    <col min="8711" max="8960" width="9.140625" style="1"/>
    <col min="8961" max="8961" width="5.85546875" style="1" customWidth="1"/>
    <col min="8962" max="8962" width="50.42578125" style="1" customWidth="1"/>
    <col min="8963" max="8963" width="12.7109375" style="1" customWidth="1"/>
    <col min="8964" max="8964" width="51.85546875" style="1" customWidth="1"/>
    <col min="8965" max="8965" width="14" style="1" customWidth="1"/>
    <col min="8966" max="8966" width="4.140625" style="1" customWidth="1"/>
    <col min="8967" max="9216" width="9.140625" style="1"/>
    <col min="9217" max="9217" width="5.85546875" style="1" customWidth="1"/>
    <col min="9218" max="9218" width="50.42578125" style="1" customWidth="1"/>
    <col min="9219" max="9219" width="12.7109375" style="1" customWidth="1"/>
    <col min="9220" max="9220" width="51.85546875" style="1" customWidth="1"/>
    <col min="9221" max="9221" width="14" style="1" customWidth="1"/>
    <col min="9222" max="9222" width="4.140625" style="1" customWidth="1"/>
    <col min="9223" max="9472" width="9.140625" style="1"/>
    <col min="9473" max="9473" width="5.85546875" style="1" customWidth="1"/>
    <col min="9474" max="9474" width="50.42578125" style="1" customWidth="1"/>
    <col min="9475" max="9475" width="12.7109375" style="1" customWidth="1"/>
    <col min="9476" max="9476" width="51.85546875" style="1" customWidth="1"/>
    <col min="9477" max="9477" width="14" style="1" customWidth="1"/>
    <col min="9478" max="9478" width="4.140625" style="1" customWidth="1"/>
    <col min="9479" max="9728" width="9.140625" style="1"/>
    <col min="9729" max="9729" width="5.85546875" style="1" customWidth="1"/>
    <col min="9730" max="9730" width="50.42578125" style="1" customWidth="1"/>
    <col min="9731" max="9731" width="12.7109375" style="1" customWidth="1"/>
    <col min="9732" max="9732" width="51.85546875" style="1" customWidth="1"/>
    <col min="9733" max="9733" width="14" style="1" customWidth="1"/>
    <col min="9734" max="9734" width="4.140625" style="1" customWidth="1"/>
    <col min="9735" max="9984" width="9.140625" style="1"/>
    <col min="9985" max="9985" width="5.85546875" style="1" customWidth="1"/>
    <col min="9986" max="9986" width="50.42578125" style="1" customWidth="1"/>
    <col min="9987" max="9987" width="12.7109375" style="1" customWidth="1"/>
    <col min="9988" max="9988" width="51.85546875" style="1" customWidth="1"/>
    <col min="9989" max="9989" width="14" style="1" customWidth="1"/>
    <col min="9990" max="9990" width="4.140625" style="1" customWidth="1"/>
    <col min="9991" max="10240" width="9.140625" style="1"/>
    <col min="10241" max="10241" width="5.85546875" style="1" customWidth="1"/>
    <col min="10242" max="10242" width="50.42578125" style="1" customWidth="1"/>
    <col min="10243" max="10243" width="12.7109375" style="1" customWidth="1"/>
    <col min="10244" max="10244" width="51.85546875" style="1" customWidth="1"/>
    <col min="10245" max="10245" width="14" style="1" customWidth="1"/>
    <col min="10246" max="10246" width="4.140625" style="1" customWidth="1"/>
    <col min="10247" max="10496" width="9.140625" style="1"/>
    <col min="10497" max="10497" width="5.85546875" style="1" customWidth="1"/>
    <col min="10498" max="10498" width="50.42578125" style="1" customWidth="1"/>
    <col min="10499" max="10499" width="12.7109375" style="1" customWidth="1"/>
    <col min="10500" max="10500" width="51.85546875" style="1" customWidth="1"/>
    <col min="10501" max="10501" width="14" style="1" customWidth="1"/>
    <col min="10502" max="10502" width="4.140625" style="1" customWidth="1"/>
    <col min="10503" max="10752" width="9.140625" style="1"/>
    <col min="10753" max="10753" width="5.85546875" style="1" customWidth="1"/>
    <col min="10754" max="10754" width="50.42578125" style="1" customWidth="1"/>
    <col min="10755" max="10755" width="12.7109375" style="1" customWidth="1"/>
    <col min="10756" max="10756" width="51.85546875" style="1" customWidth="1"/>
    <col min="10757" max="10757" width="14" style="1" customWidth="1"/>
    <col min="10758" max="10758" width="4.140625" style="1" customWidth="1"/>
    <col min="10759" max="11008" width="9.140625" style="1"/>
    <col min="11009" max="11009" width="5.85546875" style="1" customWidth="1"/>
    <col min="11010" max="11010" width="50.42578125" style="1" customWidth="1"/>
    <col min="11011" max="11011" width="12.7109375" style="1" customWidth="1"/>
    <col min="11012" max="11012" width="51.85546875" style="1" customWidth="1"/>
    <col min="11013" max="11013" width="14" style="1" customWidth="1"/>
    <col min="11014" max="11014" width="4.140625" style="1" customWidth="1"/>
    <col min="11015" max="11264" width="9.140625" style="1"/>
    <col min="11265" max="11265" width="5.85546875" style="1" customWidth="1"/>
    <col min="11266" max="11266" width="50.42578125" style="1" customWidth="1"/>
    <col min="11267" max="11267" width="12.7109375" style="1" customWidth="1"/>
    <col min="11268" max="11268" width="51.85546875" style="1" customWidth="1"/>
    <col min="11269" max="11269" width="14" style="1" customWidth="1"/>
    <col min="11270" max="11270" width="4.140625" style="1" customWidth="1"/>
    <col min="11271" max="11520" width="9.140625" style="1"/>
    <col min="11521" max="11521" width="5.85546875" style="1" customWidth="1"/>
    <col min="11522" max="11522" width="50.42578125" style="1" customWidth="1"/>
    <col min="11523" max="11523" width="12.7109375" style="1" customWidth="1"/>
    <col min="11524" max="11524" width="51.85546875" style="1" customWidth="1"/>
    <col min="11525" max="11525" width="14" style="1" customWidth="1"/>
    <col min="11526" max="11526" width="4.140625" style="1" customWidth="1"/>
    <col min="11527" max="11776" width="9.140625" style="1"/>
    <col min="11777" max="11777" width="5.85546875" style="1" customWidth="1"/>
    <col min="11778" max="11778" width="50.42578125" style="1" customWidth="1"/>
    <col min="11779" max="11779" width="12.7109375" style="1" customWidth="1"/>
    <col min="11780" max="11780" width="51.85546875" style="1" customWidth="1"/>
    <col min="11781" max="11781" width="14" style="1" customWidth="1"/>
    <col min="11782" max="11782" width="4.140625" style="1" customWidth="1"/>
    <col min="11783" max="12032" width="9.140625" style="1"/>
    <col min="12033" max="12033" width="5.85546875" style="1" customWidth="1"/>
    <col min="12034" max="12034" width="50.42578125" style="1" customWidth="1"/>
    <col min="12035" max="12035" width="12.7109375" style="1" customWidth="1"/>
    <col min="12036" max="12036" width="51.85546875" style="1" customWidth="1"/>
    <col min="12037" max="12037" width="14" style="1" customWidth="1"/>
    <col min="12038" max="12038" width="4.140625" style="1" customWidth="1"/>
    <col min="12039" max="12288" width="9.140625" style="1"/>
    <col min="12289" max="12289" width="5.85546875" style="1" customWidth="1"/>
    <col min="12290" max="12290" width="50.42578125" style="1" customWidth="1"/>
    <col min="12291" max="12291" width="12.7109375" style="1" customWidth="1"/>
    <col min="12292" max="12292" width="51.85546875" style="1" customWidth="1"/>
    <col min="12293" max="12293" width="14" style="1" customWidth="1"/>
    <col min="12294" max="12294" width="4.140625" style="1" customWidth="1"/>
    <col min="12295" max="12544" width="9.140625" style="1"/>
    <col min="12545" max="12545" width="5.85546875" style="1" customWidth="1"/>
    <col min="12546" max="12546" width="50.42578125" style="1" customWidth="1"/>
    <col min="12547" max="12547" width="12.7109375" style="1" customWidth="1"/>
    <col min="12548" max="12548" width="51.85546875" style="1" customWidth="1"/>
    <col min="12549" max="12549" width="14" style="1" customWidth="1"/>
    <col min="12550" max="12550" width="4.140625" style="1" customWidth="1"/>
    <col min="12551" max="12800" width="9.140625" style="1"/>
    <col min="12801" max="12801" width="5.85546875" style="1" customWidth="1"/>
    <col min="12802" max="12802" width="50.42578125" style="1" customWidth="1"/>
    <col min="12803" max="12803" width="12.7109375" style="1" customWidth="1"/>
    <col min="12804" max="12804" width="51.85546875" style="1" customWidth="1"/>
    <col min="12805" max="12805" width="14" style="1" customWidth="1"/>
    <col min="12806" max="12806" width="4.140625" style="1" customWidth="1"/>
    <col min="12807" max="13056" width="9.140625" style="1"/>
    <col min="13057" max="13057" width="5.85546875" style="1" customWidth="1"/>
    <col min="13058" max="13058" width="50.42578125" style="1" customWidth="1"/>
    <col min="13059" max="13059" width="12.7109375" style="1" customWidth="1"/>
    <col min="13060" max="13060" width="51.85546875" style="1" customWidth="1"/>
    <col min="13061" max="13061" width="14" style="1" customWidth="1"/>
    <col min="13062" max="13062" width="4.140625" style="1" customWidth="1"/>
    <col min="13063" max="13312" width="9.140625" style="1"/>
    <col min="13313" max="13313" width="5.85546875" style="1" customWidth="1"/>
    <col min="13314" max="13314" width="50.42578125" style="1" customWidth="1"/>
    <col min="13315" max="13315" width="12.7109375" style="1" customWidth="1"/>
    <col min="13316" max="13316" width="51.85546875" style="1" customWidth="1"/>
    <col min="13317" max="13317" width="14" style="1" customWidth="1"/>
    <col min="13318" max="13318" width="4.140625" style="1" customWidth="1"/>
    <col min="13319" max="13568" width="9.140625" style="1"/>
    <col min="13569" max="13569" width="5.85546875" style="1" customWidth="1"/>
    <col min="13570" max="13570" width="50.42578125" style="1" customWidth="1"/>
    <col min="13571" max="13571" width="12.7109375" style="1" customWidth="1"/>
    <col min="13572" max="13572" width="51.85546875" style="1" customWidth="1"/>
    <col min="13573" max="13573" width="14" style="1" customWidth="1"/>
    <col min="13574" max="13574" width="4.140625" style="1" customWidth="1"/>
    <col min="13575" max="13824" width="9.140625" style="1"/>
    <col min="13825" max="13825" width="5.85546875" style="1" customWidth="1"/>
    <col min="13826" max="13826" width="50.42578125" style="1" customWidth="1"/>
    <col min="13827" max="13827" width="12.7109375" style="1" customWidth="1"/>
    <col min="13828" max="13828" width="51.85546875" style="1" customWidth="1"/>
    <col min="13829" max="13829" width="14" style="1" customWidth="1"/>
    <col min="13830" max="13830" width="4.140625" style="1" customWidth="1"/>
    <col min="13831" max="14080" width="9.140625" style="1"/>
    <col min="14081" max="14081" width="5.85546875" style="1" customWidth="1"/>
    <col min="14082" max="14082" width="50.42578125" style="1" customWidth="1"/>
    <col min="14083" max="14083" width="12.7109375" style="1" customWidth="1"/>
    <col min="14084" max="14084" width="51.85546875" style="1" customWidth="1"/>
    <col min="14085" max="14085" width="14" style="1" customWidth="1"/>
    <col min="14086" max="14086" width="4.140625" style="1" customWidth="1"/>
    <col min="14087" max="14336" width="9.140625" style="1"/>
    <col min="14337" max="14337" width="5.85546875" style="1" customWidth="1"/>
    <col min="14338" max="14338" width="50.42578125" style="1" customWidth="1"/>
    <col min="14339" max="14339" width="12.7109375" style="1" customWidth="1"/>
    <col min="14340" max="14340" width="51.85546875" style="1" customWidth="1"/>
    <col min="14341" max="14341" width="14" style="1" customWidth="1"/>
    <col min="14342" max="14342" width="4.140625" style="1" customWidth="1"/>
    <col min="14343" max="14592" width="9.140625" style="1"/>
    <col min="14593" max="14593" width="5.85546875" style="1" customWidth="1"/>
    <col min="14594" max="14594" width="50.42578125" style="1" customWidth="1"/>
    <col min="14595" max="14595" width="12.7109375" style="1" customWidth="1"/>
    <col min="14596" max="14596" width="51.85546875" style="1" customWidth="1"/>
    <col min="14597" max="14597" width="14" style="1" customWidth="1"/>
    <col min="14598" max="14598" width="4.140625" style="1" customWidth="1"/>
    <col min="14599" max="14848" width="9.140625" style="1"/>
    <col min="14849" max="14849" width="5.85546875" style="1" customWidth="1"/>
    <col min="14850" max="14850" width="50.42578125" style="1" customWidth="1"/>
    <col min="14851" max="14851" width="12.7109375" style="1" customWidth="1"/>
    <col min="14852" max="14852" width="51.85546875" style="1" customWidth="1"/>
    <col min="14853" max="14853" width="14" style="1" customWidth="1"/>
    <col min="14854" max="14854" width="4.140625" style="1" customWidth="1"/>
    <col min="14855" max="15104" width="9.140625" style="1"/>
    <col min="15105" max="15105" width="5.85546875" style="1" customWidth="1"/>
    <col min="15106" max="15106" width="50.42578125" style="1" customWidth="1"/>
    <col min="15107" max="15107" width="12.7109375" style="1" customWidth="1"/>
    <col min="15108" max="15108" width="51.85546875" style="1" customWidth="1"/>
    <col min="15109" max="15109" width="14" style="1" customWidth="1"/>
    <col min="15110" max="15110" width="4.140625" style="1" customWidth="1"/>
    <col min="15111" max="15360" width="9.140625" style="1"/>
    <col min="15361" max="15361" width="5.85546875" style="1" customWidth="1"/>
    <col min="15362" max="15362" width="50.42578125" style="1" customWidth="1"/>
    <col min="15363" max="15363" width="12.7109375" style="1" customWidth="1"/>
    <col min="15364" max="15364" width="51.85546875" style="1" customWidth="1"/>
    <col min="15365" max="15365" width="14" style="1" customWidth="1"/>
    <col min="15366" max="15366" width="4.140625" style="1" customWidth="1"/>
    <col min="15367" max="15616" width="9.140625" style="1"/>
    <col min="15617" max="15617" width="5.85546875" style="1" customWidth="1"/>
    <col min="15618" max="15618" width="50.42578125" style="1" customWidth="1"/>
    <col min="15619" max="15619" width="12.7109375" style="1" customWidth="1"/>
    <col min="15620" max="15620" width="51.85546875" style="1" customWidth="1"/>
    <col min="15621" max="15621" width="14" style="1" customWidth="1"/>
    <col min="15622" max="15622" width="4.140625" style="1" customWidth="1"/>
    <col min="15623" max="15872" width="9.140625" style="1"/>
    <col min="15873" max="15873" width="5.85546875" style="1" customWidth="1"/>
    <col min="15874" max="15874" width="50.42578125" style="1" customWidth="1"/>
    <col min="15875" max="15875" width="12.7109375" style="1" customWidth="1"/>
    <col min="15876" max="15876" width="51.85546875" style="1" customWidth="1"/>
    <col min="15877" max="15877" width="14" style="1" customWidth="1"/>
    <col min="15878" max="15878" width="4.140625" style="1" customWidth="1"/>
    <col min="15879" max="16128" width="9.140625" style="1"/>
    <col min="16129" max="16129" width="5.85546875" style="1" customWidth="1"/>
    <col min="16130" max="16130" width="50.42578125" style="1" customWidth="1"/>
    <col min="16131" max="16131" width="12.7109375" style="1" customWidth="1"/>
    <col min="16132" max="16132" width="51.85546875" style="1" customWidth="1"/>
    <col min="16133" max="16133" width="14" style="1" customWidth="1"/>
    <col min="16134" max="16134" width="4.140625" style="1" customWidth="1"/>
    <col min="16135" max="16384" width="9.140625" style="1"/>
  </cols>
  <sheetData>
    <row r="1" spans="1:7" x14ac:dyDescent="0.25">
      <c r="A1" s="14"/>
      <c r="B1" s="15"/>
      <c r="C1" s="14"/>
      <c r="D1" s="102" t="s">
        <v>107</v>
      </c>
      <c r="E1" s="102"/>
    </row>
    <row r="2" spans="1:7" ht="31.5" x14ac:dyDescent="0.25">
      <c r="A2" s="14"/>
      <c r="B2" s="16" t="s">
        <v>70</v>
      </c>
      <c r="C2" s="17"/>
      <c r="D2" s="17"/>
      <c r="E2" s="17"/>
      <c r="F2" s="11"/>
    </row>
    <row r="3" spans="1:7" ht="16.5" thickBot="1" x14ac:dyDescent="0.3">
      <c r="A3" s="14"/>
      <c r="B3" s="10" t="s">
        <v>1</v>
      </c>
      <c r="C3" s="13" t="s">
        <v>2</v>
      </c>
      <c r="D3" s="14"/>
      <c r="E3" s="13" t="s">
        <v>2</v>
      </c>
      <c r="F3" s="11"/>
    </row>
    <row r="4" spans="1:7" ht="13.5" customHeight="1" thickBot="1" x14ac:dyDescent="0.3">
      <c r="A4" s="100" t="s">
        <v>3</v>
      </c>
      <c r="B4" s="155" t="s">
        <v>4</v>
      </c>
      <c r="C4" s="155"/>
      <c r="D4" s="155" t="s">
        <v>5</v>
      </c>
      <c r="E4" s="155"/>
      <c r="F4" s="11"/>
    </row>
    <row r="5" spans="1:7" s="3" customFormat="1" ht="26.25" thickBot="1" x14ac:dyDescent="0.3">
      <c r="A5" s="101"/>
      <c r="B5" s="4" t="s">
        <v>6</v>
      </c>
      <c r="C5" s="4" t="s">
        <v>69</v>
      </c>
      <c r="D5" s="4" t="s">
        <v>6</v>
      </c>
      <c r="E5" s="4" t="s">
        <v>69</v>
      </c>
      <c r="F5" s="11"/>
    </row>
    <row r="6" spans="1:7" s="3" customFormat="1" ht="13.5" thickBot="1" x14ac:dyDescent="0.3">
      <c r="A6" s="4">
        <v>1</v>
      </c>
      <c r="B6" s="4">
        <v>2</v>
      </c>
      <c r="C6" s="4">
        <v>3</v>
      </c>
      <c r="D6" s="4">
        <v>4</v>
      </c>
      <c r="E6" s="4">
        <v>5</v>
      </c>
      <c r="F6" s="11"/>
    </row>
    <row r="7" spans="1:7" x14ac:dyDescent="0.25">
      <c r="A7" s="6" t="s">
        <v>10</v>
      </c>
      <c r="B7" s="156" t="s">
        <v>71</v>
      </c>
      <c r="C7" s="157">
        <v>6834247</v>
      </c>
      <c r="D7" s="156" t="s">
        <v>72</v>
      </c>
      <c r="E7" s="157">
        <v>254000</v>
      </c>
      <c r="F7" s="11"/>
    </row>
    <row r="8" spans="1:7" x14ac:dyDescent="0.25">
      <c r="A8" s="7" t="s">
        <v>13</v>
      </c>
      <c r="B8" s="158" t="s">
        <v>73</v>
      </c>
      <c r="C8" s="157">
        <v>6834247</v>
      </c>
      <c r="D8" s="158" t="s">
        <v>74</v>
      </c>
      <c r="E8" s="159"/>
      <c r="F8" s="11"/>
    </row>
    <row r="9" spans="1:7" x14ac:dyDescent="0.25">
      <c r="A9" s="7" t="s">
        <v>7</v>
      </c>
      <c r="B9" s="158" t="s">
        <v>75</v>
      </c>
      <c r="C9" s="159"/>
      <c r="D9" s="158" t="s">
        <v>76</v>
      </c>
      <c r="E9" s="159">
        <v>17532999</v>
      </c>
      <c r="F9" s="11"/>
    </row>
    <row r="10" spans="1:7" x14ac:dyDescent="0.25">
      <c r="A10" s="7" t="s">
        <v>8</v>
      </c>
      <c r="B10" s="158" t="s">
        <v>77</v>
      </c>
      <c r="C10" s="159"/>
      <c r="D10" s="158" t="s">
        <v>78</v>
      </c>
      <c r="E10" s="159">
        <v>12497779</v>
      </c>
      <c r="F10" s="11"/>
    </row>
    <row r="11" spans="1:7" x14ac:dyDescent="0.25">
      <c r="A11" s="7" t="s">
        <v>9</v>
      </c>
      <c r="B11" s="158" t="s">
        <v>79</v>
      </c>
      <c r="C11" s="159"/>
      <c r="D11" s="158" t="s">
        <v>80</v>
      </c>
      <c r="E11" s="159"/>
      <c r="F11" s="11"/>
    </row>
    <row r="12" spans="1:7" ht="15.75" thickBot="1" x14ac:dyDescent="0.3">
      <c r="A12" s="7" t="s">
        <v>22</v>
      </c>
      <c r="B12" s="158" t="s">
        <v>81</v>
      </c>
      <c r="C12" s="159">
        <v>3744608</v>
      </c>
      <c r="D12" s="160" t="s">
        <v>24</v>
      </c>
      <c r="E12" s="159"/>
      <c r="F12" s="11"/>
    </row>
    <row r="13" spans="1:7" ht="15.75" thickBot="1" x14ac:dyDescent="0.3">
      <c r="A13" s="4" t="s">
        <v>25</v>
      </c>
      <c r="B13" s="161" t="s">
        <v>82</v>
      </c>
      <c r="C13" s="162">
        <f>SUM(C7,C9,C10,C12)</f>
        <v>10578855</v>
      </c>
      <c r="D13" s="161" t="s">
        <v>83</v>
      </c>
      <c r="E13" s="162">
        <f>SUM(E7,E9,E11,E12)</f>
        <v>17786999</v>
      </c>
      <c r="F13" s="11"/>
    </row>
    <row r="14" spans="1:7" x14ac:dyDescent="0.25">
      <c r="A14" s="18" t="s">
        <v>27</v>
      </c>
      <c r="B14" s="163" t="s">
        <v>84</v>
      </c>
      <c r="C14" s="164">
        <f>SUM(C15:C19)</f>
        <v>7208144</v>
      </c>
      <c r="D14" s="158" t="s">
        <v>34</v>
      </c>
      <c r="E14" s="157"/>
      <c r="F14" s="11"/>
    </row>
    <row r="15" spans="1:7" x14ac:dyDescent="0.25">
      <c r="A15" s="18" t="s">
        <v>29</v>
      </c>
      <c r="B15" s="165" t="s">
        <v>85</v>
      </c>
      <c r="C15" s="159">
        <v>7208144</v>
      </c>
      <c r="D15" s="158" t="s">
        <v>86</v>
      </c>
      <c r="E15" s="159"/>
      <c r="F15" s="11"/>
    </row>
    <row r="16" spans="1:7" x14ac:dyDescent="0.25">
      <c r="A16" s="18" t="s">
        <v>32</v>
      </c>
      <c r="B16" s="165" t="s">
        <v>87</v>
      </c>
      <c r="C16" s="159"/>
      <c r="D16" s="158" t="s">
        <v>40</v>
      </c>
      <c r="E16" s="159"/>
      <c r="F16" s="11"/>
      <c r="G16" s="1" t="s">
        <v>88</v>
      </c>
    </row>
    <row r="17" spans="1:6" x14ac:dyDescent="0.25">
      <c r="A17" s="18" t="s">
        <v>35</v>
      </c>
      <c r="B17" s="165" t="s">
        <v>89</v>
      </c>
      <c r="C17" s="159"/>
      <c r="D17" s="158" t="s">
        <v>43</v>
      </c>
      <c r="E17" s="159"/>
      <c r="F17" s="11"/>
    </row>
    <row r="18" spans="1:6" x14ac:dyDescent="0.25">
      <c r="A18" s="18" t="s">
        <v>38</v>
      </c>
      <c r="B18" s="165" t="s">
        <v>90</v>
      </c>
      <c r="C18" s="159"/>
      <c r="D18" s="166" t="s">
        <v>46</v>
      </c>
      <c r="E18" s="159"/>
      <c r="F18" s="11"/>
    </row>
    <row r="19" spans="1:6" x14ac:dyDescent="0.25">
      <c r="A19" s="18" t="s">
        <v>41</v>
      </c>
      <c r="B19" s="165" t="s">
        <v>91</v>
      </c>
      <c r="C19" s="159"/>
      <c r="D19" s="158" t="s">
        <v>92</v>
      </c>
      <c r="E19" s="159"/>
      <c r="F19" s="11"/>
    </row>
    <row r="20" spans="1:6" x14ac:dyDescent="0.25">
      <c r="A20" s="18" t="s">
        <v>44</v>
      </c>
      <c r="B20" s="167" t="s">
        <v>93</v>
      </c>
      <c r="C20" s="168">
        <f>SUM(C21:C25)</f>
        <v>0</v>
      </c>
      <c r="D20" s="156" t="s">
        <v>94</v>
      </c>
      <c r="E20" s="159"/>
      <c r="F20" s="11"/>
    </row>
    <row r="21" spans="1:6" x14ac:dyDescent="0.25">
      <c r="A21" s="18" t="s">
        <v>47</v>
      </c>
      <c r="B21" s="165" t="s">
        <v>95</v>
      </c>
      <c r="C21" s="159"/>
      <c r="D21" s="156" t="s">
        <v>96</v>
      </c>
      <c r="E21" s="159"/>
      <c r="F21" s="11"/>
    </row>
    <row r="22" spans="1:6" x14ac:dyDescent="0.25">
      <c r="A22" s="18" t="s">
        <v>50</v>
      </c>
      <c r="B22" s="165" t="s">
        <v>97</v>
      </c>
      <c r="C22" s="159"/>
      <c r="D22" s="169"/>
      <c r="E22" s="159"/>
      <c r="F22" s="11"/>
    </row>
    <row r="23" spans="1:6" x14ac:dyDescent="0.25">
      <c r="A23" s="18" t="s">
        <v>53</v>
      </c>
      <c r="B23" s="165" t="s">
        <v>98</v>
      </c>
      <c r="C23" s="159"/>
      <c r="D23" s="169"/>
      <c r="E23" s="159"/>
      <c r="F23" s="11"/>
    </row>
    <row r="24" spans="1:6" x14ac:dyDescent="0.25">
      <c r="A24" s="18" t="s">
        <v>56</v>
      </c>
      <c r="B24" s="170" t="s">
        <v>99</v>
      </c>
      <c r="C24" s="159"/>
      <c r="D24" s="160"/>
      <c r="E24" s="159"/>
      <c r="F24" s="11"/>
    </row>
    <row r="25" spans="1:6" ht="15.75" thickBot="1" x14ac:dyDescent="0.3">
      <c r="A25" s="18" t="s">
        <v>59</v>
      </c>
      <c r="B25" s="171" t="s">
        <v>100</v>
      </c>
      <c r="C25" s="159"/>
      <c r="D25" s="169"/>
      <c r="E25" s="159"/>
      <c r="F25" s="11"/>
    </row>
    <row r="26" spans="1:6" ht="26.25" thickBot="1" x14ac:dyDescent="0.3">
      <c r="A26" s="4" t="s">
        <v>62</v>
      </c>
      <c r="B26" s="161" t="s">
        <v>101</v>
      </c>
      <c r="C26" s="162">
        <f>SUM(C14,C20)</f>
        <v>7208144</v>
      </c>
      <c r="D26" s="161" t="s">
        <v>102</v>
      </c>
      <c r="E26" s="162">
        <f>SUM(E14:E25)</f>
        <v>0</v>
      </c>
      <c r="F26" s="11"/>
    </row>
    <row r="27" spans="1:6" ht="15.75" thickBot="1" x14ac:dyDescent="0.3">
      <c r="A27" s="4" t="s">
        <v>65</v>
      </c>
      <c r="B27" s="161" t="s">
        <v>103</v>
      </c>
      <c r="C27" s="162">
        <f>SUM(C13,C26)</f>
        <v>17786999</v>
      </c>
      <c r="D27" s="161" t="s">
        <v>104</v>
      </c>
      <c r="E27" s="162">
        <f>SUM(E13,E26)</f>
        <v>17786999</v>
      </c>
      <c r="F27" s="11"/>
    </row>
    <row r="28" spans="1:6" ht="15.75" thickBot="1" x14ac:dyDescent="0.3">
      <c r="A28" s="4" t="s">
        <v>105</v>
      </c>
      <c r="B28" s="161" t="s">
        <v>63</v>
      </c>
      <c r="C28" s="162"/>
      <c r="D28" s="161" t="s">
        <v>64</v>
      </c>
      <c r="E28" s="162"/>
      <c r="F28" s="11"/>
    </row>
    <row r="29" spans="1:6" ht="15.75" thickBot="1" x14ac:dyDescent="0.3">
      <c r="A29" s="4" t="s">
        <v>106</v>
      </c>
      <c r="B29" s="161" t="s">
        <v>66</v>
      </c>
      <c r="C29" s="162"/>
      <c r="D29" s="161" t="s">
        <v>67</v>
      </c>
      <c r="E29" s="162"/>
      <c r="F29" s="11"/>
    </row>
  </sheetData>
  <mergeCells count="2">
    <mergeCell ref="A4:A5"/>
    <mergeCell ref="D1:E1"/>
  </mergeCells>
  <pageMargins left="0.7" right="0.7" top="0.75" bottom="0.75" header="0.3" footer="0.3"/>
  <pageSetup paperSize="9" scale="97" orientation="landscape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CC"/>
  </sheetPr>
  <dimension ref="A1:K152"/>
  <sheetViews>
    <sheetView zoomScaleNormal="100" workbookViewId="0">
      <selection activeCell="L145" sqref="L145"/>
    </sheetView>
  </sheetViews>
  <sheetFormatPr defaultRowHeight="15.75" x14ac:dyDescent="0.25"/>
  <cols>
    <col min="1" max="1" width="8.140625" style="31" customWidth="1"/>
    <col min="2" max="2" width="78.5703125" style="19" customWidth="1"/>
    <col min="3" max="3" width="18.85546875" style="19" customWidth="1"/>
    <col min="4" max="4" width="16.85546875" style="19" customWidth="1"/>
    <col min="5" max="5" width="18.5703125" style="32" customWidth="1"/>
    <col min="6" max="6" width="7.7109375" style="19" customWidth="1"/>
    <col min="7" max="258" width="9.140625" style="19"/>
    <col min="259" max="259" width="8.140625" style="19" customWidth="1"/>
    <col min="260" max="260" width="78.5703125" style="19" customWidth="1"/>
    <col min="261" max="261" width="18.5703125" style="19" customWidth="1"/>
    <col min="262" max="262" width="7.7109375" style="19" customWidth="1"/>
    <col min="263" max="514" width="9.140625" style="19"/>
    <col min="515" max="515" width="8.140625" style="19" customWidth="1"/>
    <col min="516" max="516" width="78.5703125" style="19" customWidth="1"/>
    <col min="517" max="517" width="18.5703125" style="19" customWidth="1"/>
    <col min="518" max="518" width="7.7109375" style="19" customWidth="1"/>
    <col min="519" max="770" width="9.140625" style="19"/>
    <col min="771" max="771" width="8.140625" style="19" customWidth="1"/>
    <col min="772" max="772" width="78.5703125" style="19" customWidth="1"/>
    <col min="773" max="773" width="18.5703125" style="19" customWidth="1"/>
    <col min="774" max="774" width="7.7109375" style="19" customWidth="1"/>
    <col min="775" max="1026" width="9.140625" style="19"/>
    <col min="1027" max="1027" width="8.140625" style="19" customWidth="1"/>
    <col min="1028" max="1028" width="78.5703125" style="19" customWidth="1"/>
    <col min="1029" max="1029" width="18.5703125" style="19" customWidth="1"/>
    <col min="1030" max="1030" width="7.7109375" style="19" customWidth="1"/>
    <col min="1031" max="1282" width="9.140625" style="19"/>
    <col min="1283" max="1283" width="8.140625" style="19" customWidth="1"/>
    <col min="1284" max="1284" width="78.5703125" style="19" customWidth="1"/>
    <col min="1285" max="1285" width="18.5703125" style="19" customWidth="1"/>
    <col min="1286" max="1286" width="7.7109375" style="19" customWidth="1"/>
    <col min="1287" max="1538" width="9.140625" style="19"/>
    <col min="1539" max="1539" width="8.140625" style="19" customWidth="1"/>
    <col min="1540" max="1540" width="78.5703125" style="19" customWidth="1"/>
    <col min="1541" max="1541" width="18.5703125" style="19" customWidth="1"/>
    <col min="1542" max="1542" width="7.7109375" style="19" customWidth="1"/>
    <col min="1543" max="1794" width="9.140625" style="19"/>
    <col min="1795" max="1795" width="8.140625" style="19" customWidth="1"/>
    <col min="1796" max="1796" width="78.5703125" style="19" customWidth="1"/>
    <col min="1797" max="1797" width="18.5703125" style="19" customWidth="1"/>
    <col min="1798" max="1798" width="7.7109375" style="19" customWidth="1"/>
    <col min="1799" max="2050" width="9.140625" style="19"/>
    <col min="2051" max="2051" width="8.140625" style="19" customWidth="1"/>
    <col min="2052" max="2052" width="78.5703125" style="19" customWidth="1"/>
    <col min="2053" max="2053" width="18.5703125" style="19" customWidth="1"/>
    <col min="2054" max="2054" width="7.7109375" style="19" customWidth="1"/>
    <col min="2055" max="2306" width="9.140625" style="19"/>
    <col min="2307" max="2307" width="8.140625" style="19" customWidth="1"/>
    <col min="2308" max="2308" width="78.5703125" style="19" customWidth="1"/>
    <col min="2309" max="2309" width="18.5703125" style="19" customWidth="1"/>
    <col min="2310" max="2310" width="7.7109375" style="19" customWidth="1"/>
    <col min="2311" max="2562" width="9.140625" style="19"/>
    <col min="2563" max="2563" width="8.140625" style="19" customWidth="1"/>
    <col min="2564" max="2564" width="78.5703125" style="19" customWidth="1"/>
    <col min="2565" max="2565" width="18.5703125" style="19" customWidth="1"/>
    <col min="2566" max="2566" width="7.7109375" style="19" customWidth="1"/>
    <col min="2567" max="2818" width="9.140625" style="19"/>
    <col min="2819" max="2819" width="8.140625" style="19" customWidth="1"/>
    <col min="2820" max="2820" width="78.5703125" style="19" customWidth="1"/>
    <col min="2821" max="2821" width="18.5703125" style="19" customWidth="1"/>
    <col min="2822" max="2822" width="7.7109375" style="19" customWidth="1"/>
    <col min="2823" max="3074" width="9.140625" style="19"/>
    <col min="3075" max="3075" width="8.140625" style="19" customWidth="1"/>
    <col min="3076" max="3076" width="78.5703125" style="19" customWidth="1"/>
    <col min="3077" max="3077" width="18.5703125" style="19" customWidth="1"/>
    <col min="3078" max="3078" width="7.7109375" style="19" customWidth="1"/>
    <col min="3079" max="3330" width="9.140625" style="19"/>
    <col min="3331" max="3331" width="8.140625" style="19" customWidth="1"/>
    <col min="3332" max="3332" width="78.5703125" style="19" customWidth="1"/>
    <col min="3333" max="3333" width="18.5703125" style="19" customWidth="1"/>
    <col min="3334" max="3334" width="7.7109375" style="19" customWidth="1"/>
    <col min="3335" max="3586" width="9.140625" style="19"/>
    <col min="3587" max="3587" width="8.140625" style="19" customWidth="1"/>
    <col min="3588" max="3588" width="78.5703125" style="19" customWidth="1"/>
    <col min="3589" max="3589" width="18.5703125" style="19" customWidth="1"/>
    <col min="3590" max="3590" width="7.7109375" style="19" customWidth="1"/>
    <col min="3591" max="3842" width="9.140625" style="19"/>
    <col min="3843" max="3843" width="8.140625" style="19" customWidth="1"/>
    <col min="3844" max="3844" width="78.5703125" style="19" customWidth="1"/>
    <col min="3845" max="3845" width="18.5703125" style="19" customWidth="1"/>
    <col min="3846" max="3846" width="7.7109375" style="19" customWidth="1"/>
    <col min="3847" max="4098" width="9.140625" style="19"/>
    <col min="4099" max="4099" width="8.140625" style="19" customWidth="1"/>
    <col min="4100" max="4100" width="78.5703125" style="19" customWidth="1"/>
    <col min="4101" max="4101" width="18.5703125" style="19" customWidth="1"/>
    <col min="4102" max="4102" width="7.7109375" style="19" customWidth="1"/>
    <col min="4103" max="4354" width="9.140625" style="19"/>
    <col min="4355" max="4355" width="8.140625" style="19" customWidth="1"/>
    <col min="4356" max="4356" width="78.5703125" style="19" customWidth="1"/>
    <col min="4357" max="4357" width="18.5703125" style="19" customWidth="1"/>
    <col min="4358" max="4358" width="7.7109375" style="19" customWidth="1"/>
    <col min="4359" max="4610" width="9.140625" style="19"/>
    <col min="4611" max="4611" width="8.140625" style="19" customWidth="1"/>
    <col min="4612" max="4612" width="78.5703125" style="19" customWidth="1"/>
    <col min="4613" max="4613" width="18.5703125" style="19" customWidth="1"/>
    <col min="4614" max="4614" width="7.7109375" style="19" customWidth="1"/>
    <col min="4615" max="4866" width="9.140625" style="19"/>
    <col min="4867" max="4867" width="8.140625" style="19" customWidth="1"/>
    <col min="4868" max="4868" width="78.5703125" style="19" customWidth="1"/>
    <col min="4869" max="4869" width="18.5703125" style="19" customWidth="1"/>
    <col min="4870" max="4870" width="7.7109375" style="19" customWidth="1"/>
    <col min="4871" max="5122" width="9.140625" style="19"/>
    <col min="5123" max="5123" width="8.140625" style="19" customWidth="1"/>
    <col min="5124" max="5124" width="78.5703125" style="19" customWidth="1"/>
    <col min="5125" max="5125" width="18.5703125" style="19" customWidth="1"/>
    <col min="5126" max="5126" width="7.7109375" style="19" customWidth="1"/>
    <col min="5127" max="5378" width="9.140625" style="19"/>
    <col min="5379" max="5379" width="8.140625" style="19" customWidth="1"/>
    <col min="5380" max="5380" width="78.5703125" style="19" customWidth="1"/>
    <col min="5381" max="5381" width="18.5703125" style="19" customWidth="1"/>
    <col min="5382" max="5382" width="7.7109375" style="19" customWidth="1"/>
    <col min="5383" max="5634" width="9.140625" style="19"/>
    <col min="5635" max="5635" width="8.140625" style="19" customWidth="1"/>
    <col min="5636" max="5636" width="78.5703125" style="19" customWidth="1"/>
    <col min="5637" max="5637" width="18.5703125" style="19" customWidth="1"/>
    <col min="5638" max="5638" width="7.7109375" style="19" customWidth="1"/>
    <col min="5639" max="5890" width="9.140625" style="19"/>
    <col min="5891" max="5891" width="8.140625" style="19" customWidth="1"/>
    <col min="5892" max="5892" width="78.5703125" style="19" customWidth="1"/>
    <col min="5893" max="5893" width="18.5703125" style="19" customWidth="1"/>
    <col min="5894" max="5894" width="7.7109375" style="19" customWidth="1"/>
    <col min="5895" max="6146" width="9.140625" style="19"/>
    <col min="6147" max="6147" width="8.140625" style="19" customWidth="1"/>
    <col min="6148" max="6148" width="78.5703125" style="19" customWidth="1"/>
    <col min="6149" max="6149" width="18.5703125" style="19" customWidth="1"/>
    <col min="6150" max="6150" width="7.7109375" style="19" customWidth="1"/>
    <col min="6151" max="6402" width="9.140625" style="19"/>
    <col min="6403" max="6403" width="8.140625" style="19" customWidth="1"/>
    <col min="6404" max="6404" width="78.5703125" style="19" customWidth="1"/>
    <col min="6405" max="6405" width="18.5703125" style="19" customWidth="1"/>
    <col min="6406" max="6406" width="7.7109375" style="19" customWidth="1"/>
    <col min="6407" max="6658" width="9.140625" style="19"/>
    <col min="6659" max="6659" width="8.140625" style="19" customWidth="1"/>
    <col min="6660" max="6660" width="78.5703125" style="19" customWidth="1"/>
    <col min="6661" max="6661" width="18.5703125" style="19" customWidth="1"/>
    <col min="6662" max="6662" width="7.7109375" style="19" customWidth="1"/>
    <col min="6663" max="6914" width="9.140625" style="19"/>
    <col min="6915" max="6915" width="8.140625" style="19" customWidth="1"/>
    <col min="6916" max="6916" width="78.5703125" style="19" customWidth="1"/>
    <col min="6917" max="6917" width="18.5703125" style="19" customWidth="1"/>
    <col min="6918" max="6918" width="7.7109375" style="19" customWidth="1"/>
    <col min="6919" max="7170" width="9.140625" style="19"/>
    <col min="7171" max="7171" width="8.140625" style="19" customWidth="1"/>
    <col min="7172" max="7172" width="78.5703125" style="19" customWidth="1"/>
    <col min="7173" max="7173" width="18.5703125" style="19" customWidth="1"/>
    <col min="7174" max="7174" width="7.7109375" style="19" customWidth="1"/>
    <col min="7175" max="7426" width="9.140625" style="19"/>
    <col min="7427" max="7427" width="8.140625" style="19" customWidth="1"/>
    <col min="7428" max="7428" width="78.5703125" style="19" customWidth="1"/>
    <col min="7429" max="7429" width="18.5703125" style="19" customWidth="1"/>
    <col min="7430" max="7430" width="7.7109375" style="19" customWidth="1"/>
    <col min="7431" max="7682" width="9.140625" style="19"/>
    <col min="7683" max="7683" width="8.140625" style="19" customWidth="1"/>
    <col min="7684" max="7684" width="78.5703125" style="19" customWidth="1"/>
    <col min="7685" max="7685" width="18.5703125" style="19" customWidth="1"/>
    <col min="7686" max="7686" width="7.7109375" style="19" customWidth="1"/>
    <col min="7687" max="7938" width="9.140625" style="19"/>
    <col min="7939" max="7939" width="8.140625" style="19" customWidth="1"/>
    <col min="7940" max="7940" width="78.5703125" style="19" customWidth="1"/>
    <col min="7941" max="7941" width="18.5703125" style="19" customWidth="1"/>
    <col min="7942" max="7942" width="7.7109375" style="19" customWidth="1"/>
    <col min="7943" max="8194" width="9.140625" style="19"/>
    <col min="8195" max="8195" width="8.140625" style="19" customWidth="1"/>
    <col min="8196" max="8196" width="78.5703125" style="19" customWidth="1"/>
    <col min="8197" max="8197" width="18.5703125" style="19" customWidth="1"/>
    <col min="8198" max="8198" width="7.7109375" style="19" customWidth="1"/>
    <col min="8199" max="8450" width="9.140625" style="19"/>
    <col min="8451" max="8451" width="8.140625" style="19" customWidth="1"/>
    <col min="8452" max="8452" width="78.5703125" style="19" customWidth="1"/>
    <col min="8453" max="8453" width="18.5703125" style="19" customWidth="1"/>
    <col min="8454" max="8454" width="7.7109375" style="19" customWidth="1"/>
    <col min="8455" max="8706" width="9.140625" style="19"/>
    <col min="8707" max="8707" width="8.140625" style="19" customWidth="1"/>
    <col min="8708" max="8708" width="78.5703125" style="19" customWidth="1"/>
    <col min="8709" max="8709" width="18.5703125" style="19" customWidth="1"/>
    <col min="8710" max="8710" width="7.7109375" style="19" customWidth="1"/>
    <col min="8711" max="8962" width="9.140625" style="19"/>
    <col min="8963" max="8963" width="8.140625" style="19" customWidth="1"/>
    <col min="8964" max="8964" width="78.5703125" style="19" customWidth="1"/>
    <col min="8965" max="8965" width="18.5703125" style="19" customWidth="1"/>
    <col min="8966" max="8966" width="7.7109375" style="19" customWidth="1"/>
    <col min="8967" max="9218" width="9.140625" style="19"/>
    <col min="9219" max="9219" width="8.140625" style="19" customWidth="1"/>
    <col min="9220" max="9220" width="78.5703125" style="19" customWidth="1"/>
    <col min="9221" max="9221" width="18.5703125" style="19" customWidth="1"/>
    <col min="9222" max="9222" width="7.7109375" style="19" customWidth="1"/>
    <col min="9223" max="9474" width="9.140625" style="19"/>
    <col min="9475" max="9475" width="8.140625" style="19" customWidth="1"/>
    <col min="9476" max="9476" width="78.5703125" style="19" customWidth="1"/>
    <col min="9477" max="9477" width="18.5703125" style="19" customWidth="1"/>
    <col min="9478" max="9478" width="7.7109375" style="19" customWidth="1"/>
    <col min="9479" max="9730" width="9.140625" style="19"/>
    <col min="9731" max="9731" width="8.140625" style="19" customWidth="1"/>
    <col min="9732" max="9732" width="78.5703125" style="19" customWidth="1"/>
    <col min="9733" max="9733" width="18.5703125" style="19" customWidth="1"/>
    <col min="9734" max="9734" width="7.7109375" style="19" customWidth="1"/>
    <col min="9735" max="9986" width="9.140625" style="19"/>
    <col min="9987" max="9987" width="8.140625" style="19" customWidth="1"/>
    <col min="9988" max="9988" width="78.5703125" style="19" customWidth="1"/>
    <col min="9989" max="9989" width="18.5703125" style="19" customWidth="1"/>
    <col min="9990" max="9990" width="7.7109375" style="19" customWidth="1"/>
    <col min="9991" max="10242" width="9.140625" style="19"/>
    <col min="10243" max="10243" width="8.140625" style="19" customWidth="1"/>
    <col min="10244" max="10244" width="78.5703125" style="19" customWidth="1"/>
    <col min="10245" max="10245" width="18.5703125" style="19" customWidth="1"/>
    <col min="10246" max="10246" width="7.7109375" style="19" customWidth="1"/>
    <col min="10247" max="10498" width="9.140625" style="19"/>
    <col min="10499" max="10499" width="8.140625" style="19" customWidth="1"/>
    <col min="10500" max="10500" width="78.5703125" style="19" customWidth="1"/>
    <col min="10501" max="10501" width="18.5703125" style="19" customWidth="1"/>
    <col min="10502" max="10502" width="7.7109375" style="19" customWidth="1"/>
    <col min="10503" max="10754" width="9.140625" style="19"/>
    <col min="10755" max="10755" width="8.140625" style="19" customWidth="1"/>
    <col min="10756" max="10756" width="78.5703125" style="19" customWidth="1"/>
    <col min="10757" max="10757" width="18.5703125" style="19" customWidth="1"/>
    <col min="10758" max="10758" width="7.7109375" style="19" customWidth="1"/>
    <col min="10759" max="11010" width="9.140625" style="19"/>
    <col min="11011" max="11011" width="8.140625" style="19" customWidth="1"/>
    <col min="11012" max="11012" width="78.5703125" style="19" customWidth="1"/>
    <col min="11013" max="11013" width="18.5703125" style="19" customWidth="1"/>
    <col min="11014" max="11014" width="7.7109375" style="19" customWidth="1"/>
    <col min="11015" max="11266" width="9.140625" style="19"/>
    <col min="11267" max="11267" width="8.140625" style="19" customWidth="1"/>
    <col min="11268" max="11268" width="78.5703125" style="19" customWidth="1"/>
    <col min="11269" max="11269" width="18.5703125" style="19" customWidth="1"/>
    <col min="11270" max="11270" width="7.7109375" style="19" customWidth="1"/>
    <col min="11271" max="11522" width="9.140625" style="19"/>
    <col min="11523" max="11523" width="8.140625" style="19" customWidth="1"/>
    <col min="11524" max="11524" width="78.5703125" style="19" customWidth="1"/>
    <col min="11525" max="11525" width="18.5703125" style="19" customWidth="1"/>
    <col min="11526" max="11526" width="7.7109375" style="19" customWidth="1"/>
    <col min="11527" max="11778" width="9.140625" style="19"/>
    <col min="11779" max="11779" width="8.140625" style="19" customWidth="1"/>
    <col min="11780" max="11780" width="78.5703125" style="19" customWidth="1"/>
    <col min="11781" max="11781" width="18.5703125" style="19" customWidth="1"/>
    <col min="11782" max="11782" width="7.7109375" style="19" customWidth="1"/>
    <col min="11783" max="12034" width="9.140625" style="19"/>
    <col min="12035" max="12035" width="8.140625" style="19" customWidth="1"/>
    <col min="12036" max="12036" width="78.5703125" style="19" customWidth="1"/>
    <col min="12037" max="12037" width="18.5703125" style="19" customWidth="1"/>
    <col min="12038" max="12038" width="7.7109375" style="19" customWidth="1"/>
    <col min="12039" max="12290" width="9.140625" style="19"/>
    <col min="12291" max="12291" width="8.140625" style="19" customWidth="1"/>
    <col min="12292" max="12292" width="78.5703125" style="19" customWidth="1"/>
    <col min="12293" max="12293" width="18.5703125" style="19" customWidth="1"/>
    <col min="12294" max="12294" width="7.7109375" style="19" customWidth="1"/>
    <col min="12295" max="12546" width="9.140625" style="19"/>
    <col min="12547" max="12547" width="8.140625" style="19" customWidth="1"/>
    <col min="12548" max="12548" width="78.5703125" style="19" customWidth="1"/>
    <col min="12549" max="12549" width="18.5703125" style="19" customWidth="1"/>
    <col min="12550" max="12550" width="7.7109375" style="19" customWidth="1"/>
    <col min="12551" max="12802" width="9.140625" style="19"/>
    <col min="12803" max="12803" width="8.140625" style="19" customWidth="1"/>
    <col min="12804" max="12804" width="78.5703125" style="19" customWidth="1"/>
    <col min="12805" max="12805" width="18.5703125" style="19" customWidth="1"/>
    <col min="12806" max="12806" width="7.7109375" style="19" customWidth="1"/>
    <col min="12807" max="13058" width="9.140625" style="19"/>
    <col min="13059" max="13059" width="8.140625" style="19" customWidth="1"/>
    <col min="13060" max="13060" width="78.5703125" style="19" customWidth="1"/>
    <col min="13061" max="13061" width="18.5703125" style="19" customWidth="1"/>
    <col min="13062" max="13062" width="7.7109375" style="19" customWidth="1"/>
    <col min="13063" max="13314" width="9.140625" style="19"/>
    <col min="13315" max="13315" width="8.140625" style="19" customWidth="1"/>
    <col min="13316" max="13316" width="78.5703125" style="19" customWidth="1"/>
    <col min="13317" max="13317" width="18.5703125" style="19" customWidth="1"/>
    <col min="13318" max="13318" width="7.7109375" style="19" customWidth="1"/>
    <col min="13319" max="13570" width="9.140625" style="19"/>
    <col min="13571" max="13571" width="8.140625" style="19" customWidth="1"/>
    <col min="13572" max="13572" width="78.5703125" style="19" customWidth="1"/>
    <col min="13573" max="13573" width="18.5703125" style="19" customWidth="1"/>
    <col min="13574" max="13574" width="7.7109375" style="19" customWidth="1"/>
    <col min="13575" max="13826" width="9.140625" style="19"/>
    <col min="13827" max="13827" width="8.140625" style="19" customWidth="1"/>
    <col min="13828" max="13828" width="78.5703125" style="19" customWidth="1"/>
    <col min="13829" max="13829" width="18.5703125" style="19" customWidth="1"/>
    <col min="13830" max="13830" width="7.7109375" style="19" customWidth="1"/>
    <col min="13831" max="14082" width="9.140625" style="19"/>
    <col min="14083" max="14083" width="8.140625" style="19" customWidth="1"/>
    <col min="14084" max="14084" width="78.5703125" style="19" customWidth="1"/>
    <col min="14085" max="14085" width="18.5703125" style="19" customWidth="1"/>
    <col min="14086" max="14086" width="7.7109375" style="19" customWidth="1"/>
    <col min="14087" max="14338" width="9.140625" style="19"/>
    <col min="14339" max="14339" width="8.140625" style="19" customWidth="1"/>
    <col min="14340" max="14340" width="78.5703125" style="19" customWidth="1"/>
    <col min="14341" max="14341" width="18.5703125" style="19" customWidth="1"/>
    <col min="14342" max="14342" width="7.7109375" style="19" customWidth="1"/>
    <col min="14343" max="14594" width="9.140625" style="19"/>
    <col min="14595" max="14595" width="8.140625" style="19" customWidth="1"/>
    <col min="14596" max="14596" width="78.5703125" style="19" customWidth="1"/>
    <col min="14597" max="14597" width="18.5703125" style="19" customWidth="1"/>
    <col min="14598" max="14598" width="7.7109375" style="19" customWidth="1"/>
    <col min="14599" max="14850" width="9.140625" style="19"/>
    <col min="14851" max="14851" width="8.140625" style="19" customWidth="1"/>
    <col min="14852" max="14852" width="78.5703125" style="19" customWidth="1"/>
    <col min="14853" max="14853" width="18.5703125" style="19" customWidth="1"/>
    <col min="14854" max="14854" width="7.7109375" style="19" customWidth="1"/>
    <col min="14855" max="15106" width="9.140625" style="19"/>
    <col min="15107" max="15107" width="8.140625" style="19" customWidth="1"/>
    <col min="15108" max="15108" width="78.5703125" style="19" customWidth="1"/>
    <col min="15109" max="15109" width="18.5703125" style="19" customWidth="1"/>
    <col min="15110" max="15110" width="7.7109375" style="19" customWidth="1"/>
    <col min="15111" max="15362" width="9.140625" style="19"/>
    <col min="15363" max="15363" width="8.140625" style="19" customWidth="1"/>
    <col min="15364" max="15364" width="78.5703125" style="19" customWidth="1"/>
    <col min="15365" max="15365" width="18.5703125" style="19" customWidth="1"/>
    <col min="15366" max="15366" width="7.7109375" style="19" customWidth="1"/>
    <col min="15367" max="15618" width="9.140625" style="19"/>
    <col min="15619" max="15619" width="8.140625" style="19" customWidth="1"/>
    <col min="15620" max="15620" width="78.5703125" style="19" customWidth="1"/>
    <col min="15621" max="15621" width="18.5703125" style="19" customWidth="1"/>
    <col min="15622" max="15622" width="7.7109375" style="19" customWidth="1"/>
    <col min="15623" max="15874" width="9.140625" style="19"/>
    <col min="15875" max="15875" width="8.140625" style="19" customWidth="1"/>
    <col min="15876" max="15876" width="78.5703125" style="19" customWidth="1"/>
    <col min="15877" max="15877" width="18.5703125" style="19" customWidth="1"/>
    <col min="15878" max="15878" width="7.7109375" style="19" customWidth="1"/>
    <col min="15879" max="16130" width="9.140625" style="19"/>
    <col min="16131" max="16131" width="8.140625" style="19" customWidth="1"/>
    <col min="16132" max="16132" width="78.5703125" style="19" customWidth="1"/>
    <col min="16133" max="16133" width="18.5703125" style="19" customWidth="1"/>
    <col min="16134" max="16134" width="7.7109375" style="19" customWidth="1"/>
    <col min="16135" max="16384" width="9.140625" style="19"/>
  </cols>
  <sheetData>
    <row r="1" spans="1:5" ht="15.95" customHeight="1" x14ac:dyDescent="0.25">
      <c r="A1" s="105" t="s">
        <v>108</v>
      </c>
      <c r="B1" s="105"/>
      <c r="C1" s="105"/>
      <c r="D1" s="105"/>
      <c r="E1" s="105"/>
    </row>
    <row r="2" spans="1:5" ht="15.95" customHeight="1" thickBot="1" x14ac:dyDescent="0.3">
      <c r="A2" s="104"/>
      <c r="B2" s="104"/>
      <c r="C2" s="78"/>
      <c r="D2" s="78"/>
      <c r="E2" s="38" t="s">
        <v>2</v>
      </c>
    </row>
    <row r="3" spans="1:5" ht="32.25" thickBot="1" x14ac:dyDescent="0.3">
      <c r="A3" s="95" t="s">
        <v>3</v>
      </c>
      <c r="B3" s="174" t="s">
        <v>109</v>
      </c>
      <c r="C3" s="80" t="s">
        <v>69</v>
      </c>
      <c r="D3" s="80" t="s">
        <v>339</v>
      </c>
      <c r="E3" s="80" t="s">
        <v>340</v>
      </c>
    </row>
    <row r="4" spans="1:5" s="20" customFormat="1" ht="16.5" thickBot="1" x14ac:dyDescent="0.25">
      <c r="A4" s="175">
        <v>1</v>
      </c>
      <c r="B4" s="187">
        <v>2</v>
      </c>
      <c r="C4" s="187">
        <v>3</v>
      </c>
      <c r="D4" s="187">
        <v>4</v>
      </c>
      <c r="E4" s="187">
        <v>5</v>
      </c>
    </row>
    <row r="5" spans="1:5" s="20" customFormat="1" ht="16.5" thickBot="1" x14ac:dyDescent="0.25">
      <c r="A5" s="95" t="s">
        <v>10</v>
      </c>
      <c r="B5" s="188" t="s">
        <v>110</v>
      </c>
      <c r="C5" s="200">
        <f>SUM(C6:C11)</f>
        <v>96936434</v>
      </c>
      <c r="D5" s="201">
        <f t="shared" ref="D5:D10" si="0">E5-C5</f>
        <v>3998426</v>
      </c>
      <c r="E5" s="200">
        <f>SUM(E6:E11)</f>
        <v>100934860</v>
      </c>
    </row>
    <row r="6" spans="1:5" s="20" customFormat="1" x14ac:dyDescent="0.2">
      <c r="A6" s="183" t="s">
        <v>111</v>
      </c>
      <c r="B6" s="190" t="s">
        <v>112</v>
      </c>
      <c r="C6" s="202">
        <v>12753093</v>
      </c>
      <c r="D6" s="203">
        <f t="shared" si="0"/>
        <v>0</v>
      </c>
      <c r="E6" s="202">
        <v>12753093</v>
      </c>
    </row>
    <row r="7" spans="1:5" s="20" customFormat="1" x14ac:dyDescent="0.2">
      <c r="A7" s="179" t="s">
        <v>113</v>
      </c>
      <c r="B7" s="85" t="s">
        <v>114</v>
      </c>
      <c r="C7" s="204">
        <v>58934900</v>
      </c>
      <c r="D7" s="203">
        <f t="shared" si="0"/>
        <v>1361584</v>
      </c>
      <c r="E7" s="204">
        <v>60296484</v>
      </c>
    </row>
    <row r="8" spans="1:5" s="20" customFormat="1" x14ac:dyDescent="0.2">
      <c r="A8" s="179" t="s">
        <v>115</v>
      </c>
      <c r="B8" s="85" t="s">
        <v>116</v>
      </c>
      <c r="C8" s="204">
        <v>23448441</v>
      </c>
      <c r="D8" s="203">
        <f t="shared" si="0"/>
        <v>1708472</v>
      </c>
      <c r="E8" s="204">
        <v>25156913</v>
      </c>
    </row>
    <row r="9" spans="1:5" s="20" customFormat="1" x14ac:dyDescent="0.2">
      <c r="A9" s="179" t="s">
        <v>117</v>
      </c>
      <c r="B9" s="85" t="s">
        <v>118</v>
      </c>
      <c r="C9" s="204">
        <v>1800000</v>
      </c>
      <c r="D9" s="203">
        <f t="shared" si="0"/>
        <v>0</v>
      </c>
      <c r="E9" s="204">
        <v>1800000</v>
      </c>
    </row>
    <row r="10" spans="1:5" s="20" customFormat="1" x14ac:dyDescent="0.2">
      <c r="A10" s="179" t="s">
        <v>119</v>
      </c>
      <c r="B10" s="85" t="s">
        <v>120</v>
      </c>
      <c r="C10" s="205"/>
      <c r="D10" s="203">
        <f t="shared" si="0"/>
        <v>928370</v>
      </c>
      <c r="E10" s="204">
        <v>928370</v>
      </c>
    </row>
    <row r="11" spans="1:5" s="20" customFormat="1" ht="16.5" thickBot="1" x14ac:dyDescent="0.25">
      <c r="A11" s="186" t="s">
        <v>121</v>
      </c>
      <c r="B11" s="184" t="s">
        <v>122</v>
      </c>
      <c r="C11" s="206"/>
      <c r="D11" s="206"/>
      <c r="E11" s="204"/>
    </row>
    <row r="12" spans="1:5" s="20" customFormat="1" ht="16.5" thickBot="1" x14ac:dyDescent="0.25">
      <c r="A12" s="95" t="s">
        <v>13</v>
      </c>
      <c r="B12" s="97" t="s">
        <v>123</v>
      </c>
      <c r="C12" s="200">
        <f>SUM(C13:C18)</f>
        <v>1073748</v>
      </c>
      <c r="D12" s="201">
        <f>E12-C12</f>
        <v>3656395</v>
      </c>
      <c r="E12" s="200">
        <f>SUM(E13:E18)</f>
        <v>4730143</v>
      </c>
    </row>
    <row r="13" spans="1:5" s="20" customFormat="1" x14ac:dyDescent="0.2">
      <c r="A13" s="183" t="s">
        <v>124</v>
      </c>
      <c r="B13" s="190" t="s">
        <v>125</v>
      </c>
      <c r="C13" s="207"/>
      <c r="D13" s="207"/>
      <c r="E13" s="202"/>
    </row>
    <row r="14" spans="1:5" s="20" customFormat="1" x14ac:dyDescent="0.2">
      <c r="A14" s="179" t="s">
        <v>126</v>
      </c>
      <c r="B14" s="85" t="s">
        <v>127</v>
      </c>
      <c r="C14" s="205"/>
      <c r="D14" s="205"/>
      <c r="E14" s="204"/>
    </row>
    <row r="15" spans="1:5" s="20" customFormat="1" x14ac:dyDescent="0.2">
      <c r="A15" s="179" t="s">
        <v>128</v>
      </c>
      <c r="B15" s="85" t="s">
        <v>129</v>
      </c>
      <c r="C15" s="205"/>
      <c r="D15" s="205"/>
      <c r="E15" s="204"/>
    </row>
    <row r="16" spans="1:5" s="20" customFormat="1" x14ac:dyDescent="0.2">
      <c r="A16" s="179" t="s">
        <v>130</v>
      </c>
      <c r="B16" s="85" t="s">
        <v>131</v>
      </c>
      <c r="C16" s="205"/>
      <c r="D16" s="205"/>
      <c r="E16" s="204"/>
    </row>
    <row r="17" spans="1:11" s="20" customFormat="1" x14ac:dyDescent="0.2">
      <c r="A17" s="179" t="s">
        <v>132</v>
      </c>
      <c r="B17" s="85" t="s">
        <v>133</v>
      </c>
      <c r="C17" s="204">
        <v>1073748</v>
      </c>
      <c r="D17" s="203">
        <f>E17-C17</f>
        <v>3656395</v>
      </c>
      <c r="E17" s="204">
        <v>4730143</v>
      </c>
    </row>
    <row r="18" spans="1:11" s="20" customFormat="1" ht="16.5" thickBot="1" x14ac:dyDescent="0.25">
      <c r="A18" s="186" t="s">
        <v>134</v>
      </c>
      <c r="B18" s="184" t="s">
        <v>135</v>
      </c>
      <c r="C18" s="206"/>
      <c r="D18" s="206"/>
      <c r="E18" s="208"/>
      <c r="K18" s="39"/>
    </row>
    <row r="19" spans="1:11" s="20" customFormat="1" ht="16.5" thickBot="1" x14ac:dyDescent="0.25">
      <c r="A19" s="95" t="s">
        <v>7</v>
      </c>
      <c r="B19" s="188" t="s">
        <v>136</v>
      </c>
      <c r="C19" s="200">
        <f>C20+C21+C22+C23+C24</f>
        <v>10578855</v>
      </c>
      <c r="D19" s="88"/>
      <c r="E19" s="200">
        <f>E20+E21+E22+E23+E24</f>
        <v>10578855</v>
      </c>
    </row>
    <row r="20" spans="1:11" s="20" customFormat="1" x14ac:dyDescent="0.2">
      <c r="A20" s="183" t="s">
        <v>137</v>
      </c>
      <c r="B20" s="190" t="s">
        <v>138</v>
      </c>
      <c r="C20" s="207"/>
      <c r="D20" s="207"/>
      <c r="E20" s="202"/>
    </row>
    <row r="21" spans="1:11" s="20" customFormat="1" x14ac:dyDescent="0.2">
      <c r="A21" s="179" t="s">
        <v>139</v>
      </c>
      <c r="B21" s="85" t="s">
        <v>140</v>
      </c>
      <c r="C21" s="205"/>
      <c r="D21" s="205"/>
      <c r="E21" s="204"/>
    </row>
    <row r="22" spans="1:11" s="20" customFormat="1" x14ac:dyDescent="0.2">
      <c r="A22" s="179" t="s">
        <v>141</v>
      </c>
      <c r="B22" s="85" t="s">
        <v>142</v>
      </c>
      <c r="C22" s="205"/>
      <c r="D22" s="205"/>
      <c r="E22" s="204"/>
    </row>
    <row r="23" spans="1:11" s="20" customFormat="1" x14ac:dyDescent="0.2">
      <c r="A23" s="179" t="s">
        <v>143</v>
      </c>
      <c r="B23" s="85" t="s">
        <v>144</v>
      </c>
      <c r="C23" s="205"/>
      <c r="D23" s="205"/>
      <c r="E23" s="204"/>
    </row>
    <row r="24" spans="1:11" s="20" customFormat="1" x14ac:dyDescent="0.2">
      <c r="A24" s="179" t="s">
        <v>145</v>
      </c>
      <c r="B24" s="85" t="s">
        <v>146</v>
      </c>
      <c r="C24" s="204">
        <v>10578855</v>
      </c>
      <c r="D24" s="205"/>
      <c r="E24" s="204">
        <v>10578855</v>
      </c>
    </row>
    <row r="25" spans="1:11" s="20" customFormat="1" ht="16.5" thickBot="1" x14ac:dyDescent="0.25">
      <c r="A25" s="186" t="s">
        <v>147</v>
      </c>
      <c r="B25" s="184" t="s">
        <v>148</v>
      </c>
      <c r="C25" s="208">
        <v>6834247</v>
      </c>
      <c r="D25" s="206"/>
      <c r="E25" s="208">
        <v>6834247</v>
      </c>
    </row>
    <row r="26" spans="1:11" s="20" customFormat="1" ht="16.5" thickBot="1" x14ac:dyDescent="0.25">
      <c r="A26" s="95" t="s">
        <v>149</v>
      </c>
      <c r="B26" s="188" t="s">
        <v>150</v>
      </c>
      <c r="C26" s="209">
        <f>SUM(C27,C30,C31,C32)</f>
        <v>9747000</v>
      </c>
      <c r="D26" s="88"/>
      <c r="E26" s="209">
        <f>SUM(E27,E30,E31,E32)</f>
        <v>9747000</v>
      </c>
    </row>
    <row r="27" spans="1:11" s="20" customFormat="1" x14ac:dyDescent="0.2">
      <c r="A27" s="183" t="s">
        <v>151</v>
      </c>
      <c r="B27" s="190" t="s">
        <v>152</v>
      </c>
      <c r="C27" s="210">
        <f>SUM(C28:C29)</f>
        <v>8992000</v>
      </c>
      <c r="D27" s="207"/>
      <c r="E27" s="210">
        <f>SUM(E28:E29)</f>
        <v>8992000</v>
      </c>
    </row>
    <row r="28" spans="1:11" s="20" customFormat="1" x14ac:dyDescent="0.2">
      <c r="A28" s="179" t="s">
        <v>153</v>
      </c>
      <c r="B28" s="85" t="s">
        <v>154</v>
      </c>
      <c r="C28" s="204">
        <v>2992000</v>
      </c>
      <c r="D28" s="205"/>
      <c r="E28" s="204">
        <v>2992000</v>
      </c>
    </row>
    <row r="29" spans="1:11" s="20" customFormat="1" x14ac:dyDescent="0.2">
      <c r="A29" s="179" t="s">
        <v>155</v>
      </c>
      <c r="B29" s="85" t="s">
        <v>156</v>
      </c>
      <c r="C29" s="204">
        <v>6000000</v>
      </c>
      <c r="D29" s="205"/>
      <c r="E29" s="204">
        <v>6000000</v>
      </c>
    </row>
    <row r="30" spans="1:11" s="20" customFormat="1" x14ac:dyDescent="0.2">
      <c r="A30" s="179" t="s">
        <v>157</v>
      </c>
      <c r="B30" s="85" t="s">
        <v>158</v>
      </c>
      <c r="C30" s="204">
        <v>700000</v>
      </c>
      <c r="D30" s="205"/>
      <c r="E30" s="204">
        <v>700000</v>
      </c>
    </row>
    <row r="31" spans="1:11" s="20" customFormat="1" x14ac:dyDescent="0.2">
      <c r="A31" s="179" t="s">
        <v>159</v>
      </c>
      <c r="B31" s="85" t="s">
        <v>160</v>
      </c>
      <c r="C31" s="204"/>
      <c r="D31" s="205"/>
      <c r="E31" s="204"/>
    </row>
    <row r="32" spans="1:11" s="20" customFormat="1" ht="16.5" thickBot="1" x14ac:dyDescent="0.25">
      <c r="A32" s="186" t="s">
        <v>161</v>
      </c>
      <c r="B32" s="184" t="s">
        <v>162</v>
      </c>
      <c r="C32" s="208">
        <v>55000</v>
      </c>
      <c r="D32" s="206"/>
      <c r="E32" s="208">
        <v>55000</v>
      </c>
    </row>
    <row r="33" spans="1:5" s="20" customFormat="1" ht="16.5" thickBot="1" x14ac:dyDescent="0.25">
      <c r="A33" s="95" t="s">
        <v>9</v>
      </c>
      <c r="B33" s="188" t="s">
        <v>163</v>
      </c>
      <c r="C33" s="200">
        <f>SUM(C34:C43)</f>
        <v>2576030</v>
      </c>
      <c r="D33" s="88"/>
      <c r="E33" s="200">
        <f>SUM(E34:E43)</f>
        <v>2576030</v>
      </c>
    </row>
    <row r="34" spans="1:5" s="20" customFormat="1" x14ac:dyDescent="0.2">
      <c r="A34" s="183" t="s">
        <v>164</v>
      </c>
      <c r="B34" s="190" t="s">
        <v>165</v>
      </c>
      <c r="C34" s="207"/>
      <c r="D34" s="207"/>
      <c r="E34" s="202"/>
    </row>
    <row r="35" spans="1:5" s="20" customFormat="1" x14ac:dyDescent="0.2">
      <c r="A35" s="179" t="s">
        <v>166</v>
      </c>
      <c r="B35" s="85" t="s">
        <v>167</v>
      </c>
      <c r="C35" s="204">
        <v>549568</v>
      </c>
      <c r="D35" s="205"/>
      <c r="E35" s="204">
        <v>549568</v>
      </c>
    </row>
    <row r="36" spans="1:5" s="20" customFormat="1" x14ac:dyDescent="0.2">
      <c r="A36" s="179" t="s">
        <v>168</v>
      </c>
      <c r="B36" s="85" t="s">
        <v>169</v>
      </c>
      <c r="C36" s="204">
        <v>1137900</v>
      </c>
      <c r="D36" s="205"/>
      <c r="E36" s="204">
        <v>1137900</v>
      </c>
    </row>
    <row r="37" spans="1:5" s="20" customFormat="1" x14ac:dyDescent="0.2">
      <c r="A37" s="179" t="s">
        <v>170</v>
      </c>
      <c r="B37" s="85" t="s">
        <v>171</v>
      </c>
      <c r="C37" s="204">
        <v>353562</v>
      </c>
      <c r="D37" s="205"/>
      <c r="E37" s="204">
        <v>353562</v>
      </c>
    </row>
    <row r="38" spans="1:5" s="20" customFormat="1" x14ac:dyDescent="0.2">
      <c r="A38" s="179" t="s">
        <v>172</v>
      </c>
      <c r="B38" s="85" t="s">
        <v>173</v>
      </c>
      <c r="C38" s="204"/>
      <c r="D38" s="205"/>
      <c r="E38" s="204"/>
    </row>
    <row r="39" spans="1:5" s="20" customFormat="1" x14ac:dyDescent="0.2">
      <c r="A39" s="179" t="s">
        <v>174</v>
      </c>
      <c r="B39" s="85" t="s">
        <v>175</v>
      </c>
      <c r="C39" s="204">
        <v>535000</v>
      </c>
      <c r="D39" s="205"/>
      <c r="E39" s="204">
        <v>535000</v>
      </c>
    </row>
    <row r="40" spans="1:5" s="20" customFormat="1" x14ac:dyDescent="0.2">
      <c r="A40" s="179" t="s">
        <v>176</v>
      </c>
      <c r="B40" s="85" t="s">
        <v>177</v>
      </c>
      <c r="C40" s="204"/>
      <c r="D40" s="205"/>
      <c r="E40" s="204"/>
    </row>
    <row r="41" spans="1:5" s="20" customFormat="1" x14ac:dyDescent="0.2">
      <c r="A41" s="179" t="s">
        <v>178</v>
      </c>
      <c r="B41" s="85" t="s">
        <v>179</v>
      </c>
      <c r="C41" s="204"/>
      <c r="D41" s="205"/>
      <c r="E41" s="204"/>
    </row>
    <row r="42" spans="1:5" s="20" customFormat="1" x14ac:dyDescent="0.2">
      <c r="A42" s="179" t="s">
        <v>180</v>
      </c>
      <c r="B42" s="85" t="s">
        <v>181</v>
      </c>
      <c r="C42" s="211"/>
      <c r="D42" s="205"/>
      <c r="E42" s="211"/>
    </row>
    <row r="43" spans="1:5" s="20" customFormat="1" ht="16.5" thickBot="1" x14ac:dyDescent="0.25">
      <c r="A43" s="186" t="s">
        <v>182</v>
      </c>
      <c r="B43" s="184" t="s">
        <v>26</v>
      </c>
      <c r="C43" s="206"/>
      <c r="D43" s="206"/>
      <c r="E43" s="212"/>
    </row>
    <row r="44" spans="1:5" s="20" customFormat="1" ht="16.5" thickBot="1" x14ac:dyDescent="0.25">
      <c r="A44" s="95" t="s">
        <v>22</v>
      </c>
      <c r="B44" s="188" t="s">
        <v>183</v>
      </c>
      <c r="C44" s="88"/>
      <c r="D44" s="88"/>
      <c r="E44" s="200">
        <f>SUM(E45:E49)</f>
        <v>0</v>
      </c>
    </row>
    <row r="45" spans="1:5" s="20" customFormat="1" x14ac:dyDescent="0.2">
      <c r="A45" s="183" t="s">
        <v>184</v>
      </c>
      <c r="B45" s="190" t="s">
        <v>185</v>
      </c>
      <c r="C45" s="207"/>
      <c r="D45" s="207"/>
      <c r="E45" s="213"/>
    </row>
    <row r="46" spans="1:5" s="20" customFormat="1" x14ac:dyDescent="0.2">
      <c r="A46" s="179" t="s">
        <v>186</v>
      </c>
      <c r="B46" s="85" t="s">
        <v>187</v>
      </c>
      <c r="C46" s="205"/>
      <c r="D46" s="205"/>
      <c r="E46" s="211"/>
    </row>
    <row r="47" spans="1:5" s="20" customFormat="1" x14ac:dyDescent="0.2">
      <c r="A47" s="179" t="s">
        <v>188</v>
      </c>
      <c r="B47" s="85" t="s">
        <v>189</v>
      </c>
      <c r="C47" s="205"/>
      <c r="D47" s="205"/>
      <c r="E47" s="211"/>
    </row>
    <row r="48" spans="1:5" s="20" customFormat="1" x14ac:dyDescent="0.2">
      <c r="A48" s="179" t="s">
        <v>190</v>
      </c>
      <c r="B48" s="85" t="s">
        <v>191</v>
      </c>
      <c r="C48" s="205"/>
      <c r="D48" s="205"/>
      <c r="E48" s="211"/>
    </row>
    <row r="49" spans="1:5" s="20" customFormat="1" ht="16.5" thickBot="1" x14ac:dyDescent="0.25">
      <c r="A49" s="186" t="s">
        <v>192</v>
      </c>
      <c r="B49" s="184" t="s">
        <v>193</v>
      </c>
      <c r="C49" s="206"/>
      <c r="D49" s="206"/>
      <c r="E49" s="212"/>
    </row>
    <row r="50" spans="1:5" s="20" customFormat="1" ht="16.5" thickBot="1" x14ac:dyDescent="0.25">
      <c r="A50" s="95" t="s">
        <v>194</v>
      </c>
      <c r="B50" s="188" t="s">
        <v>195</v>
      </c>
      <c r="C50" s="200">
        <f>SUM(C51:C53)</f>
        <v>349580</v>
      </c>
      <c r="D50" s="88"/>
      <c r="E50" s="200">
        <f>SUM(E51:E53)</f>
        <v>349580</v>
      </c>
    </row>
    <row r="51" spans="1:5" s="20" customFormat="1" x14ac:dyDescent="0.2">
      <c r="A51" s="183" t="s">
        <v>196</v>
      </c>
      <c r="B51" s="190" t="s">
        <v>197</v>
      </c>
      <c r="C51" s="207"/>
      <c r="D51" s="207"/>
      <c r="E51" s="202"/>
    </row>
    <row r="52" spans="1:5" s="20" customFormat="1" x14ac:dyDescent="0.2">
      <c r="A52" s="179" t="s">
        <v>198</v>
      </c>
      <c r="B52" s="85" t="s">
        <v>199</v>
      </c>
      <c r="C52" s="204">
        <v>313580</v>
      </c>
      <c r="D52" s="205"/>
      <c r="E52" s="204">
        <v>313580</v>
      </c>
    </row>
    <row r="53" spans="1:5" s="20" customFormat="1" x14ac:dyDescent="0.2">
      <c r="A53" s="179" t="s">
        <v>200</v>
      </c>
      <c r="B53" s="85" t="s">
        <v>201</v>
      </c>
      <c r="C53" s="204">
        <v>36000</v>
      </c>
      <c r="D53" s="205"/>
      <c r="E53" s="204">
        <v>36000</v>
      </c>
    </row>
    <row r="54" spans="1:5" s="20" customFormat="1" ht="16.5" thickBot="1" x14ac:dyDescent="0.25">
      <c r="A54" s="186" t="s">
        <v>202</v>
      </c>
      <c r="B54" s="184" t="s">
        <v>203</v>
      </c>
      <c r="C54" s="208"/>
      <c r="D54" s="206"/>
      <c r="E54" s="208"/>
    </row>
    <row r="55" spans="1:5" s="20" customFormat="1" ht="16.5" thickBot="1" x14ac:dyDescent="0.25">
      <c r="A55" s="95" t="s">
        <v>27</v>
      </c>
      <c r="B55" s="97" t="s">
        <v>204</v>
      </c>
      <c r="C55" s="214"/>
      <c r="D55" s="214"/>
      <c r="E55" s="200">
        <f>E56+E57+E58</f>
        <v>0</v>
      </c>
    </row>
    <row r="56" spans="1:5" s="20" customFormat="1" x14ac:dyDescent="0.2">
      <c r="A56" s="183" t="s">
        <v>205</v>
      </c>
      <c r="B56" s="190" t="s">
        <v>206</v>
      </c>
      <c r="C56" s="207"/>
      <c r="D56" s="207"/>
      <c r="E56" s="211"/>
    </row>
    <row r="57" spans="1:5" s="20" customFormat="1" x14ac:dyDescent="0.2">
      <c r="A57" s="179" t="s">
        <v>207</v>
      </c>
      <c r="B57" s="85" t="s">
        <v>208</v>
      </c>
      <c r="C57" s="205"/>
      <c r="D57" s="205"/>
      <c r="E57" s="211"/>
    </row>
    <row r="58" spans="1:5" s="20" customFormat="1" x14ac:dyDescent="0.2">
      <c r="A58" s="179" t="s">
        <v>209</v>
      </c>
      <c r="B58" s="85" t="s">
        <v>210</v>
      </c>
      <c r="C58" s="205"/>
      <c r="D58" s="205"/>
      <c r="E58" s="211"/>
    </row>
    <row r="59" spans="1:5" s="20" customFormat="1" ht="16.5" thickBot="1" x14ac:dyDescent="0.25">
      <c r="A59" s="186" t="s">
        <v>211</v>
      </c>
      <c r="B59" s="184" t="s">
        <v>212</v>
      </c>
      <c r="C59" s="206"/>
      <c r="D59" s="206"/>
      <c r="E59" s="211"/>
    </row>
    <row r="60" spans="1:5" s="20" customFormat="1" ht="16.5" thickBot="1" x14ac:dyDescent="0.25">
      <c r="A60" s="95" t="s">
        <v>29</v>
      </c>
      <c r="B60" s="188" t="s">
        <v>213</v>
      </c>
      <c r="C60" s="209">
        <f>SUM(C5,C12,C19,C26,C33,C44,C50,C55)</f>
        <v>121261647</v>
      </c>
      <c r="D60" s="88"/>
      <c r="E60" s="209">
        <f>SUM(E5,E12,E19,E26,E33,E44,E50,E55)</f>
        <v>128916468</v>
      </c>
    </row>
    <row r="61" spans="1:5" s="20" customFormat="1" ht="16.5" thickBot="1" x14ac:dyDescent="0.25">
      <c r="A61" s="96" t="s">
        <v>32</v>
      </c>
      <c r="B61" s="97" t="s">
        <v>214</v>
      </c>
      <c r="C61" s="214"/>
      <c r="D61" s="214"/>
      <c r="E61" s="200"/>
    </row>
    <row r="62" spans="1:5" s="20" customFormat="1" x14ac:dyDescent="0.2">
      <c r="A62" s="183" t="s">
        <v>215</v>
      </c>
      <c r="B62" s="190" t="s">
        <v>216</v>
      </c>
      <c r="C62" s="207"/>
      <c r="D62" s="207"/>
      <c r="E62" s="211"/>
    </row>
    <row r="63" spans="1:5" s="20" customFormat="1" x14ac:dyDescent="0.2">
      <c r="A63" s="179" t="s">
        <v>217</v>
      </c>
      <c r="B63" s="85" t="s">
        <v>218</v>
      </c>
      <c r="C63" s="205"/>
      <c r="D63" s="205"/>
      <c r="E63" s="211"/>
    </row>
    <row r="64" spans="1:5" s="20" customFormat="1" ht="16.5" thickBot="1" x14ac:dyDescent="0.25">
      <c r="A64" s="186" t="s">
        <v>219</v>
      </c>
      <c r="B64" s="184" t="s">
        <v>220</v>
      </c>
      <c r="C64" s="206"/>
      <c r="D64" s="206"/>
      <c r="E64" s="211"/>
    </row>
    <row r="65" spans="1:5" s="20" customFormat="1" ht="16.5" thickBot="1" x14ac:dyDescent="0.25">
      <c r="A65" s="96" t="s">
        <v>35</v>
      </c>
      <c r="B65" s="97" t="s">
        <v>221</v>
      </c>
      <c r="C65" s="214"/>
      <c r="D65" s="214"/>
      <c r="E65" s="200"/>
    </row>
    <row r="66" spans="1:5" s="20" customFormat="1" x14ac:dyDescent="0.2">
      <c r="A66" s="183" t="s">
        <v>222</v>
      </c>
      <c r="B66" s="190" t="s">
        <v>223</v>
      </c>
      <c r="C66" s="207"/>
      <c r="D66" s="207"/>
      <c r="E66" s="211"/>
    </row>
    <row r="67" spans="1:5" s="20" customFormat="1" x14ac:dyDescent="0.2">
      <c r="A67" s="179" t="s">
        <v>224</v>
      </c>
      <c r="B67" s="85" t="s">
        <v>225</v>
      </c>
      <c r="C67" s="205"/>
      <c r="D67" s="205"/>
      <c r="E67" s="211"/>
    </row>
    <row r="68" spans="1:5" s="20" customFormat="1" x14ac:dyDescent="0.2">
      <c r="A68" s="179" t="s">
        <v>226</v>
      </c>
      <c r="B68" s="85" t="s">
        <v>227</v>
      </c>
      <c r="C68" s="205"/>
      <c r="D68" s="205"/>
      <c r="E68" s="211"/>
    </row>
    <row r="69" spans="1:5" s="20" customFormat="1" ht="16.5" thickBot="1" x14ac:dyDescent="0.25">
      <c r="A69" s="186" t="s">
        <v>228</v>
      </c>
      <c r="B69" s="184" t="s">
        <v>229</v>
      </c>
      <c r="C69" s="206"/>
      <c r="D69" s="206"/>
      <c r="E69" s="211"/>
    </row>
    <row r="70" spans="1:5" s="20" customFormat="1" ht="16.5" thickBot="1" x14ac:dyDescent="0.25">
      <c r="A70" s="96" t="s">
        <v>38</v>
      </c>
      <c r="B70" s="97" t="s">
        <v>230</v>
      </c>
      <c r="C70" s="200">
        <f>SUM(C71:C72)</f>
        <v>18393702</v>
      </c>
      <c r="D70" s="201">
        <f>E70-C70</f>
        <v>4287594</v>
      </c>
      <c r="E70" s="200">
        <f>SUM(E71:E72)</f>
        <v>22681296</v>
      </c>
    </row>
    <row r="71" spans="1:5" s="20" customFormat="1" x14ac:dyDescent="0.2">
      <c r="A71" s="183" t="s">
        <v>231</v>
      </c>
      <c r="B71" s="190" t="s">
        <v>232</v>
      </c>
      <c r="C71" s="211">
        <v>18393702</v>
      </c>
      <c r="D71" s="203">
        <f>E71-C71</f>
        <v>4287594</v>
      </c>
      <c r="E71" s="211">
        <v>22681296</v>
      </c>
    </row>
    <row r="72" spans="1:5" s="20" customFormat="1" ht="16.5" thickBot="1" x14ac:dyDescent="0.25">
      <c r="A72" s="186" t="s">
        <v>233</v>
      </c>
      <c r="B72" s="184" t="s">
        <v>234</v>
      </c>
      <c r="C72" s="206"/>
      <c r="D72" s="206"/>
      <c r="E72" s="211"/>
    </row>
    <row r="73" spans="1:5" s="20" customFormat="1" ht="16.5" thickBot="1" x14ac:dyDescent="0.25">
      <c r="A73" s="96" t="s">
        <v>41</v>
      </c>
      <c r="B73" s="97" t="s">
        <v>235</v>
      </c>
      <c r="C73" s="214"/>
      <c r="D73" s="214"/>
      <c r="E73" s="200"/>
    </row>
    <row r="74" spans="1:5" s="20" customFormat="1" x14ac:dyDescent="0.2">
      <c r="A74" s="183" t="s">
        <v>236</v>
      </c>
      <c r="B74" s="190" t="s">
        <v>237</v>
      </c>
      <c r="C74" s="207"/>
      <c r="D74" s="207"/>
      <c r="E74" s="211"/>
    </row>
    <row r="75" spans="1:5" s="20" customFormat="1" x14ac:dyDescent="0.2">
      <c r="A75" s="179" t="s">
        <v>238</v>
      </c>
      <c r="B75" s="85" t="s">
        <v>239</v>
      </c>
      <c r="C75" s="205"/>
      <c r="D75" s="205"/>
      <c r="E75" s="211"/>
    </row>
    <row r="76" spans="1:5" s="20" customFormat="1" ht="16.5" thickBot="1" x14ac:dyDescent="0.25">
      <c r="A76" s="186" t="s">
        <v>240</v>
      </c>
      <c r="B76" s="184" t="s">
        <v>241</v>
      </c>
      <c r="C76" s="206"/>
      <c r="D76" s="206"/>
      <c r="E76" s="211"/>
    </row>
    <row r="77" spans="1:5" s="20" customFormat="1" ht="16.5" thickBot="1" x14ac:dyDescent="0.25">
      <c r="A77" s="96" t="s">
        <v>44</v>
      </c>
      <c r="B77" s="97" t="s">
        <v>242</v>
      </c>
      <c r="C77" s="214"/>
      <c r="D77" s="214"/>
      <c r="E77" s="200"/>
    </row>
    <row r="78" spans="1:5" s="20" customFormat="1" x14ac:dyDescent="0.2">
      <c r="A78" s="195" t="s">
        <v>243</v>
      </c>
      <c r="B78" s="190" t="s">
        <v>244</v>
      </c>
      <c r="C78" s="207"/>
      <c r="D78" s="207"/>
      <c r="E78" s="211"/>
    </row>
    <row r="79" spans="1:5" s="20" customFormat="1" x14ac:dyDescent="0.2">
      <c r="A79" s="196" t="s">
        <v>245</v>
      </c>
      <c r="B79" s="85" t="s">
        <v>246</v>
      </c>
      <c r="C79" s="205"/>
      <c r="D79" s="205"/>
      <c r="E79" s="211"/>
    </row>
    <row r="80" spans="1:5" s="20" customFormat="1" x14ac:dyDescent="0.2">
      <c r="A80" s="196" t="s">
        <v>247</v>
      </c>
      <c r="B80" s="85" t="s">
        <v>248</v>
      </c>
      <c r="C80" s="205"/>
      <c r="D80" s="205"/>
      <c r="E80" s="211"/>
    </row>
    <row r="81" spans="1:11" s="20" customFormat="1" ht="16.5" thickBot="1" x14ac:dyDescent="0.25">
      <c r="A81" s="197" t="s">
        <v>249</v>
      </c>
      <c r="B81" s="184" t="s">
        <v>250</v>
      </c>
      <c r="C81" s="206"/>
      <c r="D81" s="206"/>
      <c r="E81" s="211"/>
    </row>
    <row r="82" spans="1:11" s="20" customFormat="1" ht="16.5" thickBot="1" x14ac:dyDescent="0.25">
      <c r="A82" s="96" t="s">
        <v>47</v>
      </c>
      <c r="B82" s="97" t="s">
        <v>251</v>
      </c>
      <c r="C82" s="214"/>
      <c r="D82" s="214"/>
      <c r="E82" s="215"/>
    </row>
    <row r="83" spans="1:11" s="20" customFormat="1" ht="16.5" thickBot="1" x14ac:dyDescent="0.25">
      <c r="A83" s="96" t="s">
        <v>50</v>
      </c>
      <c r="B83" s="97" t="s">
        <v>252</v>
      </c>
      <c r="C83" s="209">
        <f>SUM(C61,C65,C70,C73,C77,C82)</f>
        <v>18393702</v>
      </c>
      <c r="D83" s="201">
        <f>E83-C83</f>
        <v>4287594</v>
      </c>
      <c r="E83" s="209">
        <f>SUM(E61,E65,E70,E73,E77,E82)</f>
        <v>22681296</v>
      </c>
    </row>
    <row r="84" spans="1:11" s="20" customFormat="1" ht="27" customHeight="1" thickBot="1" x14ac:dyDescent="0.25">
      <c r="A84" s="198" t="s">
        <v>53</v>
      </c>
      <c r="B84" s="199" t="s">
        <v>253</v>
      </c>
      <c r="C84" s="209">
        <f>SUM(C60,C83)</f>
        <v>139655349</v>
      </c>
      <c r="D84" s="201">
        <f>E84-C84</f>
        <v>11942415</v>
      </c>
      <c r="E84" s="209">
        <f>SUM(E60,E83)</f>
        <v>151597764</v>
      </c>
    </row>
    <row r="85" spans="1:11" s="20" customFormat="1" x14ac:dyDescent="0.2">
      <c r="A85" s="33"/>
      <c r="B85" s="34"/>
      <c r="C85" s="34"/>
      <c r="D85" s="34"/>
      <c r="E85" s="35"/>
    </row>
    <row r="86" spans="1:11" ht="16.5" customHeight="1" x14ac:dyDescent="0.25">
      <c r="A86" s="105" t="s">
        <v>254</v>
      </c>
      <c r="B86" s="105"/>
      <c r="C86" s="105"/>
      <c r="D86" s="105"/>
      <c r="E86" s="105"/>
      <c r="K86" s="19" t="s">
        <v>255</v>
      </c>
    </row>
    <row r="87" spans="1:11" ht="16.5" customHeight="1" thickBot="1" x14ac:dyDescent="0.3">
      <c r="A87" s="106"/>
      <c r="B87" s="106"/>
      <c r="C87" s="79"/>
      <c r="D87" s="79"/>
      <c r="E87" s="21" t="s">
        <v>2</v>
      </c>
    </row>
    <row r="88" spans="1:11" ht="32.25" thickBot="1" x14ac:dyDescent="0.3">
      <c r="A88" s="95" t="s">
        <v>3</v>
      </c>
      <c r="B88" s="174" t="s">
        <v>256</v>
      </c>
      <c r="C88" s="80" t="s">
        <v>69</v>
      </c>
      <c r="D88" s="80" t="s">
        <v>339</v>
      </c>
      <c r="E88" s="80" t="s">
        <v>340</v>
      </c>
    </row>
    <row r="89" spans="1:11" s="22" customFormat="1" ht="16.5" thickBot="1" x14ac:dyDescent="0.25">
      <c r="A89" s="95">
        <v>1</v>
      </c>
      <c r="B89" s="174">
        <v>2</v>
      </c>
      <c r="C89" s="87">
        <v>3</v>
      </c>
      <c r="D89" s="87">
        <v>4</v>
      </c>
      <c r="E89" s="174">
        <v>5</v>
      </c>
    </row>
    <row r="90" spans="1:11" ht="16.5" thickBot="1" x14ac:dyDescent="0.3">
      <c r="A90" s="175" t="s">
        <v>10</v>
      </c>
      <c r="B90" s="176" t="s">
        <v>257</v>
      </c>
      <c r="C90" s="216">
        <f>SUM(C91:C95)</f>
        <v>115309223</v>
      </c>
      <c r="D90" s="89">
        <f t="shared" ref="D90:D96" si="1">E90-C90</f>
        <v>8480209</v>
      </c>
      <c r="E90" s="216">
        <f>SUM(E91:E95)</f>
        <v>123789432</v>
      </c>
    </row>
    <row r="91" spans="1:11" x14ac:dyDescent="0.25">
      <c r="A91" s="177" t="s">
        <v>111</v>
      </c>
      <c r="B91" s="178" t="s">
        <v>258</v>
      </c>
      <c r="C91" s="217">
        <v>11534320</v>
      </c>
      <c r="D91" s="194">
        <f t="shared" si="1"/>
        <v>3770783</v>
      </c>
      <c r="E91" s="217">
        <v>15305103</v>
      </c>
    </row>
    <row r="92" spans="1:11" x14ac:dyDescent="0.25">
      <c r="A92" s="179" t="s">
        <v>113</v>
      </c>
      <c r="B92" s="82" t="s">
        <v>15</v>
      </c>
      <c r="C92" s="192">
        <v>2253611</v>
      </c>
      <c r="D92" s="194">
        <f t="shared" si="1"/>
        <v>357713</v>
      </c>
      <c r="E92" s="192">
        <v>2611324</v>
      </c>
    </row>
    <row r="93" spans="1:11" x14ac:dyDescent="0.25">
      <c r="A93" s="179" t="s">
        <v>115</v>
      </c>
      <c r="B93" s="82" t="s">
        <v>259</v>
      </c>
      <c r="C93" s="193">
        <v>18484425</v>
      </c>
      <c r="D93" s="194">
        <f t="shared" si="1"/>
        <v>1198090</v>
      </c>
      <c r="E93" s="193">
        <v>19682515</v>
      </c>
    </row>
    <row r="94" spans="1:11" x14ac:dyDescent="0.25">
      <c r="A94" s="179" t="s">
        <v>117</v>
      </c>
      <c r="B94" s="82" t="s">
        <v>19</v>
      </c>
      <c r="C94" s="193">
        <v>4048080</v>
      </c>
      <c r="D94" s="194">
        <f t="shared" si="1"/>
        <v>1015480</v>
      </c>
      <c r="E94" s="193">
        <v>5063560</v>
      </c>
    </row>
    <row r="95" spans="1:11" x14ac:dyDescent="0.25">
      <c r="A95" s="179" t="s">
        <v>260</v>
      </c>
      <c r="B95" s="94" t="s">
        <v>21</v>
      </c>
      <c r="C95" s="193">
        <v>78988787</v>
      </c>
      <c r="D95" s="194">
        <f t="shared" si="1"/>
        <v>2138143</v>
      </c>
      <c r="E95" s="193">
        <v>81126930</v>
      </c>
    </row>
    <row r="96" spans="1:11" x14ac:dyDescent="0.25">
      <c r="A96" s="179" t="s">
        <v>121</v>
      </c>
      <c r="B96" s="82" t="s">
        <v>261</v>
      </c>
      <c r="C96" s="193"/>
      <c r="D96" s="194">
        <f t="shared" si="1"/>
        <v>320720</v>
      </c>
      <c r="E96" s="193">
        <v>320720</v>
      </c>
    </row>
    <row r="97" spans="1:5" x14ac:dyDescent="0.25">
      <c r="A97" s="179" t="s">
        <v>262</v>
      </c>
      <c r="B97" s="83" t="s">
        <v>263</v>
      </c>
      <c r="C97" s="193"/>
      <c r="D97" s="218"/>
      <c r="E97" s="193"/>
    </row>
    <row r="98" spans="1:5" x14ac:dyDescent="0.25">
      <c r="A98" s="179" t="s">
        <v>264</v>
      </c>
      <c r="B98" s="84" t="s">
        <v>265</v>
      </c>
      <c r="C98" s="193"/>
      <c r="D98" s="219"/>
      <c r="E98" s="193"/>
    </row>
    <row r="99" spans="1:5" x14ac:dyDescent="0.25">
      <c r="A99" s="179" t="s">
        <v>266</v>
      </c>
      <c r="B99" s="84" t="s">
        <v>267</v>
      </c>
      <c r="C99" s="193"/>
      <c r="D99" s="219"/>
      <c r="E99" s="193"/>
    </row>
    <row r="100" spans="1:5" x14ac:dyDescent="0.25">
      <c r="A100" s="179" t="s">
        <v>268</v>
      </c>
      <c r="B100" s="83" t="s">
        <v>269</v>
      </c>
      <c r="C100" s="193">
        <v>78148787</v>
      </c>
      <c r="D100" s="194">
        <f>E100-C100</f>
        <v>1817423</v>
      </c>
      <c r="E100" s="193">
        <v>79966210</v>
      </c>
    </row>
    <row r="101" spans="1:5" x14ac:dyDescent="0.25">
      <c r="A101" s="179" t="s">
        <v>270</v>
      </c>
      <c r="B101" s="83" t="s">
        <v>271</v>
      </c>
      <c r="C101" s="193"/>
      <c r="D101" s="218"/>
      <c r="E101" s="193"/>
    </row>
    <row r="102" spans="1:5" x14ac:dyDescent="0.25">
      <c r="A102" s="179" t="s">
        <v>272</v>
      </c>
      <c r="B102" s="84" t="s">
        <v>273</v>
      </c>
      <c r="C102" s="193"/>
      <c r="D102" s="219"/>
      <c r="E102" s="193"/>
    </row>
    <row r="103" spans="1:5" x14ac:dyDescent="0.25">
      <c r="A103" s="180" t="s">
        <v>274</v>
      </c>
      <c r="B103" s="91" t="s">
        <v>275</v>
      </c>
      <c r="C103" s="193"/>
      <c r="D103" s="219"/>
      <c r="E103" s="193"/>
    </row>
    <row r="104" spans="1:5" x14ac:dyDescent="0.25">
      <c r="A104" s="179" t="s">
        <v>276</v>
      </c>
      <c r="B104" s="91" t="s">
        <v>277</v>
      </c>
      <c r="C104" s="193"/>
      <c r="D104" s="219"/>
      <c r="E104" s="193"/>
    </row>
    <row r="105" spans="1:5" ht="16.5" thickBot="1" x14ac:dyDescent="0.3">
      <c r="A105" s="181" t="s">
        <v>278</v>
      </c>
      <c r="B105" s="182" t="s">
        <v>279</v>
      </c>
      <c r="C105" s="193">
        <v>840000</v>
      </c>
      <c r="D105" s="194">
        <f>E105-C105</f>
        <v>0</v>
      </c>
      <c r="E105" s="193">
        <v>840000</v>
      </c>
    </row>
    <row r="106" spans="1:5" ht="16.5" thickBot="1" x14ac:dyDescent="0.3">
      <c r="A106" s="95" t="s">
        <v>13</v>
      </c>
      <c r="B106" s="88" t="s">
        <v>280</v>
      </c>
      <c r="C106" s="189">
        <f>SUM(C107,C109,C111)</f>
        <v>17786999</v>
      </c>
      <c r="D106" s="220"/>
      <c r="E106" s="189">
        <f>SUM(E107,E109,E111)</f>
        <v>17786999</v>
      </c>
    </row>
    <row r="107" spans="1:5" x14ac:dyDescent="0.25">
      <c r="A107" s="183" t="s">
        <v>124</v>
      </c>
      <c r="B107" s="82" t="s">
        <v>72</v>
      </c>
      <c r="C107" s="191">
        <v>254000</v>
      </c>
      <c r="D107" s="221"/>
      <c r="E107" s="191">
        <v>254000</v>
      </c>
    </row>
    <row r="108" spans="1:5" x14ac:dyDescent="0.25">
      <c r="A108" s="183" t="s">
        <v>126</v>
      </c>
      <c r="B108" s="93" t="s">
        <v>281</v>
      </c>
      <c r="C108" s="191"/>
      <c r="D108" s="219"/>
      <c r="E108" s="191"/>
    </row>
    <row r="109" spans="1:5" x14ac:dyDescent="0.25">
      <c r="A109" s="183" t="s">
        <v>128</v>
      </c>
      <c r="B109" s="93" t="s">
        <v>76</v>
      </c>
      <c r="C109" s="192">
        <v>17532999</v>
      </c>
      <c r="D109" s="219"/>
      <c r="E109" s="192">
        <v>17532999</v>
      </c>
    </row>
    <row r="110" spans="1:5" x14ac:dyDescent="0.25">
      <c r="A110" s="183" t="s">
        <v>130</v>
      </c>
      <c r="B110" s="93" t="s">
        <v>282</v>
      </c>
      <c r="C110" s="192">
        <v>12497779</v>
      </c>
      <c r="D110" s="219"/>
      <c r="E110" s="192">
        <v>12497779</v>
      </c>
    </row>
    <row r="111" spans="1:5" x14ac:dyDescent="0.25">
      <c r="A111" s="183" t="s">
        <v>132</v>
      </c>
      <c r="B111" s="184" t="s">
        <v>80</v>
      </c>
      <c r="C111" s="192"/>
      <c r="D111" s="222"/>
      <c r="E111" s="192"/>
    </row>
    <row r="112" spans="1:5" x14ac:dyDescent="0.25">
      <c r="A112" s="183" t="s">
        <v>134</v>
      </c>
      <c r="B112" s="85" t="s">
        <v>283</v>
      </c>
      <c r="C112" s="222"/>
      <c r="D112" s="222"/>
      <c r="E112" s="192"/>
    </row>
    <row r="113" spans="1:5" x14ac:dyDescent="0.25">
      <c r="A113" s="183" t="s">
        <v>284</v>
      </c>
      <c r="B113" s="185" t="s">
        <v>285</v>
      </c>
      <c r="C113" s="219"/>
      <c r="D113" s="219"/>
      <c r="E113" s="192"/>
    </row>
    <row r="114" spans="1:5" x14ac:dyDescent="0.25">
      <c r="A114" s="183" t="s">
        <v>286</v>
      </c>
      <c r="B114" s="84" t="s">
        <v>267</v>
      </c>
      <c r="C114" s="219"/>
      <c r="D114" s="219"/>
      <c r="E114" s="192"/>
    </row>
    <row r="115" spans="1:5" x14ac:dyDescent="0.25">
      <c r="A115" s="183" t="s">
        <v>287</v>
      </c>
      <c r="B115" s="84" t="s">
        <v>288</v>
      </c>
      <c r="C115" s="219"/>
      <c r="D115" s="219"/>
      <c r="E115" s="192"/>
    </row>
    <row r="116" spans="1:5" x14ac:dyDescent="0.25">
      <c r="A116" s="183" t="s">
        <v>289</v>
      </c>
      <c r="B116" s="84" t="s">
        <v>290</v>
      </c>
      <c r="C116" s="219"/>
      <c r="D116" s="219"/>
      <c r="E116" s="192"/>
    </row>
    <row r="117" spans="1:5" x14ac:dyDescent="0.25">
      <c r="A117" s="183" t="s">
        <v>291</v>
      </c>
      <c r="B117" s="84" t="s">
        <v>273</v>
      </c>
      <c r="C117" s="219"/>
      <c r="D117" s="219"/>
      <c r="E117" s="192"/>
    </row>
    <row r="118" spans="1:5" x14ac:dyDescent="0.25">
      <c r="A118" s="183" t="s">
        <v>292</v>
      </c>
      <c r="B118" s="84" t="s">
        <v>293</v>
      </c>
      <c r="C118" s="219"/>
      <c r="D118" s="219"/>
      <c r="E118" s="192"/>
    </row>
    <row r="119" spans="1:5" ht="16.5" thickBot="1" x14ac:dyDescent="0.3">
      <c r="A119" s="180" t="s">
        <v>294</v>
      </c>
      <c r="B119" s="84" t="s">
        <v>295</v>
      </c>
      <c r="C119" s="223"/>
      <c r="D119" s="223"/>
      <c r="E119" s="193"/>
    </row>
    <row r="120" spans="1:5" ht="16.5" thickBot="1" x14ac:dyDescent="0.3">
      <c r="A120" s="95" t="s">
        <v>7</v>
      </c>
      <c r="B120" s="92" t="s">
        <v>296</v>
      </c>
      <c r="C120" s="189">
        <f>SUM(C121:C122)</f>
        <v>3430565</v>
      </c>
      <c r="D120" s="89">
        <f>E120-C120</f>
        <v>3462206</v>
      </c>
      <c r="E120" s="189">
        <f>SUM(E121:E122)</f>
        <v>6892771</v>
      </c>
    </row>
    <row r="121" spans="1:5" x14ac:dyDescent="0.25">
      <c r="A121" s="183" t="s">
        <v>137</v>
      </c>
      <c r="B121" s="86" t="s">
        <v>297</v>
      </c>
      <c r="C121" s="217">
        <v>3430565</v>
      </c>
      <c r="D121" s="224">
        <f>E121-C121</f>
        <v>3462206</v>
      </c>
      <c r="E121" s="217">
        <v>6892771</v>
      </c>
    </row>
    <row r="122" spans="1:5" ht="16.5" thickBot="1" x14ac:dyDescent="0.3">
      <c r="A122" s="186" t="s">
        <v>139</v>
      </c>
      <c r="B122" s="93" t="s">
        <v>298</v>
      </c>
      <c r="C122" s="225"/>
      <c r="D122" s="225"/>
      <c r="E122" s="226"/>
    </row>
    <row r="123" spans="1:5" ht="16.5" thickBot="1" x14ac:dyDescent="0.3">
      <c r="A123" s="95" t="s">
        <v>8</v>
      </c>
      <c r="B123" s="92" t="s">
        <v>299</v>
      </c>
      <c r="C123" s="189">
        <f>SUM(C90,C106,C120)</f>
        <v>136526787</v>
      </c>
      <c r="D123" s="224">
        <f>E123-C123</f>
        <v>11942415</v>
      </c>
      <c r="E123" s="189">
        <f>SUM(E90,E106,E120)</f>
        <v>148469202</v>
      </c>
    </row>
    <row r="124" spans="1:5" ht="16.5" thickBot="1" x14ac:dyDescent="0.3">
      <c r="A124" s="95" t="s">
        <v>9</v>
      </c>
      <c r="B124" s="92" t="s">
        <v>300</v>
      </c>
      <c r="C124" s="227"/>
      <c r="D124" s="227"/>
      <c r="E124" s="189"/>
    </row>
    <row r="125" spans="1:5" x14ac:dyDescent="0.25">
      <c r="A125" s="183" t="s">
        <v>164</v>
      </c>
      <c r="B125" s="86" t="s">
        <v>301</v>
      </c>
      <c r="C125" s="221"/>
      <c r="D125" s="221"/>
      <c r="E125" s="191"/>
    </row>
    <row r="126" spans="1:5" x14ac:dyDescent="0.25">
      <c r="A126" s="183" t="s">
        <v>166</v>
      </c>
      <c r="B126" s="86" t="s">
        <v>302</v>
      </c>
      <c r="C126" s="219"/>
      <c r="D126" s="219"/>
      <c r="E126" s="192"/>
    </row>
    <row r="127" spans="1:5" ht="16.5" thickBot="1" x14ac:dyDescent="0.3">
      <c r="A127" s="180" t="s">
        <v>168</v>
      </c>
      <c r="B127" s="94" t="s">
        <v>303</v>
      </c>
      <c r="C127" s="223"/>
      <c r="D127" s="223"/>
      <c r="E127" s="193"/>
    </row>
    <row r="128" spans="1:5" ht="16.5" thickBot="1" x14ac:dyDescent="0.3">
      <c r="A128" s="95" t="s">
        <v>22</v>
      </c>
      <c r="B128" s="92" t="s">
        <v>304</v>
      </c>
      <c r="C128" s="227"/>
      <c r="D128" s="227"/>
      <c r="E128" s="189"/>
    </row>
    <row r="129" spans="1:11" x14ac:dyDescent="0.25">
      <c r="A129" s="183" t="s">
        <v>184</v>
      </c>
      <c r="B129" s="86" t="s">
        <v>305</v>
      </c>
      <c r="C129" s="221"/>
      <c r="D129" s="221"/>
      <c r="E129" s="191"/>
    </row>
    <row r="130" spans="1:11" x14ac:dyDescent="0.25">
      <c r="A130" s="183" t="s">
        <v>186</v>
      </c>
      <c r="B130" s="86" t="s">
        <v>306</v>
      </c>
      <c r="C130" s="219"/>
      <c r="D130" s="219"/>
      <c r="E130" s="192"/>
    </row>
    <row r="131" spans="1:11" x14ac:dyDescent="0.25">
      <c r="A131" s="183" t="s">
        <v>188</v>
      </c>
      <c r="B131" s="86" t="s">
        <v>307</v>
      </c>
      <c r="C131" s="219"/>
      <c r="D131" s="219"/>
      <c r="E131" s="192"/>
    </row>
    <row r="132" spans="1:11" ht="16.5" thickBot="1" x14ac:dyDescent="0.3">
      <c r="A132" s="180" t="s">
        <v>190</v>
      </c>
      <c r="B132" s="94" t="s">
        <v>308</v>
      </c>
      <c r="C132" s="223"/>
      <c r="D132" s="223"/>
      <c r="E132" s="193"/>
    </row>
    <row r="133" spans="1:11" ht="16.5" thickBot="1" x14ac:dyDescent="0.3">
      <c r="A133" s="95" t="s">
        <v>25</v>
      </c>
      <c r="B133" s="92" t="s">
        <v>309</v>
      </c>
      <c r="C133" s="89">
        <f>C134+C135+C136+C137</f>
        <v>3128562</v>
      </c>
      <c r="D133" s="228">
        <f>E133-C133</f>
        <v>0</v>
      </c>
      <c r="E133" s="89">
        <f>E134+E135+E136+E137</f>
        <v>3128562</v>
      </c>
    </row>
    <row r="134" spans="1:11" x14ac:dyDescent="0.25">
      <c r="A134" s="183" t="s">
        <v>196</v>
      </c>
      <c r="B134" s="86" t="s">
        <v>310</v>
      </c>
      <c r="C134" s="229"/>
      <c r="D134" s="230"/>
      <c r="E134" s="231"/>
    </row>
    <row r="135" spans="1:11" x14ac:dyDescent="0.25">
      <c r="A135" s="183" t="s">
        <v>198</v>
      </c>
      <c r="B135" s="86" t="s">
        <v>311</v>
      </c>
      <c r="C135" s="192">
        <v>3128562</v>
      </c>
      <c r="D135" s="194">
        <f>E135-C135</f>
        <v>0</v>
      </c>
      <c r="E135" s="192">
        <v>3128562</v>
      </c>
    </row>
    <row r="136" spans="1:11" x14ac:dyDescent="0.25">
      <c r="A136" s="183" t="s">
        <v>200</v>
      </c>
      <c r="B136" s="86" t="s">
        <v>312</v>
      </c>
      <c r="C136" s="221"/>
      <c r="D136" s="221"/>
      <c r="E136" s="191"/>
    </row>
    <row r="137" spans="1:11" ht="16.5" thickBot="1" x14ac:dyDescent="0.3">
      <c r="A137" s="180" t="s">
        <v>202</v>
      </c>
      <c r="B137" s="94" t="s">
        <v>313</v>
      </c>
      <c r="C137" s="223"/>
      <c r="D137" s="223"/>
      <c r="E137" s="193"/>
    </row>
    <row r="138" spans="1:11" ht="16.5" thickBot="1" x14ac:dyDescent="0.3">
      <c r="A138" s="95" t="s">
        <v>27</v>
      </c>
      <c r="B138" s="92" t="s">
        <v>314</v>
      </c>
      <c r="C138" s="227"/>
      <c r="D138" s="227"/>
      <c r="E138" s="61"/>
    </row>
    <row r="139" spans="1:11" x14ac:dyDescent="0.25">
      <c r="A139" s="183" t="s">
        <v>205</v>
      </c>
      <c r="B139" s="86" t="s">
        <v>315</v>
      </c>
      <c r="C139" s="221"/>
      <c r="D139" s="221"/>
      <c r="E139" s="191"/>
    </row>
    <row r="140" spans="1:11" x14ac:dyDescent="0.25">
      <c r="A140" s="183" t="s">
        <v>207</v>
      </c>
      <c r="B140" s="86" t="s">
        <v>316</v>
      </c>
      <c r="C140" s="219"/>
      <c r="D140" s="219"/>
      <c r="E140" s="192"/>
    </row>
    <row r="141" spans="1:11" x14ac:dyDescent="0.25">
      <c r="A141" s="183" t="s">
        <v>209</v>
      </c>
      <c r="B141" s="86" t="s">
        <v>317</v>
      </c>
      <c r="C141" s="219"/>
      <c r="D141" s="219"/>
      <c r="E141" s="192"/>
    </row>
    <row r="142" spans="1:11" ht="16.5" thickBot="1" x14ac:dyDescent="0.3">
      <c r="A142" s="180" t="s">
        <v>211</v>
      </c>
      <c r="B142" s="94" t="s">
        <v>318</v>
      </c>
      <c r="C142" s="223"/>
      <c r="D142" s="223"/>
      <c r="E142" s="193"/>
    </row>
    <row r="143" spans="1:11" ht="16.5" thickBot="1" x14ac:dyDescent="0.3">
      <c r="A143" s="95" t="s">
        <v>29</v>
      </c>
      <c r="B143" s="92" t="s">
        <v>319</v>
      </c>
      <c r="C143" s="62">
        <f>C124+C128+C133+C138</f>
        <v>3128562</v>
      </c>
      <c r="D143" s="224">
        <f>E143-C143</f>
        <v>0</v>
      </c>
      <c r="E143" s="62">
        <f>E124+E128+E133+E138</f>
        <v>3128562</v>
      </c>
      <c r="H143" s="24"/>
      <c r="I143" s="25"/>
      <c r="J143" s="25"/>
      <c r="K143" s="25"/>
    </row>
    <row r="144" spans="1:11" s="20" customFormat="1" ht="16.5" thickBot="1" x14ac:dyDescent="0.25">
      <c r="A144" s="96" t="s">
        <v>32</v>
      </c>
      <c r="B144" s="97" t="s">
        <v>320</v>
      </c>
      <c r="C144" s="62">
        <f>SUM(C123,C143)</f>
        <v>139655349</v>
      </c>
      <c r="D144" s="89">
        <f>E144-C144</f>
        <v>11942415</v>
      </c>
      <c r="E144" s="62">
        <f>SUM(E123,E143)</f>
        <v>151597764</v>
      </c>
    </row>
    <row r="145" spans="1:5" s="20" customFormat="1" ht="16.5" thickBot="1" x14ac:dyDescent="0.25">
      <c r="A145" s="26"/>
      <c r="B145" s="81"/>
      <c r="C145" s="36"/>
      <c r="D145" s="36"/>
      <c r="E145" s="37"/>
    </row>
    <row r="146" spans="1:5" ht="16.5" thickBot="1" x14ac:dyDescent="0.3">
      <c r="A146" s="107" t="s">
        <v>321</v>
      </c>
      <c r="B146" s="108"/>
      <c r="C146" s="27">
        <v>3</v>
      </c>
      <c r="D146" s="98"/>
      <c r="E146" s="27">
        <v>3</v>
      </c>
    </row>
    <row r="147" spans="1:5" ht="16.5" thickBot="1" x14ac:dyDescent="0.3">
      <c r="A147" s="107" t="s">
        <v>322</v>
      </c>
      <c r="B147" s="108"/>
      <c r="C147" s="27">
        <v>4</v>
      </c>
      <c r="D147" s="98"/>
      <c r="E147" s="27">
        <v>4</v>
      </c>
    </row>
    <row r="148" spans="1:5" ht="16.5" customHeight="1" x14ac:dyDescent="0.25">
      <c r="A148" s="28"/>
      <c r="B148" s="29"/>
      <c r="C148" s="77"/>
      <c r="D148" s="77"/>
      <c r="E148" s="29"/>
    </row>
    <row r="149" spans="1:5" x14ac:dyDescent="0.25">
      <c r="A149" s="103" t="s">
        <v>323</v>
      </c>
      <c r="B149" s="103"/>
      <c r="C149" s="103"/>
      <c r="D149" s="103"/>
      <c r="E149" s="103"/>
    </row>
    <row r="150" spans="1:5" ht="15" customHeight="1" thickBot="1" x14ac:dyDescent="0.3">
      <c r="A150" s="104"/>
      <c r="B150" s="104"/>
      <c r="C150" s="78"/>
      <c r="D150" s="78"/>
      <c r="E150" s="30" t="s">
        <v>2</v>
      </c>
    </row>
    <row r="151" spans="1:5" ht="19.5" customHeight="1" thickBot="1" x14ac:dyDescent="0.3">
      <c r="A151" s="172">
        <v>1</v>
      </c>
      <c r="B151" s="173" t="s">
        <v>324</v>
      </c>
      <c r="C151" s="232">
        <f>+C60-C123</f>
        <v>-15265140</v>
      </c>
      <c r="D151" s="209">
        <f>E151-C151</f>
        <v>-4287594</v>
      </c>
      <c r="E151" s="232">
        <f>+E60-E123</f>
        <v>-19552734</v>
      </c>
    </row>
    <row r="152" spans="1:5" ht="25.5" customHeight="1" thickBot="1" x14ac:dyDescent="0.3">
      <c r="A152" s="172" t="s">
        <v>13</v>
      </c>
      <c r="B152" s="173" t="s">
        <v>325</v>
      </c>
      <c r="C152" s="232">
        <f>+C83-C143</f>
        <v>15265140</v>
      </c>
      <c r="D152" s="209">
        <f>E152-C152</f>
        <v>4287594</v>
      </c>
      <c r="E152" s="232">
        <f>+E83-E143</f>
        <v>19552734</v>
      </c>
    </row>
  </sheetData>
  <mergeCells count="8">
    <mergeCell ref="A149:E149"/>
    <mergeCell ref="A150:B150"/>
    <mergeCell ref="A1:E1"/>
    <mergeCell ref="A2:B2"/>
    <mergeCell ref="A86:E86"/>
    <mergeCell ref="A87:B87"/>
    <mergeCell ref="A146:B146"/>
    <mergeCell ref="A147:B147"/>
  </mergeCells>
  <printOptions horizontalCentered="1"/>
  <pageMargins left="0.39370078740157483" right="0.39370078740157483" top="0.74803149606299213" bottom="0.39370078740157483" header="0.39370078740157483" footer="0.31496062992125984"/>
  <pageSetup paperSize="9" scale="66" orientation="portrait" r:id="rId1"/>
  <headerFooter>
    <oddHeader>&amp;C&amp;"Times New Roman,Félkövér"Diósberény Község Önkormányzata 
2019. ÉVI KÖLTSÉGVETÉSÉNEK ÖSSZEVONT MÉRLEGE&amp;R&amp;"Times New Roman,Félkövér dőlt"3. sz. melléklet</oddHeader>
  </headerFooter>
  <rowBreaks count="2" manualBreakCount="2">
    <brk id="60" max="2" man="1"/>
    <brk id="85" max="2" man="1"/>
  </rowBreaks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CC99"/>
  </sheetPr>
  <dimension ref="A2:I157"/>
  <sheetViews>
    <sheetView tabSelected="1" topLeftCell="A129" zoomScaleNormal="100" workbookViewId="0">
      <selection activeCell="E156" sqref="E156"/>
    </sheetView>
  </sheetViews>
  <sheetFormatPr defaultRowHeight="15" x14ac:dyDescent="0.25"/>
  <cols>
    <col min="1" max="1" width="13.7109375" style="73" customWidth="1"/>
    <col min="2" max="2" width="76.7109375" style="46" customWidth="1"/>
    <col min="3" max="3" width="21.140625" style="74" customWidth="1"/>
    <col min="4" max="4" width="25" style="46" customWidth="1"/>
    <col min="5" max="5" width="27.140625" style="46" customWidth="1"/>
    <col min="6" max="256" width="9.140625" style="46"/>
    <col min="257" max="257" width="13.7109375" style="46" customWidth="1"/>
    <col min="258" max="258" width="76.7109375" style="46" customWidth="1"/>
    <col min="259" max="259" width="21.140625" style="46" customWidth="1"/>
    <col min="260" max="260" width="25" style="46" customWidth="1"/>
    <col min="261" max="261" width="27.140625" style="46" customWidth="1"/>
    <col min="262" max="512" width="9.140625" style="46"/>
    <col min="513" max="513" width="13.7109375" style="46" customWidth="1"/>
    <col min="514" max="514" width="76.7109375" style="46" customWidth="1"/>
    <col min="515" max="515" width="21.140625" style="46" customWidth="1"/>
    <col min="516" max="516" width="25" style="46" customWidth="1"/>
    <col min="517" max="517" width="27.140625" style="46" customWidth="1"/>
    <col min="518" max="768" width="9.140625" style="46"/>
    <col min="769" max="769" width="13.7109375" style="46" customWidth="1"/>
    <col min="770" max="770" width="76.7109375" style="46" customWidth="1"/>
    <col min="771" max="771" width="21.140625" style="46" customWidth="1"/>
    <col min="772" max="772" width="25" style="46" customWidth="1"/>
    <col min="773" max="773" width="27.140625" style="46" customWidth="1"/>
    <col min="774" max="1024" width="9.140625" style="46"/>
    <col min="1025" max="1025" width="13.7109375" style="46" customWidth="1"/>
    <col min="1026" max="1026" width="76.7109375" style="46" customWidth="1"/>
    <col min="1027" max="1027" width="21.140625" style="46" customWidth="1"/>
    <col min="1028" max="1028" width="25" style="46" customWidth="1"/>
    <col min="1029" max="1029" width="27.140625" style="46" customWidth="1"/>
    <col min="1030" max="1280" width="9.140625" style="46"/>
    <col min="1281" max="1281" width="13.7109375" style="46" customWidth="1"/>
    <col min="1282" max="1282" width="76.7109375" style="46" customWidth="1"/>
    <col min="1283" max="1283" width="21.140625" style="46" customWidth="1"/>
    <col min="1284" max="1284" width="25" style="46" customWidth="1"/>
    <col min="1285" max="1285" width="27.140625" style="46" customWidth="1"/>
    <col min="1286" max="1536" width="9.140625" style="46"/>
    <col min="1537" max="1537" width="13.7109375" style="46" customWidth="1"/>
    <col min="1538" max="1538" width="76.7109375" style="46" customWidth="1"/>
    <col min="1539" max="1539" width="21.140625" style="46" customWidth="1"/>
    <col min="1540" max="1540" width="25" style="46" customWidth="1"/>
    <col min="1541" max="1541" width="27.140625" style="46" customWidth="1"/>
    <col min="1542" max="1792" width="9.140625" style="46"/>
    <col min="1793" max="1793" width="13.7109375" style="46" customWidth="1"/>
    <col min="1794" max="1794" width="76.7109375" style="46" customWidth="1"/>
    <col min="1795" max="1795" width="21.140625" style="46" customWidth="1"/>
    <col min="1796" max="1796" width="25" style="46" customWidth="1"/>
    <col min="1797" max="1797" width="27.140625" style="46" customWidth="1"/>
    <col min="1798" max="2048" width="9.140625" style="46"/>
    <col min="2049" max="2049" width="13.7109375" style="46" customWidth="1"/>
    <col min="2050" max="2050" width="76.7109375" style="46" customWidth="1"/>
    <col min="2051" max="2051" width="21.140625" style="46" customWidth="1"/>
    <col min="2052" max="2052" width="25" style="46" customWidth="1"/>
    <col min="2053" max="2053" width="27.140625" style="46" customWidth="1"/>
    <col min="2054" max="2304" width="9.140625" style="46"/>
    <col min="2305" max="2305" width="13.7109375" style="46" customWidth="1"/>
    <col min="2306" max="2306" width="76.7109375" style="46" customWidth="1"/>
    <col min="2307" max="2307" width="21.140625" style="46" customWidth="1"/>
    <col min="2308" max="2308" width="25" style="46" customWidth="1"/>
    <col min="2309" max="2309" width="27.140625" style="46" customWidth="1"/>
    <col min="2310" max="2560" width="9.140625" style="46"/>
    <col min="2561" max="2561" width="13.7109375" style="46" customWidth="1"/>
    <col min="2562" max="2562" width="76.7109375" style="46" customWidth="1"/>
    <col min="2563" max="2563" width="21.140625" style="46" customWidth="1"/>
    <col min="2564" max="2564" width="25" style="46" customWidth="1"/>
    <col min="2565" max="2565" width="27.140625" style="46" customWidth="1"/>
    <col min="2566" max="2816" width="9.140625" style="46"/>
    <col min="2817" max="2817" width="13.7109375" style="46" customWidth="1"/>
    <col min="2818" max="2818" width="76.7109375" style="46" customWidth="1"/>
    <col min="2819" max="2819" width="21.140625" style="46" customWidth="1"/>
    <col min="2820" max="2820" width="25" style="46" customWidth="1"/>
    <col min="2821" max="2821" width="27.140625" style="46" customWidth="1"/>
    <col min="2822" max="3072" width="9.140625" style="46"/>
    <col min="3073" max="3073" width="13.7109375" style="46" customWidth="1"/>
    <col min="3074" max="3074" width="76.7109375" style="46" customWidth="1"/>
    <col min="3075" max="3075" width="21.140625" style="46" customWidth="1"/>
    <col min="3076" max="3076" width="25" style="46" customWidth="1"/>
    <col min="3077" max="3077" width="27.140625" style="46" customWidth="1"/>
    <col min="3078" max="3328" width="9.140625" style="46"/>
    <col min="3329" max="3329" width="13.7109375" style="46" customWidth="1"/>
    <col min="3330" max="3330" width="76.7109375" style="46" customWidth="1"/>
    <col min="3331" max="3331" width="21.140625" style="46" customWidth="1"/>
    <col min="3332" max="3332" width="25" style="46" customWidth="1"/>
    <col min="3333" max="3333" width="27.140625" style="46" customWidth="1"/>
    <col min="3334" max="3584" width="9.140625" style="46"/>
    <col min="3585" max="3585" width="13.7109375" style="46" customWidth="1"/>
    <col min="3586" max="3586" width="76.7109375" style="46" customWidth="1"/>
    <col min="3587" max="3587" width="21.140625" style="46" customWidth="1"/>
    <col min="3588" max="3588" width="25" style="46" customWidth="1"/>
    <col min="3589" max="3589" width="27.140625" style="46" customWidth="1"/>
    <col min="3590" max="3840" width="9.140625" style="46"/>
    <col min="3841" max="3841" width="13.7109375" style="46" customWidth="1"/>
    <col min="3842" max="3842" width="76.7109375" style="46" customWidth="1"/>
    <col min="3843" max="3843" width="21.140625" style="46" customWidth="1"/>
    <col min="3844" max="3844" width="25" style="46" customWidth="1"/>
    <col min="3845" max="3845" width="27.140625" style="46" customWidth="1"/>
    <col min="3846" max="4096" width="9.140625" style="46"/>
    <col min="4097" max="4097" width="13.7109375" style="46" customWidth="1"/>
    <col min="4098" max="4098" width="76.7109375" style="46" customWidth="1"/>
    <col min="4099" max="4099" width="21.140625" style="46" customWidth="1"/>
    <col min="4100" max="4100" width="25" style="46" customWidth="1"/>
    <col min="4101" max="4101" width="27.140625" style="46" customWidth="1"/>
    <col min="4102" max="4352" width="9.140625" style="46"/>
    <col min="4353" max="4353" width="13.7109375" style="46" customWidth="1"/>
    <col min="4354" max="4354" width="76.7109375" style="46" customWidth="1"/>
    <col min="4355" max="4355" width="21.140625" style="46" customWidth="1"/>
    <col min="4356" max="4356" width="25" style="46" customWidth="1"/>
    <col min="4357" max="4357" width="27.140625" style="46" customWidth="1"/>
    <col min="4358" max="4608" width="9.140625" style="46"/>
    <col min="4609" max="4609" width="13.7109375" style="46" customWidth="1"/>
    <col min="4610" max="4610" width="76.7109375" style="46" customWidth="1"/>
    <col min="4611" max="4611" width="21.140625" style="46" customWidth="1"/>
    <col min="4612" max="4612" width="25" style="46" customWidth="1"/>
    <col min="4613" max="4613" width="27.140625" style="46" customWidth="1"/>
    <col min="4614" max="4864" width="9.140625" style="46"/>
    <col min="4865" max="4865" width="13.7109375" style="46" customWidth="1"/>
    <col min="4866" max="4866" width="76.7109375" style="46" customWidth="1"/>
    <col min="4867" max="4867" width="21.140625" style="46" customWidth="1"/>
    <col min="4868" max="4868" width="25" style="46" customWidth="1"/>
    <col min="4869" max="4869" width="27.140625" style="46" customWidth="1"/>
    <col min="4870" max="5120" width="9.140625" style="46"/>
    <col min="5121" max="5121" width="13.7109375" style="46" customWidth="1"/>
    <col min="5122" max="5122" width="76.7109375" style="46" customWidth="1"/>
    <col min="5123" max="5123" width="21.140625" style="46" customWidth="1"/>
    <col min="5124" max="5124" width="25" style="46" customWidth="1"/>
    <col min="5125" max="5125" width="27.140625" style="46" customWidth="1"/>
    <col min="5126" max="5376" width="9.140625" style="46"/>
    <col min="5377" max="5377" width="13.7109375" style="46" customWidth="1"/>
    <col min="5378" max="5378" width="76.7109375" style="46" customWidth="1"/>
    <col min="5379" max="5379" width="21.140625" style="46" customWidth="1"/>
    <col min="5380" max="5380" width="25" style="46" customWidth="1"/>
    <col min="5381" max="5381" width="27.140625" style="46" customWidth="1"/>
    <col min="5382" max="5632" width="9.140625" style="46"/>
    <col min="5633" max="5633" width="13.7109375" style="46" customWidth="1"/>
    <col min="5634" max="5634" width="76.7109375" style="46" customWidth="1"/>
    <col min="5635" max="5635" width="21.140625" style="46" customWidth="1"/>
    <col min="5636" max="5636" width="25" style="46" customWidth="1"/>
    <col min="5637" max="5637" width="27.140625" style="46" customWidth="1"/>
    <col min="5638" max="5888" width="9.140625" style="46"/>
    <col min="5889" max="5889" width="13.7109375" style="46" customWidth="1"/>
    <col min="5890" max="5890" width="76.7109375" style="46" customWidth="1"/>
    <col min="5891" max="5891" width="21.140625" style="46" customWidth="1"/>
    <col min="5892" max="5892" width="25" style="46" customWidth="1"/>
    <col min="5893" max="5893" width="27.140625" style="46" customWidth="1"/>
    <col min="5894" max="6144" width="9.140625" style="46"/>
    <col min="6145" max="6145" width="13.7109375" style="46" customWidth="1"/>
    <col min="6146" max="6146" width="76.7109375" style="46" customWidth="1"/>
    <col min="6147" max="6147" width="21.140625" style="46" customWidth="1"/>
    <col min="6148" max="6148" width="25" style="46" customWidth="1"/>
    <col min="6149" max="6149" width="27.140625" style="46" customWidth="1"/>
    <col min="6150" max="6400" width="9.140625" style="46"/>
    <col min="6401" max="6401" width="13.7109375" style="46" customWidth="1"/>
    <col min="6402" max="6402" width="76.7109375" style="46" customWidth="1"/>
    <col min="6403" max="6403" width="21.140625" style="46" customWidth="1"/>
    <col min="6404" max="6404" width="25" style="46" customWidth="1"/>
    <col min="6405" max="6405" width="27.140625" style="46" customWidth="1"/>
    <col min="6406" max="6656" width="9.140625" style="46"/>
    <col min="6657" max="6657" width="13.7109375" style="46" customWidth="1"/>
    <col min="6658" max="6658" width="76.7109375" style="46" customWidth="1"/>
    <col min="6659" max="6659" width="21.140625" style="46" customWidth="1"/>
    <col min="6660" max="6660" width="25" style="46" customWidth="1"/>
    <col min="6661" max="6661" width="27.140625" style="46" customWidth="1"/>
    <col min="6662" max="6912" width="9.140625" style="46"/>
    <col min="6913" max="6913" width="13.7109375" style="46" customWidth="1"/>
    <col min="6914" max="6914" width="76.7109375" style="46" customWidth="1"/>
    <col min="6915" max="6915" width="21.140625" style="46" customWidth="1"/>
    <col min="6916" max="6916" width="25" style="46" customWidth="1"/>
    <col min="6917" max="6917" width="27.140625" style="46" customWidth="1"/>
    <col min="6918" max="7168" width="9.140625" style="46"/>
    <col min="7169" max="7169" width="13.7109375" style="46" customWidth="1"/>
    <col min="7170" max="7170" width="76.7109375" style="46" customWidth="1"/>
    <col min="7171" max="7171" width="21.140625" style="46" customWidth="1"/>
    <col min="7172" max="7172" width="25" style="46" customWidth="1"/>
    <col min="7173" max="7173" width="27.140625" style="46" customWidth="1"/>
    <col min="7174" max="7424" width="9.140625" style="46"/>
    <col min="7425" max="7425" width="13.7109375" style="46" customWidth="1"/>
    <col min="7426" max="7426" width="76.7109375" style="46" customWidth="1"/>
    <col min="7427" max="7427" width="21.140625" style="46" customWidth="1"/>
    <col min="7428" max="7428" width="25" style="46" customWidth="1"/>
    <col min="7429" max="7429" width="27.140625" style="46" customWidth="1"/>
    <col min="7430" max="7680" width="9.140625" style="46"/>
    <col min="7681" max="7681" width="13.7109375" style="46" customWidth="1"/>
    <col min="7682" max="7682" width="76.7109375" style="46" customWidth="1"/>
    <col min="7683" max="7683" width="21.140625" style="46" customWidth="1"/>
    <col min="7684" max="7684" width="25" style="46" customWidth="1"/>
    <col min="7685" max="7685" width="27.140625" style="46" customWidth="1"/>
    <col min="7686" max="7936" width="9.140625" style="46"/>
    <col min="7937" max="7937" width="13.7109375" style="46" customWidth="1"/>
    <col min="7938" max="7938" width="76.7109375" style="46" customWidth="1"/>
    <col min="7939" max="7939" width="21.140625" style="46" customWidth="1"/>
    <col min="7940" max="7940" width="25" style="46" customWidth="1"/>
    <col min="7941" max="7941" width="27.140625" style="46" customWidth="1"/>
    <col min="7942" max="8192" width="9.140625" style="46"/>
    <col min="8193" max="8193" width="13.7109375" style="46" customWidth="1"/>
    <col min="8194" max="8194" width="76.7109375" style="46" customWidth="1"/>
    <col min="8195" max="8195" width="21.140625" style="46" customWidth="1"/>
    <col min="8196" max="8196" width="25" style="46" customWidth="1"/>
    <col min="8197" max="8197" width="27.140625" style="46" customWidth="1"/>
    <col min="8198" max="8448" width="9.140625" style="46"/>
    <col min="8449" max="8449" width="13.7109375" style="46" customWidth="1"/>
    <col min="8450" max="8450" width="76.7109375" style="46" customWidth="1"/>
    <col min="8451" max="8451" width="21.140625" style="46" customWidth="1"/>
    <col min="8452" max="8452" width="25" style="46" customWidth="1"/>
    <col min="8453" max="8453" width="27.140625" style="46" customWidth="1"/>
    <col min="8454" max="8704" width="9.140625" style="46"/>
    <col min="8705" max="8705" width="13.7109375" style="46" customWidth="1"/>
    <col min="8706" max="8706" width="76.7109375" style="46" customWidth="1"/>
    <col min="8707" max="8707" width="21.140625" style="46" customWidth="1"/>
    <col min="8708" max="8708" width="25" style="46" customWidth="1"/>
    <col min="8709" max="8709" width="27.140625" style="46" customWidth="1"/>
    <col min="8710" max="8960" width="9.140625" style="46"/>
    <col min="8961" max="8961" width="13.7109375" style="46" customWidth="1"/>
    <col min="8962" max="8962" width="76.7109375" style="46" customWidth="1"/>
    <col min="8963" max="8963" width="21.140625" style="46" customWidth="1"/>
    <col min="8964" max="8964" width="25" style="46" customWidth="1"/>
    <col min="8965" max="8965" width="27.140625" style="46" customWidth="1"/>
    <col min="8966" max="9216" width="9.140625" style="46"/>
    <col min="9217" max="9217" width="13.7109375" style="46" customWidth="1"/>
    <col min="9218" max="9218" width="76.7109375" style="46" customWidth="1"/>
    <col min="9219" max="9219" width="21.140625" style="46" customWidth="1"/>
    <col min="9220" max="9220" width="25" style="46" customWidth="1"/>
    <col min="9221" max="9221" width="27.140625" style="46" customWidth="1"/>
    <col min="9222" max="9472" width="9.140625" style="46"/>
    <col min="9473" max="9473" width="13.7109375" style="46" customWidth="1"/>
    <col min="9474" max="9474" width="76.7109375" style="46" customWidth="1"/>
    <col min="9475" max="9475" width="21.140625" style="46" customWidth="1"/>
    <col min="9476" max="9476" width="25" style="46" customWidth="1"/>
    <col min="9477" max="9477" width="27.140625" style="46" customWidth="1"/>
    <col min="9478" max="9728" width="9.140625" style="46"/>
    <col min="9729" max="9729" width="13.7109375" style="46" customWidth="1"/>
    <col min="9730" max="9730" width="76.7109375" style="46" customWidth="1"/>
    <col min="9731" max="9731" width="21.140625" style="46" customWidth="1"/>
    <col min="9732" max="9732" width="25" style="46" customWidth="1"/>
    <col min="9733" max="9733" width="27.140625" style="46" customWidth="1"/>
    <col min="9734" max="9984" width="9.140625" style="46"/>
    <col min="9985" max="9985" width="13.7109375" style="46" customWidth="1"/>
    <col min="9986" max="9986" width="76.7109375" style="46" customWidth="1"/>
    <col min="9987" max="9987" width="21.140625" style="46" customWidth="1"/>
    <col min="9988" max="9988" width="25" style="46" customWidth="1"/>
    <col min="9989" max="9989" width="27.140625" style="46" customWidth="1"/>
    <col min="9990" max="10240" width="9.140625" style="46"/>
    <col min="10241" max="10241" width="13.7109375" style="46" customWidth="1"/>
    <col min="10242" max="10242" width="76.7109375" style="46" customWidth="1"/>
    <col min="10243" max="10243" width="21.140625" style="46" customWidth="1"/>
    <col min="10244" max="10244" width="25" style="46" customWidth="1"/>
    <col min="10245" max="10245" width="27.140625" style="46" customWidth="1"/>
    <col min="10246" max="10496" width="9.140625" style="46"/>
    <col min="10497" max="10497" width="13.7109375" style="46" customWidth="1"/>
    <col min="10498" max="10498" width="76.7109375" style="46" customWidth="1"/>
    <col min="10499" max="10499" width="21.140625" style="46" customWidth="1"/>
    <col min="10500" max="10500" width="25" style="46" customWidth="1"/>
    <col min="10501" max="10501" width="27.140625" style="46" customWidth="1"/>
    <col min="10502" max="10752" width="9.140625" style="46"/>
    <col min="10753" max="10753" width="13.7109375" style="46" customWidth="1"/>
    <col min="10754" max="10754" width="76.7109375" style="46" customWidth="1"/>
    <col min="10755" max="10755" width="21.140625" style="46" customWidth="1"/>
    <col min="10756" max="10756" width="25" style="46" customWidth="1"/>
    <col min="10757" max="10757" width="27.140625" style="46" customWidth="1"/>
    <col min="10758" max="11008" width="9.140625" style="46"/>
    <col min="11009" max="11009" width="13.7109375" style="46" customWidth="1"/>
    <col min="11010" max="11010" width="76.7109375" style="46" customWidth="1"/>
    <col min="11011" max="11011" width="21.140625" style="46" customWidth="1"/>
    <col min="11012" max="11012" width="25" style="46" customWidth="1"/>
    <col min="11013" max="11013" width="27.140625" style="46" customWidth="1"/>
    <col min="11014" max="11264" width="9.140625" style="46"/>
    <col min="11265" max="11265" width="13.7109375" style="46" customWidth="1"/>
    <col min="11266" max="11266" width="76.7109375" style="46" customWidth="1"/>
    <col min="11267" max="11267" width="21.140625" style="46" customWidth="1"/>
    <col min="11268" max="11268" width="25" style="46" customWidth="1"/>
    <col min="11269" max="11269" width="27.140625" style="46" customWidth="1"/>
    <col min="11270" max="11520" width="9.140625" style="46"/>
    <col min="11521" max="11521" width="13.7109375" style="46" customWidth="1"/>
    <col min="11522" max="11522" width="76.7109375" style="46" customWidth="1"/>
    <col min="11523" max="11523" width="21.140625" style="46" customWidth="1"/>
    <col min="11524" max="11524" width="25" style="46" customWidth="1"/>
    <col min="11525" max="11525" width="27.140625" style="46" customWidth="1"/>
    <col min="11526" max="11776" width="9.140625" style="46"/>
    <col min="11777" max="11777" width="13.7109375" style="46" customWidth="1"/>
    <col min="11778" max="11778" width="76.7109375" style="46" customWidth="1"/>
    <col min="11779" max="11779" width="21.140625" style="46" customWidth="1"/>
    <col min="11780" max="11780" width="25" style="46" customWidth="1"/>
    <col min="11781" max="11781" width="27.140625" style="46" customWidth="1"/>
    <col min="11782" max="12032" width="9.140625" style="46"/>
    <col min="12033" max="12033" width="13.7109375" style="46" customWidth="1"/>
    <col min="12034" max="12034" width="76.7109375" style="46" customWidth="1"/>
    <col min="12035" max="12035" width="21.140625" style="46" customWidth="1"/>
    <col min="12036" max="12036" width="25" style="46" customWidth="1"/>
    <col min="12037" max="12037" width="27.140625" style="46" customWidth="1"/>
    <col min="12038" max="12288" width="9.140625" style="46"/>
    <col min="12289" max="12289" width="13.7109375" style="46" customWidth="1"/>
    <col min="12290" max="12290" width="76.7109375" style="46" customWidth="1"/>
    <col min="12291" max="12291" width="21.140625" style="46" customWidth="1"/>
    <col min="12292" max="12292" width="25" style="46" customWidth="1"/>
    <col min="12293" max="12293" width="27.140625" style="46" customWidth="1"/>
    <col min="12294" max="12544" width="9.140625" style="46"/>
    <col min="12545" max="12545" width="13.7109375" style="46" customWidth="1"/>
    <col min="12546" max="12546" width="76.7109375" style="46" customWidth="1"/>
    <col min="12547" max="12547" width="21.140625" style="46" customWidth="1"/>
    <col min="12548" max="12548" width="25" style="46" customWidth="1"/>
    <col min="12549" max="12549" width="27.140625" style="46" customWidth="1"/>
    <col min="12550" max="12800" width="9.140625" style="46"/>
    <col min="12801" max="12801" width="13.7109375" style="46" customWidth="1"/>
    <col min="12802" max="12802" width="76.7109375" style="46" customWidth="1"/>
    <col min="12803" max="12803" width="21.140625" style="46" customWidth="1"/>
    <col min="12804" max="12804" width="25" style="46" customWidth="1"/>
    <col min="12805" max="12805" width="27.140625" style="46" customWidth="1"/>
    <col min="12806" max="13056" width="9.140625" style="46"/>
    <col min="13057" max="13057" width="13.7109375" style="46" customWidth="1"/>
    <col min="13058" max="13058" width="76.7109375" style="46" customWidth="1"/>
    <col min="13059" max="13059" width="21.140625" style="46" customWidth="1"/>
    <col min="13060" max="13060" width="25" style="46" customWidth="1"/>
    <col min="13061" max="13061" width="27.140625" style="46" customWidth="1"/>
    <col min="13062" max="13312" width="9.140625" style="46"/>
    <col min="13313" max="13313" width="13.7109375" style="46" customWidth="1"/>
    <col min="13314" max="13314" width="76.7109375" style="46" customWidth="1"/>
    <col min="13315" max="13315" width="21.140625" style="46" customWidth="1"/>
    <col min="13316" max="13316" width="25" style="46" customWidth="1"/>
    <col min="13317" max="13317" width="27.140625" style="46" customWidth="1"/>
    <col min="13318" max="13568" width="9.140625" style="46"/>
    <col min="13569" max="13569" width="13.7109375" style="46" customWidth="1"/>
    <col min="13570" max="13570" width="76.7109375" style="46" customWidth="1"/>
    <col min="13571" max="13571" width="21.140625" style="46" customWidth="1"/>
    <col min="13572" max="13572" width="25" style="46" customWidth="1"/>
    <col min="13573" max="13573" width="27.140625" style="46" customWidth="1"/>
    <col min="13574" max="13824" width="9.140625" style="46"/>
    <col min="13825" max="13825" width="13.7109375" style="46" customWidth="1"/>
    <col min="13826" max="13826" width="76.7109375" style="46" customWidth="1"/>
    <col min="13827" max="13827" width="21.140625" style="46" customWidth="1"/>
    <col min="13828" max="13828" width="25" style="46" customWidth="1"/>
    <col min="13829" max="13829" width="27.140625" style="46" customWidth="1"/>
    <col min="13830" max="14080" width="9.140625" style="46"/>
    <col min="14081" max="14081" width="13.7109375" style="46" customWidth="1"/>
    <col min="14082" max="14082" width="76.7109375" style="46" customWidth="1"/>
    <col min="14083" max="14083" width="21.140625" style="46" customWidth="1"/>
    <col min="14084" max="14084" width="25" style="46" customWidth="1"/>
    <col min="14085" max="14085" width="27.140625" style="46" customWidth="1"/>
    <col min="14086" max="14336" width="9.140625" style="46"/>
    <col min="14337" max="14337" width="13.7109375" style="46" customWidth="1"/>
    <col min="14338" max="14338" width="76.7109375" style="46" customWidth="1"/>
    <col min="14339" max="14339" width="21.140625" style="46" customWidth="1"/>
    <col min="14340" max="14340" width="25" style="46" customWidth="1"/>
    <col min="14341" max="14341" width="27.140625" style="46" customWidth="1"/>
    <col min="14342" max="14592" width="9.140625" style="46"/>
    <col min="14593" max="14593" width="13.7109375" style="46" customWidth="1"/>
    <col min="14594" max="14594" width="76.7109375" style="46" customWidth="1"/>
    <col min="14595" max="14595" width="21.140625" style="46" customWidth="1"/>
    <col min="14596" max="14596" width="25" style="46" customWidth="1"/>
    <col min="14597" max="14597" width="27.140625" style="46" customWidth="1"/>
    <col min="14598" max="14848" width="9.140625" style="46"/>
    <col min="14849" max="14849" width="13.7109375" style="46" customWidth="1"/>
    <col min="14850" max="14850" width="76.7109375" style="46" customWidth="1"/>
    <col min="14851" max="14851" width="21.140625" style="46" customWidth="1"/>
    <col min="14852" max="14852" width="25" style="46" customWidth="1"/>
    <col min="14853" max="14853" width="27.140625" style="46" customWidth="1"/>
    <col min="14854" max="15104" width="9.140625" style="46"/>
    <col min="15105" max="15105" width="13.7109375" style="46" customWidth="1"/>
    <col min="15106" max="15106" width="76.7109375" style="46" customWidth="1"/>
    <col min="15107" max="15107" width="21.140625" style="46" customWidth="1"/>
    <col min="15108" max="15108" width="25" style="46" customWidth="1"/>
    <col min="15109" max="15109" width="27.140625" style="46" customWidth="1"/>
    <col min="15110" max="15360" width="9.140625" style="46"/>
    <col min="15361" max="15361" width="13.7109375" style="46" customWidth="1"/>
    <col min="15362" max="15362" width="76.7109375" style="46" customWidth="1"/>
    <col min="15363" max="15363" width="21.140625" style="46" customWidth="1"/>
    <col min="15364" max="15364" width="25" style="46" customWidth="1"/>
    <col min="15365" max="15365" width="27.140625" style="46" customWidth="1"/>
    <col min="15366" max="15616" width="9.140625" style="46"/>
    <col min="15617" max="15617" width="13.7109375" style="46" customWidth="1"/>
    <col min="15618" max="15618" width="76.7109375" style="46" customWidth="1"/>
    <col min="15619" max="15619" width="21.140625" style="46" customWidth="1"/>
    <col min="15620" max="15620" width="25" style="46" customWidth="1"/>
    <col min="15621" max="15621" width="27.140625" style="46" customWidth="1"/>
    <col min="15622" max="15872" width="9.140625" style="46"/>
    <col min="15873" max="15873" width="13.7109375" style="46" customWidth="1"/>
    <col min="15874" max="15874" width="76.7109375" style="46" customWidth="1"/>
    <col min="15875" max="15875" width="21.140625" style="46" customWidth="1"/>
    <col min="15876" max="15876" width="25" style="46" customWidth="1"/>
    <col min="15877" max="15877" width="27.140625" style="46" customWidth="1"/>
    <col min="15878" max="16128" width="9.140625" style="46"/>
    <col min="16129" max="16129" width="13.7109375" style="46" customWidth="1"/>
    <col min="16130" max="16130" width="76.7109375" style="46" customWidth="1"/>
    <col min="16131" max="16131" width="21.140625" style="46" customWidth="1"/>
    <col min="16132" max="16132" width="25" style="46" customWidth="1"/>
    <col min="16133" max="16133" width="27.140625" style="46" customWidth="1"/>
    <col min="16134" max="16384" width="9.140625" style="46"/>
  </cols>
  <sheetData>
    <row r="2" spans="1:5" s="43" customFormat="1" ht="47.25" x14ac:dyDescent="0.25">
      <c r="A2" s="40" t="s">
        <v>326</v>
      </c>
      <c r="B2" s="41"/>
      <c r="C2" s="42" t="s">
        <v>327</v>
      </c>
      <c r="D2" s="42" t="s">
        <v>328</v>
      </c>
      <c r="E2" s="42" t="s">
        <v>329</v>
      </c>
    </row>
    <row r="3" spans="1:5" s="43" customFormat="1" ht="15.75" x14ac:dyDescent="0.25">
      <c r="A3" s="40"/>
      <c r="B3" s="44"/>
      <c r="C3" s="42"/>
      <c r="D3" s="42"/>
      <c r="E3" s="42"/>
    </row>
    <row r="4" spans="1:5" s="43" customFormat="1" ht="15.75" x14ac:dyDescent="0.25">
      <c r="A4" s="40"/>
      <c r="B4" s="42" t="s">
        <v>108</v>
      </c>
      <c r="C4" s="42"/>
      <c r="D4" s="42"/>
      <c r="E4" s="42"/>
    </row>
    <row r="5" spans="1:5" ht="15.95" customHeight="1" thickBot="1" x14ac:dyDescent="0.3">
      <c r="A5" s="109"/>
      <c r="B5" s="109"/>
      <c r="C5" s="45"/>
      <c r="D5" s="45"/>
      <c r="E5" s="45" t="s">
        <v>2</v>
      </c>
    </row>
    <row r="6" spans="1:5" ht="16.5" thickBot="1" x14ac:dyDescent="0.3">
      <c r="A6" s="233" t="s">
        <v>330</v>
      </c>
      <c r="B6" s="47" t="s">
        <v>331</v>
      </c>
      <c r="C6" s="47" t="s">
        <v>69</v>
      </c>
      <c r="D6" s="47" t="s">
        <v>69</v>
      </c>
      <c r="E6" s="47" t="s">
        <v>69</v>
      </c>
    </row>
    <row r="7" spans="1:5" s="49" customFormat="1" ht="16.5" thickBot="1" x14ac:dyDescent="0.3">
      <c r="A7" s="234">
        <v>1</v>
      </c>
      <c r="B7" s="48">
        <v>2</v>
      </c>
      <c r="C7" s="48">
        <v>3</v>
      </c>
      <c r="D7" s="48">
        <v>4</v>
      </c>
      <c r="E7" s="48">
        <v>5</v>
      </c>
    </row>
    <row r="8" spans="1:5" ht="16.5" thickBot="1" x14ac:dyDescent="0.3">
      <c r="A8" s="233" t="s">
        <v>10</v>
      </c>
      <c r="B8" s="235" t="s">
        <v>110</v>
      </c>
      <c r="C8" s="50">
        <f>SUM(C9:C14)</f>
        <v>93836434</v>
      </c>
      <c r="D8" s="50">
        <f>SUM(D9:D14)</f>
        <v>3100000</v>
      </c>
      <c r="E8" s="50">
        <f>SUM(E9:E14)</f>
        <v>0</v>
      </c>
    </row>
    <row r="9" spans="1:5" ht="15.75" x14ac:dyDescent="0.25">
      <c r="A9" s="236" t="s">
        <v>111</v>
      </c>
      <c r="B9" s="190" t="s">
        <v>112</v>
      </c>
      <c r="C9" s="51">
        <v>12753093</v>
      </c>
      <c r="D9" s="51"/>
      <c r="E9" s="51"/>
    </row>
    <row r="10" spans="1:5" ht="15.75" x14ac:dyDescent="0.25">
      <c r="A10" s="237" t="s">
        <v>113</v>
      </c>
      <c r="B10" s="85" t="s">
        <v>114</v>
      </c>
      <c r="C10" s="52">
        <v>58934900</v>
      </c>
      <c r="D10" s="52"/>
      <c r="E10" s="52"/>
    </row>
    <row r="11" spans="1:5" ht="15.75" x14ac:dyDescent="0.25">
      <c r="A11" s="237" t="s">
        <v>115</v>
      </c>
      <c r="B11" s="85" t="s">
        <v>116</v>
      </c>
      <c r="C11" s="52">
        <v>20348441</v>
      </c>
      <c r="D11" s="52">
        <v>3100000</v>
      </c>
      <c r="E11" s="52"/>
    </row>
    <row r="12" spans="1:5" ht="15.75" x14ac:dyDescent="0.25">
      <c r="A12" s="237" t="s">
        <v>117</v>
      </c>
      <c r="B12" s="85" t="s">
        <v>118</v>
      </c>
      <c r="C12" s="52">
        <v>1800000</v>
      </c>
      <c r="D12" s="52"/>
      <c r="E12" s="52"/>
    </row>
    <row r="13" spans="1:5" ht="15.75" x14ac:dyDescent="0.25">
      <c r="A13" s="237" t="s">
        <v>119</v>
      </c>
      <c r="B13" s="85" t="s">
        <v>120</v>
      </c>
      <c r="C13" s="52"/>
      <c r="D13" s="52"/>
      <c r="E13" s="52"/>
    </row>
    <row r="14" spans="1:5" ht="16.5" thickBot="1" x14ac:dyDescent="0.3">
      <c r="A14" s="238" t="s">
        <v>121</v>
      </c>
      <c r="B14" s="184" t="s">
        <v>122</v>
      </c>
      <c r="C14" s="52"/>
      <c r="D14" s="52"/>
      <c r="E14" s="52"/>
    </row>
    <row r="15" spans="1:5" ht="16.5" thickBot="1" x14ac:dyDescent="0.3">
      <c r="A15" s="233" t="s">
        <v>13</v>
      </c>
      <c r="B15" s="97" t="s">
        <v>123</v>
      </c>
      <c r="C15" s="50">
        <f>SUM(C16:C20)</f>
        <v>1073748</v>
      </c>
      <c r="D15" s="50">
        <f>SUM(D16:D20)</f>
        <v>0</v>
      </c>
      <c r="E15" s="50">
        <f>SUM(E16:E20)</f>
        <v>0</v>
      </c>
    </row>
    <row r="16" spans="1:5" ht="15.75" x14ac:dyDescent="0.25">
      <c r="A16" s="236" t="s">
        <v>124</v>
      </c>
      <c r="B16" s="190" t="s">
        <v>125</v>
      </c>
      <c r="C16" s="51"/>
      <c r="D16" s="51"/>
      <c r="E16" s="51"/>
    </row>
    <row r="17" spans="1:5" ht="15.75" x14ac:dyDescent="0.25">
      <c r="A17" s="237" t="s">
        <v>126</v>
      </c>
      <c r="B17" s="85" t="s">
        <v>127</v>
      </c>
      <c r="C17" s="52"/>
      <c r="D17" s="52"/>
      <c r="E17" s="52"/>
    </row>
    <row r="18" spans="1:5" ht="15.75" x14ac:dyDescent="0.25">
      <c r="A18" s="237" t="s">
        <v>128</v>
      </c>
      <c r="B18" s="85" t="s">
        <v>129</v>
      </c>
      <c r="C18" s="52"/>
      <c r="D18" s="52"/>
      <c r="E18" s="52"/>
    </row>
    <row r="19" spans="1:5" ht="15.75" x14ac:dyDescent="0.25">
      <c r="A19" s="237" t="s">
        <v>130</v>
      </c>
      <c r="B19" s="85" t="s">
        <v>131</v>
      </c>
      <c r="C19" s="52"/>
      <c r="D19" s="52"/>
      <c r="E19" s="52"/>
    </row>
    <row r="20" spans="1:5" ht="15.75" x14ac:dyDescent="0.25">
      <c r="A20" s="237" t="s">
        <v>132</v>
      </c>
      <c r="B20" s="85" t="s">
        <v>133</v>
      </c>
      <c r="C20" s="52">
        <v>1073748</v>
      </c>
      <c r="D20" s="52"/>
      <c r="E20" s="52"/>
    </row>
    <row r="21" spans="1:5" ht="16.5" thickBot="1" x14ac:dyDescent="0.3">
      <c r="A21" s="238" t="s">
        <v>134</v>
      </c>
      <c r="B21" s="184" t="s">
        <v>135</v>
      </c>
      <c r="C21" s="53"/>
      <c r="D21" s="53"/>
      <c r="E21" s="53"/>
    </row>
    <row r="22" spans="1:5" ht="16.5" thickBot="1" x14ac:dyDescent="0.3">
      <c r="A22" s="233" t="s">
        <v>7</v>
      </c>
      <c r="B22" s="235" t="s">
        <v>136</v>
      </c>
      <c r="C22" s="50">
        <f>SUM(C23:C27)</f>
        <v>0</v>
      </c>
      <c r="D22" s="50">
        <f>SUM(D23:D27)</f>
        <v>10578855</v>
      </c>
      <c r="E22" s="50">
        <f>SUM(E23:E27)</f>
        <v>0</v>
      </c>
    </row>
    <row r="23" spans="1:5" ht="15.75" x14ac:dyDescent="0.25">
      <c r="A23" s="236" t="s">
        <v>137</v>
      </c>
      <c r="B23" s="190" t="s">
        <v>138</v>
      </c>
      <c r="C23" s="51"/>
      <c r="D23" s="51"/>
      <c r="E23" s="51"/>
    </row>
    <row r="24" spans="1:5" ht="15.75" x14ac:dyDescent="0.25">
      <c r="A24" s="237" t="s">
        <v>139</v>
      </c>
      <c r="B24" s="85" t="s">
        <v>140</v>
      </c>
      <c r="C24" s="52"/>
      <c r="D24" s="52"/>
      <c r="E24" s="52"/>
    </row>
    <row r="25" spans="1:5" ht="15.75" x14ac:dyDescent="0.25">
      <c r="A25" s="237" t="s">
        <v>141</v>
      </c>
      <c r="B25" s="85" t="s">
        <v>142</v>
      </c>
      <c r="C25" s="52"/>
      <c r="D25" s="52"/>
      <c r="E25" s="52"/>
    </row>
    <row r="26" spans="1:5" ht="15.75" x14ac:dyDescent="0.25">
      <c r="A26" s="237" t="s">
        <v>143</v>
      </c>
      <c r="B26" s="85" t="s">
        <v>144</v>
      </c>
      <c r="C26" s="52"/>
      <c r="D26" s="52"/>
      <c r="E26" s="52"/>
    </row>
    <row r="27" spans="1:5" ht="15.75" x14ac:dyDescent="0.25">
      <c r="A27" s="237" t="s">
        <v>145</v>
      </c>
      <c r="B27" s="85" t="s">
        <v>146</v>
      </c>
      <c r="C27" s="52"/>
      <c r="D27" s="52">
        <v>10578855</v>
      </c>
      <c r="E27" s="52"/>
    </row>
    <row r="28" spans="1:5" ht="16.5" thickBot="1" x14ac:dyDescent="0.3">
      <c r="A28" s="238" t="s">
        <v>147</v>
      </c>
      <c r="B28" s="184" t="s">
        <v>148</v>
      </c>
      <c r="C28" s="53"/>
      <c r="D28" s="53">
        <v>6834247</v>
      </c>
      <c r="E28" s="53"/>
    </row>
    <row r="29" spans="1:5" ht="16.5" thickBot="1" x14ac:dyDescent="0.3">
      <c r="A29" s="233" t="s">
        <v>149</v>
      </c>
      <c r="B29" s="235" t="s">
        <v>150</v>
      </c>
      <c r="C29" s="50">
        <f>SUM(C30,C33,C34,C35)</f>
        <v>9747000</v>
      </c>
      <c r="D29" s="50">
        <f>SUM(D30,D33,D34,D35)</f>
        <v>0</v>
      </c>
      <c r="E29" s="50">
        <f>SUM(E30,E33,E34,E35)</f>
        <v>0</v>
      </c>
    </row>
    <row r="30" spans="1:5" ht="15.75" x14ac:dyDescent="0.25">
      <c r="A30" s="236" t="s">
        <v>151</v>
      </c>
      <c r="B30" s="190" t="s">
        <v>332</v>
      </c>
      <c r="C30" s="54">
        <f>C31+C32</f>
        <v>8992000</v>
      </c>
      <c r="D30" s="54"/>
      <c r="E30" s="54"/>
    </row>
    <row r="31" spans="1:5" ht="15.75" x14ac:dyDescent="0.25">
      <c r="A31" s="237" t="s">
        <v>153</v>
      </c>
      <c r="B31" s="85" t="s">
        <v>154</v>
      </c>
      <c r="C31" s="52">
        <v>2992000</v>
      </c>
      <c r="D31" s="52"/>
      <c r="E31" s="52"/>
    </row>
    <row r="32" spans="1:5" ht="15.75" x14ac:dyDescent="0.25">
      <c r="A32" s="237" t="s">
        <v>155</v>
      </c>
      <c r="B32" s="85" t="s">
        <v>156</v>
      </c>
      <c r="C32" s="52">
        <v>6000000</v>
      </c>
      <c r="D32" s="52"/>
      <c r="E32" s="52"/>
    </row>
    <row r="33" spans="1:5" ht="15.75" x14ac:dyDescent="0.25">
      <c r="A33" s="237" t="s">
        <v>157</v>
      </c>
      <c r="B33" s="85" t="s">
        <v>158</v>
      </c>
      <c r="C33" s="52">
        <v>700000</v>
      </c>
      <c r="D33" s="52"/>
      <c r="E33" s="52"/>
    </row>
    <row r="34" spans="1:5" ht="15.75" x14ac:dyDescent="0.25">
      <c r="A34" s="237" t="s">
        <v>159</v>
      </c>
      <c r="B34" s="85" t="s">
        <v>160</v>
      </c>
      <c r="C34" s="52"/>
      <c r="D34" s="52"/>
      <c r="E34" s="52"/>
    </row>
    <row r="35" spans="1:5" ht="16.5" thickBot="1" x14ac:dyDescent="0.3">
      <c r="A35" s="238" t="s">
        <v>161</v>
      </c>
      <c r="B35" s="184" t="s">
        <v>162</v>
      </c>
      <c r="C35" s="53">
        <v>55000</v>
      </c>
      <c r="D35" s="53"/>
      <c r="E35" s="53"/>
    </row>
    <row r="36" spans="1:5" ht="16.5" thickBot="1" x14ac:dyDescent="0.3">
      <c r="A36" s="233" t="s">
        <v>9</v>
      </c>
      <c r="B36" s="235" t="s">
        <v>163</v>
      </c>
      <c r="C36" s="50">
        <f>SUM(C37:C46)</f>
        <v>1094584</v>
      </c>
      <c r="D36" s="50">
        <f>SUM(D37:D46)</f>
        <v>1481446</v>
      </c>
      <c r="E36" s="50">
        <f>SUM(E37:E46)</f>
        <v>0</v>
      </c>
    </row>
    <row r="37" spans="1:5" ht="15.75" x14ac:dyDescent="0.25">
      <c r="A37" s="236" t="s">
        <v>164</v>
      </c>
      <c r="B37" s="190" t="s">
        <v>165</v>
      </c>
      <c r="C37" s="51"/>
      <c r="D37" s="51"/>
      <c r="E37" s="51"/>
    </row>
    <row r="38" spans="1:5" ht="15.75" x14ac:dyDescent="0.25">
      <c r="A38" s="237" t="s">
        <v>166</v>
      </c>
      <c r="B38" s="85" t="s">
        <v>167</v>
      </c>
      <c r="C38" s="52">
        <v>200000</v>
      </c>
      <c r="D38" s="52">
        <v>349568</v>
      </c>
      <c r="E38" s="52"/>
    </row>
    <row r="39" spans="1:5" ht="15.75" x14ac:dyDescent="0.25">
      <c r="A39" s="237" t="s">
        <v>168</v>
      </c>
      <c r="B39" s="85" t="s">
        <v>169</v>
      </c>
      <c r="C39" s="52">
        <v>560000</v>
      </c>
      <c r="D39" s="52">
        <v>577900</v>
      </c>
      <c r="E39" s="52"/>
    </row>
    <row r="40" spans="1:5" ht="15.75" x14ac:dyDescent="0.25">
      <c r="A40" s="237" t="s">
        <v>170</v>
      </c>
      <c r="B40" s="85" t="s">
        <v>171</v>
      </c>
      <c r="C40" s="52">
        <v>50000</v>
      </c>
      <c r="D40" s="52">
        <v>303562</v>
      </c>
      <c r="E40" s="52"/>
    </row>
    <row r="41" spans="1:5" ht="15.75" x14ac:dyDescent="0.25">
      <c r="A41" s="237" t="s">
        <v>172</v>
      </c>
      <c r="B41" s="85" t="s">
        <v>173</v>
      </c>
      <c r="C41" s="52"/>
      <c r="D41" s="52"/>
      <c r="E41" s="52"/>
    </row>
    <row r="42" spans="1:5" ht="15.75" x14ac:dyDescent="0.25">
      <c r="A42" s="237" t="s">
        <v>174</v>
      </c>
      <c r="B42" s="85" t="s">
        <v>175</v>
      </c>
      <c r="C42" s="52">
        <v>284584</v>
      </c>
      <c r="D42" s="52">
        <v>250416</v>
      </c>
      <c r="E42" s="52"/>
    </row>
    <row r="43" spans="1:5" ht="15.75" x14ac:dyDescent="0.25">
      <c r="A43" s="237" t="s">
        <v>176</v>
      </c>
      <c r="B43" s="85" t="s">
        <v>177</v>
      </c>
      <c r="C43" s="52"/>
      <c r="D43" s="52"/>
      <c r="E43" s="52"/>
    </row>
    <row r="44" spans="1:5" ht="15.75" x14ac:dyDescent="0.25">
      <c r="A44" s="237" t="s">
        <v>178</v>
      </c>
      <c r="B44" s="85" t="s">
        <v>179</v>
      </c>
      <c r="C44" s="52"/>
      <c r="D44" s="52"/>
      <c r="E44" s="52"/>
    </row>
    <row r="45" spans="1:5" ht="15.75" x14ac:dyDescent="0.25">
      <c r="A45" s="237" t="s">
        <v>180</v>
      </c>
      <c r="B45" s="85" t="s">
        <v>181</v>
      </c>
      <c r="C45" s="52"/>
      <c r="D45" s="52"/>
      <c r="E45" s="52"/>
    </row>
    <row r="46" spans="1:5" ht="16.5" thickBot="1" x14ac:dyDescent="0.3">
      <c r="A46" s="238" t="s">
        <v>182</v>
      </c>
      <c r="B46" s="184" t="s">
        <v>26</v>
      </c>
      <c r="C46" s="53"/>
      <c r="D46" s="53"/>
      <c r="E46" s="53"/>
    </row>
    <row r="47" spans="1:5" ht="16.5" thickBot="1" x14ac:dyDescent="0.3">
      <c r="A47" s="233" t="s">
        <v>22</v>
      </c>
      <c r="B47" s="235" t="s">
        <v>183</v>
      </c>
      <c r="C47" s="50">
        <f>SUM(C48:C52)</f>
        <v>0</v>
      </c>
      <c r="D47" s="50">
        <f>SUM(D48:D52)</f>
        <v>0</v>
      </c>
      <c r="E47" s="50">
        <f>SUM(E48:E52)</f>
        <v>0</v>
      </c>
    </row>
    <row r="48" spans="1:5" ht="15.75" x14ac:dyDescent="0.25">
      <c r="A48" s="236" t="s">
        <v>184</v>
      </c>
      <c r="B48" s="190" t="s">
        <v>185</v>
      </c>
      <c r="C48" s="51"/>
      <c r="D48" s="51"/>
      <c r="E48" s="51"/>
    </row>
    <row r="49" spans="1:5" ht="15.75" x14ac:dyDescent="0.25">
      <c r="A49" s="237" t="s">
        <v>186</v>
      </c>
      <c r="B49" s="85" t="s">
        <v>187</v>
      </c>
      <c r="C49" s="52"/>
      <c r="D49" s="52"/>
      <c r="E49" s="52"/>
    </row>
    <row r="50" spans="1:5" ht="15.75" x14ac:dyDescent="0.25">
      <c r="A50" s="237" t="s">
        <v>188</v>
      </c>
      <c r="B50" s="85" t="s">
        <v>189</v>
      </c>
      <c r="C50" s="52"/>
      <c r="D50" s="52"/>
      <c r="E50" s="52"/>
    </row>
    <row r="51" spans="1:5" ht="15.75" x14ac:dyDescent="0.25">
      <c r="A51" s="237" t="s">
        <v>190</v>
      </c>
      <c r="B51" s="85" t="s">
        <v>191</v>
      </c>
      <c r="C51" s="52"/>
      <c r="D51" s="52"/>
      <c r="E51" s="52"/>
    </row>
    <row r="52" spans="1:5" ht="16.5" thickBot="1" x14ac:dyDescent="0.3">
      <c r="A52" s="239" t="s">
        <v>192</v>
      </c>
      <c r="B52" s="240" t="s">
        <v>193</v>
      </c>
      <c r="C52" s="55"/>
      <c r="D52" s="55"/>
      <c r="E52" s="55"/>
    </row>
    <row r="53" spans="1:5" ht="16.5" thickBot="1" x14ac:dyDescent="0.3">
      <c r="A53" s="233" t="s">
        <v>194</v>
      </c>
      <c r="B53" s="235" t="s">
        <v>195</v>
      </c>
      <c r="C53" s="50">
        <f>SUM(C54:C56)</f>
        <v>0</v>
      </c>
      <c r="D53" s="50">
        <f>SUM(D54:D56)</f>
        <v>349580</v>
      </c>
      <c r="E53" s="50">
        <f>SUM(E54:E56)</f>
        <v>0</v>
      </c>
    </row>
    <row r="54" spans="1:5" ht="15.75" x14ac:dyDescent="0.25">
      <c r="A54" s="236" t="s">
        <v>196</v>
      </c>
      <c r="B54" s="190" t="s">
        <v>197</v>
      </c>
      <c r="C54" s="51"/>
      <c r="D54" s="51"/>
      <c r="E54" s="51"/>
    </row>
    <row r="55" spans="1:5" ht="15.75" x14ac:dyDescent="0.25">
      <c r="A55" s="237" t="s">
        <v>198</v>
      </c>
      <c r="B55" s="85" t="s">
        <v>199</v>
      </c>
      <c r="C55" s="52"/>
      <c r="D55" s="52">
        <v>313580</v>
      </c>
      <c r="E55" s="52"/>
    </row>
    <row r="56" spans="1:5" ht="15.75" x14ac:dyDescent="0.25">
      <c r="A56" s="237" t="s">
        <v>200</v>
      </c>
      <c r="B56" s="85" t="s">
        <v>201</v>
      </c>
      <c r="C56" s="52"/>
      <c r="D56" s="52">
        <v>36000</v>
      </c>
      <c r="E56" s="52"/>
    </row>
    <row r="57" spans="1:5" ht="16.5" thickBot="1" x14ac:dyDescent="0.3">
      <c r="A57" s="238" t="s">
        <v>202</v>
      </c>
      <c r="B57" s="184" t="s">
        <v>203</v>
      </c>
      <c r="C57" s="53"/>
      <c r="D57" s="53"/>
      <c r="E57" s="53"/>
    </row>
    <row r="58" spans="1:5" ht="16.5" thickBot="1" x14ac:dyDescent="0.3">
      <c r="A58" s="233" t="s">
        <v>27</v>
      </c>
      <c r="B58" s="97" t="s">
        <v>204</v>
      </c>
      <c r="C58" s="50">
        <f>SUM(C59:C61)</f>
        <v>0</v>
      </c>
      <c r="D58" s="50">
        <f>SUM(D59:D61)</f>
        <v>0</v>
      </c>
      <c r="E58" s="50">
        <f>SUM(E59:E61)</f>
        <v>0</v>
      </c>
    </row>
    <row r="59" spans="1:5" ht="15.75" x14ac:dyDescent="0.25">
      <c r="A59" s="236" t="s">
        <v>205</v>
      </c>
      <c r="B59" s="190" t="s">
        <v>206</v>
      </c>
      <c r="C59" s="52"/>
      <c r="D59" s="52"/>
      <c r="E59" s="52"/>
    </row>
    <row r="60" spans="1:5" ht="15.75" x14ac:dyDescent="0.25">
      <c r="A60" s="237" t="s">
        <v>207</v>
      </c>
      <c r="B60" s="85" t="s">
        <v>208</v>
      </c>
      <c r="C60" s="52"/>
      <c r="D60" s="52"/>
      <c r="E60" s="52"/>
    </row>
    <row r="61" spans="1:5" ht="15.75" x14ac:dyDescent="0.25">
      <c r="A61" s="237" t="s">
        <v>209</v>
      </c>
      <c r="B61" s="85" t="s">
        <v>210</v>
      </c>
      <c r="C61" s="52"/>
      <c r="D61" s="52"/>
      <c r="E61" s="52"/>
    </row>
    <row r="62" spans="1:5" ht="16.5" thickBot="1" x14ac:dyDescent="0.3">
      <c r="A62" s="238" t="s">
        <v>211</v>
      </c>
      <c r="B62" s="184" t="s">
        <v>212</v>
      </c>
      <c r="C62" s="52"/>
      <c r="D62" s="52"/>
      <c r="E62" s="52"/>
    </row>
    <row r="63" spans="1:5" ht="16.5" thickBot="1" x14ac:dyDescent="0.3">
      <c r="A63" s="233" t="s">
        <v>29</v>
      </c>
      <c r="B63" s="235" t="s">
        <v>213</v>
      </c>
      <c r="C63" s="50">
        <f>SUM(C8,C15,C22,C29,C36,C47,C53,C58)</f>
        <v>105751766</v>
      </c>
      <c r="D63" s="50">
        <f>SUM(D8,D15,D22,D29,D36,D47,D53,D58)</f>
        <v>15509881</v>
      </c>
      <c r="E63" s="50">
        <f>SUM(E8,E15,E29,E36)</f>
        <v>0</v>
      </c>
    </row>
    <row r="64" spans="1:5" ht="16.5" thickBot="1" x14ac:dyDescent="0.3">
      <c r="A64" s="96" t="s">
        <v>32</v>
      </c>
      <c r="B64" s="97" t="s">
        <v>214</v>
      </c>
      <c r="C64" s="50">
        <f>SUM(C65:C67)</f>
        <v>0</v>
      </c>
      <c r="D64" s="50">
        <f>SUM(D65:D67)</f>
        <v>0</v>
      </c>
      <c r="E64" s="50">
        <f>SUM(E65:E67)</f>
        <v>0</v>
      </c>
    </row>
    <row r="65" spans="1:5" ht="15.75" x14ac:dyDescent="0.25">
      <c r="A65" s="236" t="s">
        <v>215</v>
      </c>
      <c r="B65" s="190" t="s">
        <v>216</v>
      </c>
      <c r="C65" s="52"/>
      <c r="D65" s="52"/>
      <c r="E65" s="52"/>
    </row>
    <row r="66" spans="1:5" ht="15.75" x14ac:dyDescent="0.25">
      <c r="A66" s="237" t="s">
        <v>217</v>
      </c>
      <c r="B66" s="85" t="s">
        <v>218</v>
      </c>
      <c r="C66" s="52"/>
      <c r="D66" s="52"/>
      <c r="E66" s="52"/>
    </row>
    <row r="67" spans="1:5" ht="16.5" thickBot="1" x14ac:dyDescent="0.3">
      <c r="A67" s="238" t="s">
        <v>219</v>
      </c>
      <c r="B67" s="184" t="s">
        <v>333</v>
      </c>
      <c r="C67" s="52"/>
      <c r="D67" s="52"/>
      <c r="E67" s="52"/>
    </row>
    <row r="68" spans="1:5" ht="16.5" thickBot="1" x14ac:dyDescent="0.3">
      <c r="A68" s="96" t="s">
        <v>35</v>
      </c>
      <c r="B68" s="97" t="s">
        <v>221</v>
      </c>
      <c r="C68" s="50">
        <f>SUM(C69:C72)</f>
        <v>0</v>
      </c>
      <c r="D68" s="50">
        <f>SUM(D69:D72)</f>
        <v>0</v>
      </c>
      <c r="E68" s="50">
        <f>SUM(E69:E72)</f>
        <v>0</v>
      </c>
    </row>
    <row r="69" spans="1:5" ht="15.75" x14ac:dyDescent="0.25">
      <c r="A69" s="236" t="s">
        <v>222</v>
      </c>
      <c r="B69" s="190" t="s">
        <v>223</v>
      </c>
      <c r="C69" s="52"/>
      <c r="D69" s="52"/>
      <c r="E69" s="52"/>
    </row>
    <row r="70" spans="1:5" ht="15.75" x14ac:dyDescent="0.25">
      <c r="A70" s="237" t="s">
        <v>224</v>
      </c>
      <c r="B70" s="85" t="s">
        <v>225</v>
      </c>
      <c r="C70" s="52"/>
      <c r="D70" s="52"/>
      <c r="E70" s="52"/>
    </row>
    <row r="71" spans="1:5" ht="15.75" x14ac:dyDescent="0.25">
      <c r="A71" s="237" t="s">
        <v>226</v>
      </c>
      <c r="B71" s="85" t="s">
        <v>227</v>
      </c>
      <c r="C71" s="52"/>
      <c r="D71" s="52"/>
      <c r="E71" s="52"/>
    </row>
    <row r="72" spans="1:5" ht="16.5" thickBot="1" x14ac:dyDescent="0.3">
      <c r="A72" s="238" t="s">
        <v>228</v>
      </c>
      <c r="B72" s="184" t="s">
        <v>229</v>
      </c>
      <c r="C72" s="52"/>
      <c r="D72" s="52"/>
      <c r="E72" s="52"/>
    </row>
    <row r="73" spans="1:5" ht="16.5" thickBot="1" x14ac:dyDescent="0.3">
      <c r="A73" s="96" t="s">
        <v>38</v>
      </c>
      <c r="B73" s="97" t="s">
        <v>230</v>
      </c>
      <c r="C73" s="50">
        <f>SUM(C74:C75)</f>
        <v>12730170</v>
      </c>
      <c r="D73" s="50">
        <f>SUM(D74:D75)</f>
        <v>5663532</v>
      </c>
      <c r="E73" s="50">
        <f>SUM(E74:E75)</f>
        <v>0</v>
      </c>
    </row>
    <row r="74" spans="1:5" ht="15.75" x14ac:dyDescent="0.25">
      <c r="A74" s="236" t="s">
        <v>231</v>
      </c>
      <c r="B74" s="190" t="s">
        <v>232</v>
      </c>
      <c r="C74" s="52">
        <v>12730170</v>
      </c>
      <c r="D74" s="52">
        <v>5663532</v>
      </c>
      <c r="E74" s="52"/>
    </row>
    <row r="75" spans="1:5" ht="16.5" thickBot="1" x14ac:dyDescent="0.3">
      <c r="A75" s="238" t="s">
        <v>233</v>
      </c>
      <c r="B75" s="184" t="s">
        <v>234</v>
      </c>
      <c r="C75" s="52"/>
      <c r="D75" s="52"/>
      <c r="E75" s="52"/>
    </row>
    <row r="76" spans="1:5" ht="16.5" thickBot="1" x14ac:dyDescent="0.3">
      <c r="A76" s="96" t="s">
        <v>41</v>
      </c>
      <c r="B76" s="97" t="s">
        <v>235</v>
      </c>
      <c r="C76" s="50">
        <f>SUM(C77:C79)</f>
        <v>0</v>
      </c>
      <c r="D76" s="50">
        <f>SUM(D77:D79)</f>
        <v>0</v>
      </c>
      <c r="E76" s="50">
        <f>SUM(E77:E79)</f>
        <v>0</v>
      </c>
    </row>
    <row r="77" spans="1:5" ht="15.75" x14ac:dyDescent="0.25">
      <c r="A77" s="236" t="s">
        <v>236</v>
      </c>
      <c r="B77" s="190" t="s">
        <v>237</v>
      </c>
      <c r="C77" s="52"/>
      <c r="D77" s="52"/>
      <c r="E77" s="52"/>
    </row>
    <row r="78" spans="1:5" ht="15.75" x14ac:dyDescent="0.25">
      <c r="A78" s="237" t="s">
        <v>238</v>
      </c>
      <c r="B78" s="85" t="s">
        <v>239</v>
      </c>
      <c r="C78" s="52"/>
      <c r="D78" s="52"/>
      <c r="E78" s="52"/>
    </row>
    <row r="79" spans="1:5" ht="16.5" thickBot="1" x14ac:dyDescent="0.3">
      <c r="A79" s="238" t="s">
        <v>240</v>
      </c>
      <c r="B79" s="184" t="s">
        <v>241</v>
      </c>
      <c r="C79" s="52"/>
      <c r="D79" s="52"/>
      <c r="E79" s="52"/>
    </row>
    <row r="80" spans="1:5" ht="16.5" thickBot="1" x14ac:dyDescent="0.3">
      <c r="A80" s="96" t="s">
        <v>44</v>
      </c>
      <c r="B80" s="97" t="s">
        <v>242</v>
      </c>
      <c r="C80" s="50">
        <f>SUM(C81:C84)</f>
        <v>0</v>
      </c>
      <c r="D80" s="50">
        <f>SUM(D81:D84)</f>
        <v>0</v>
      </c>
      <c r="E80" s="50">
        <f>SUM(E81:E84)</f>
        <v>0</v>
      </c>
    </row>
    <row r="81" spans="1:9" ht="15.75" x14ac:dyDescent="0.25">
      <c r="A81" s="195" t="s">
        <v>243</v>
      </c>
      <c r="B81" s="190" t="s">
        <v>244</v>
      </c>
      <c r="C81" s="52"/>
      <c r="D81" s="52"/>
      <c r="E81" s="52"/>
    </row>
    <row r="82" spans="1:9" ht="15.75" x14ac:dyDescent="0.25">
      <c r="A82" s="195" t="s">
        <v>245</v>
      </c>
      <c r="B82" s="85" t="s">
        <v>246</v>
      </c>
      <c r="C82" s="52"/>
      <c r="D82" s="52"/>
      <c r="E82" s="52"/>
    </row>
    <row r="83" spans="1:9" ht="15.75" x14ac:dyDescent="0.25">
      <c r="A83" s="195" t="s">
        <v>247</v>
      </c>
      <c r="B83" s="85" t="s">
        <v>248</v>
      </c>
      <c r="C83" s="52"/>
      <c r="D83" s="52"/>
      <c r="E83" s="52"/>
    </row>
    <row r="84" spans="1:9" ht="16.5" thickBot="1" x14ac:dyDescent="0.3">
      <c r="A84" s="195" t="s">
        <v>249</v>
      </c>
      <c r="B84" s="184" t="s">
        <v>250</v>
      </c>
      <c r="C84" s="52"/>
      <c r="D84" s="52"/>
      <c r="E84" s="52"/>
    </row>
    <row r="85" spans="1:9" ht="16.5" thickBot="1" x14ac:dyDescent="0.3">
      <c r="A85" s="96" t="s">
        <v>47</v>
      </c>
      <c r="B85" s="97" t="s">
        <v>251</v>
      </c>
      <c r="C85" s="56"/>
      <c r="D85" s="56"/>
      <c r="E85" s="56"/>
    </row>
    <row r="86" spans="1:9" ht="16.5" thickBot="1" x14ac:dyDescent="0.3">
      <c r="A86" s="96" t="s">
        <v>50</v>
      </c>
      <c r="B86" s="97" t="s">
        <v>252</v>
      </c>
      <c r="C86" s="50">
        <f>SUM(C64,C68,C73,C76,C80,C85)</f>
        <v>12730170</v>
      </c>
      <c r="D86" s="50">
        <f>SUM(D64,D68,D73,D76,D80,D85)</f>
        <v>5663532</v>
      </c>
      <c r="E86" s="50">
        <f>SUM(E64,E68,E73,E76,E80,E85)</f>
        <v>0</v>
      </c>
    </row>
    <row r="87" spans="1:9" ht="30.75" customHeight="1" thickBot="1" x14ac:dyDescent="0.3">
      <c r="A87" s="198" t="s">
        <v>53</v>
      </c>
      <c r="B87" s="199" t="s">
        <v>253</v>
      </c>
      <c r="C87" s="50">
        <f>SUM(C63,C86)</f>
        <v>118481936</v>
      </c>
      <c r="D87" s="50">
        <f>SUM(D63,D86)</f>
        <v>21173413</v>
      </c>
      <c r="E87" s="50">
        <f>SUM(E63,E86)</f>
        <v>0</v>
      </c>
    </row>
    <row r="88" spans="1:9" ht="15.75" x14ac:dyDescent="0.25">
      <c r="A88" s="33"/>
      <c r="B88" s="34"/>
      <c r="C88" s="75"/>
      <c r="D88" s="75"/>
      <c r="E88" s="75"/>
    </row>
    <row r="89" spans="1:9" ht="16.5" customHeight="1" x14ac:dyDescent="0.25">
      <c r="A89" s="110" t="s">
        <v>254</v>
      </c>
      <c r="B89" s="110"/>
      <c r="C89" s="110"/>
      <c r="D89" s="57"/>
      <c r="E89" s="57"/>
      <c r="I89" s="46" t="s">
        <v>255</v>
      </c>
    </row>
    <row r="90" spans="1:9" ht="16.5" customHeight="1" thickBot="1" x14ac:dyDescent="0.3">
      <c r="A90" s="111"/>
      <c r="B90" s="111"/>
      <c r="C90" s="45"/>
      <c r="D90" s="45"/>
      <c r="E90" s="45" t="s">
        <v>2</v>
      </c>
    </row>
    <row r="91" spans="1:9" ht="16.5" thickBot="1" x14ac:dyDescent="0.3">
      <c r="A91" s="233" t="s">
        <v>330</v>
      </c>
      <c r="B91" s="47" t="s">
        <v>256</v>
      </c>
      <c r="C91" s="47" t="s">
        <v>69</v>
      </c>
      <c r="D91" s="47" t="s">
        <v>69</v>
      </c>
      <c r="E91" s="47" t="s">
        <v>69</v>
      </c>
    </row>
    <row r="92" spans="1:9" s="49" customFormat="1" ht="16.5" thickBot="1" x14ac:dyDescent="0.3">
      <c r="A92" s="233">
        <v>1</v>
      </c>
      <c r="B92" s="47">
        <v>2</v>
      </c>
      <c r="C92" s="47">
        <v>3</v>
      </c>
      <c r="D92" s="47">
        <v>4</v>
      </c>
      <c r="E92" s="47">
        <v>5</v>
      </c>
    </row>
    <row r="93" spans="1:9" ht="16.5" thickBot="1" x14ac:dyDescent="0.3">
      <c r="A93" s="234" t="s">
        <v>10</v>
      </c>
      <c r="B93" s="241" t="s">
        <v>334</v>
      </c>
      <c r="C93" s="58">
        <f>SUM(C94:C98)</f>
        <v>110280150</v>
      </c>
      <c r="D93" s="58">
        <f>SUM(D94:D98)</f>
        <v>5029073</v>
      </c>
      <c r="E93" s="58">
        <f>SUM(E94:E98)</f>
        <v>0</v>
      </c>
    </row>
    <row r="94" spans="1:9" ht="15.75" x14ac:dyDescent="0.25">
      <c r="A94" s="242" t="s">
        <v>111</v>
      </c>
      <c r="B94" s="243" t="s">
        <v>258</v>
      </c>
      <c r="C94" s="59">
        <v>8968820</v>
      </c>
      <c r="D94" s="59">
        <v>2565500</v>
      </c>
      <c r="E94" s="59"/>
    </row>
    <row r="95" spans="1:9" ht="15.75" x14ac:dyDescent="0.25">
      <c r="A95" s="237" t="s">
        <v>113</v>
      </c>
      <c r="B95" s="244" t="s">
        <v>15</v>
      </c>
      <c r="C95" s="52">
        <v>1753338</v>
      </c>
      <c r="D95" s="52">
        <v>500273</v>
      </c>
      <c r="E95" s="52"/>
    </row>
    <row r="96" spans="1:9" ht="15.75" x14ac:dyDescent="0.25">
      <c r="A96" s="237" t="s">
        <v>115</v>
      </c>
      <c r="B96" s="244" t="s">
        <v>259</v>
      </c>
      <c r="C96" s="53">
        <v>16721125</v>
      </c>
      <c r="D96" s="53">
        <v>1763300</v>
      </c>
      <c r="E96" s="53"/>
    </row>
    <row r="97" spans="1:5" ht="15.75" x14ac:dyDescent="0.25">
      <c r="A97" s="237" t="s">
        <v>117</v>
      </c>
      <c r="B97" s="244" t="s">
        <v>19</v>
      </c>
      <c r="C97" s="53">
        <v>4048080</v>
      </c>
      <c r="D97" s="53"/>
      <c r="E97" s="53"/>
    </row>
    <row r="98" spans="1:5" ht="15.75" x14ac:dyDescent="0.25">
      <c r="A98" s="237" t="s">
        <v>260</v>
      </c>
      <c r="B98" s="245" t="s">
        <v>21</v>
      </c>
      <c r="C98" s="53">
        <v>78788787</v>
      </c>
      <c r="D98" s="53">
        <v>200000</v>
      </c>
      <c r="E98" s="53"/>
    </row>
    <row r="99" spans="1:5" ht="15.75" x14ac:dyDescent="0.25">
      <c r="A99" s="237" t="s">
        <v>121</v>
      </c>
      <c r="B99" s="244" t="s">
        <v>261</v>
      </c>
      <c r="C99" s="53"/>
      <c r="D99" s="53"/>
      <c r="E99" s="53"/>
    </row>
    <row r="100" spans="1:5" ht="15.75" x14ac:dyDescent="0.25">
      <c r="A100" s="237" t="s">
        <v>262</v>
      </c>
      <c r="B100" s="246" t="s">
        <v>263</v>
      </c>
      <c r="C100" s="53"/>
      <c r="D100" s="53"/>
      <c r="E100" s="53"/>
    </row>
    <row r="101" spans="1:5" ht="15.75" x14ac:dyDescent="0.25">
      <c r="A101" s="237" t="s">
        <v>264</v>
      </c>
      <c r="B101" s="247" t="s">
        <v>265</v>
      </c>
      <c r="C101" s="53"/>
      <c r="D101" s="53"/>
      <c r="E101" s="53"/>
    </row>
    <row r="102" spans="1:5" ht="15.75" x14ac:dyDescent="0.25">
      <c r="A102" s="237" t="s">
        <v>266</v>
      </c>
      <c r="B102" s="247" t="s">
        <v>267</v>
      </c>
      <c r="C102" s="53"/>
      <c r="D102" s="53"/>
      <c r="E102" s="53"/>
    </row>
    <row r="103" spans="1:5" ht="15.75" x14ac:dyDescent="0.25">
      <c r="A103" s="237" t="s">
        <v>268</v>
      </c>
      <c r="B103" s="246" t="s">
        <v>269</v>
      </c>
      <c r="C103" s="53">
        <v>78788787</v>
      </c>
      <c r="D103" s="53"/>
      <c r="E103" s="53"/>
    </row>
    <row r="104" spans="1:5" ht="15.75" x14ac:dyDescent="0.25">
      <c r="A104" s="237" t="s">
        <v>270</v>
      </c>
      <c r="B104" s="246" t="s">
        <v>271</v>
      </c>
      <c r="C104" s="53"/>
      <c r="D104" s="53"/>
      <c r="E104" s="53"/>
    </row>
    <row r="105" spans="1:5" ht="15.75" x14ac:dyDescent="0.25">
      <c r="A105" s="237" t="s">
        <v>272</v>
      </c>
      <c r="B105" s="247" t="s">
        <v>273</v>
      </c>
      <c r="C105" s="53"/>
      <c r="D105" s="53"/>
      <c r="E105" s="53"/>
    </row>
    <row r="106" spans="1:5" ht="15.75" x14ac:dyDescent="0.25">
      <c r="A106" s="248" t="s">
        <v>274</v>
      </c>
      <c r="B106" s="249" t="s">
        <v>275</v>
      </c>
      <c r="C106" s="53"/>
      <c r="D106" s="53"/>
      <c r="E106" s="53"/>
    </row>
    <row r="107" spans="1:5" ht="15.75" x14ac:dyDescent="0.25">
      <c r="A107" s="237" t="s">
        <v>276</v>
      </c>
      <c r="B107" s="249" t="s">
        <v>277</v>
      </c>
      <c r="C107" s="53"/>
      <c r="D107" s="53"/>
      <c r="E107" s="53"/>
    </row>
    <row r="108" spans="1:5" ht="16.5" thickBot="1" x14ac:dyDescent="0.3">
      <c r="A108" s="250" t="s">
        <v>278</v>
      </c>
      <c r="B108" s="251" t="s">
        <v>279</v>
      </c>
      <c r="C108" s="60"/>
      <c r="D108" s="60">
        <v>200000</v>
      </c>
      <c r="E108" s="60"/>
    </row>
    <row r="109" spans="1:5" ht="16.5" thickBot="1" x14ac:dyDescent="0.3">
      <c r="A109" s="233" t="s">
        <v>13</v>
      </c>
      <c r="B109" s="71" t="s">
        <v>335</v>
      </c>
      <c r="C109" s="50">
        <f>SUM(C110,C112,C114)</f>
        <v>2485066</v>
      </c>
      <c r="D109" s="50">
        <f>SUM(D110,D112,D114)</f>
        <v>15301933</v>
      </c>
      <c r="E109" s="50">
        <f>SUM(E110,E112,E114)</f>
        <v>0</v>
      </c>
    </row>
    <row r="110" spans="1:5" ht="15.75" x14ac:dyDescent="0.25">
      <c r="A110" s="236" t="s">
        <v>124</v>
      </c>
      <c r="B110" s="244" t="s">
        <v>72</v>
      </c>
      <c r="C110" s="51">
        <v>254000</v>
      </c>
      <c r="D110" s="51"/>
      <c r="E110" s="51"/>
    </row>
    <row r="111" spans="1:5" ht="15.75" x14ac:dyDescent="0.25">
      <c r="A111" s="236" t="s">
        <v>126</v>
      </c>
      <c r="B111" s="252" t="s">
        <v>281</v>
      </c>
      <c r="C111" s="51"/>
      <c r="D111" s="51"/>
      <c r="E111" s="51"/>
    </row>
    <row r="112" spans="1:5" ht="15.75" x14ac:dyDescent="0.25">
      <c r="A112" s="236" t="s">
        <v>128</v>
      </c>
      <c r="B112" s="252" t="s">
        <v>76</v>
      </c>
      <c r="C112" s="52">
        <v>2231066</v>
      </c>
      <c r="D112" s="52">
        <v>15301933</v>
      </c>
      <c r="E112" s="52"/>
    </row>
    <row r="113" spans="1:5" ht="15.75" x14ac:dyDescent="0.25">
      <c r="A113" s="236" t="s">
        <v>130</v>
      </c>
      <c r="B113" s="252" t="s">
        <v>282</v>
      </c>
      <c r="C113" s="52"/>
      <c r="D113" s="52">
        <v>12497779</v>
      </c>
      <c r="E113" s="52"/>
    </row>
    <row r="114" spans="1:5" ht="15.75" x14ac:dyDescent="0.25">
      <c r="A114" s="236" t="s">
        <v>132</v>
      </c>
      <c r="B114" s="184" t="s">
        <v>80</v>
      </c>
      <c r="C114" s="52"/>
      <c r="D114" s="52"/>
      <c r="E114" s="52"/>
    </row>
    <row r="115" spans="1:5" ht="15.75" x14ac:dyDescent="0.25">
      <c r="A115" s="236" t="s">
        <v>134</v>
      </c>
      <c r="B115" s="85" t="s">
        <v>336</v>
      </c>
      <c r="C115" s="52"/>
      <c r="D115" s="52"/>
      <c r="E115" s="52"/>
    </row>
    <row r="116" spans="1:5" ht="15.75" x14ac:dyDescent="0.25">
      <c r="A116" s="236" t="s">
        <v>284</v>
      </c>
      <c r="B116" s="253" t="s">
        <v>285</v>
      </c>
      <c r="C116" s="52"/>
      <c r="D116" s="52"/>
      <c r="E116" s="52"/>
    </row>
    <row r="117" spans="1:5" ht="15.75" x14ac:dyDescent="0.25">
      <c r="A117" s="236" t="s">
        <v>286</v>
      </c>
      <c r="B117" s="247" t="s">
        <v>267</v>
      </c>
      <c r="C117" s="52"/>
      <c r="D117" s="52"/>
      <c r="E117" s="52"/>
    </row>
    <row r="118" spans="1:5" ht="15.75" x14ac:dyDescent="0.25">
      <c r="A118" s="236" t="s">
        <v>287</v>
      </c>
      <c r="B118" s="247" t="s">
        <v>288</v>
      </c>
      <c r="C118" s="52"/>
      <c r="D118" s="52"/>
      <c r="E118" s="52"/>
    </row>
    <row r="119" spans="1:5" ht="15.75" x14ac:dyDescent="0.25">
      <c r="A119" s="236" t="s">
        <v>289</v>
      </c>
      <c r="B119" s="247" t="s">
        <v>290</v>
      </c>
      <c r="C119" s="52"/>
      <c r="D119" s="52"/>
      <c r="E119" s="52"/>
    </row>
    <row r="120" spans="1:5" ht="15.75" x14ac:dyDescent="0.25">
      <c r="A120" s="236" t="s">
        <v>291</v>
      </c>
      <c r="B120" s="247" t="s">
        <v>273</v>
      </c>
      <c r="C120" s="52"/>
      <c r="D120" s="52"/>
      <c r="E120" s="52"/>
    </row>
    <row r="121" spans="1:5" ht="15.75" x14ac:dyDescent="0.25">
      <c r="A121" s="236" t="s">
        <v>292</v>
      </c>
      <c r="B121" s="247" t="s">
        <v>293</v>
      </c>
      <c r="C121" s="52"/>
      <c r="D121" s="52"/>
      <c r="E121" s="52"/>
    </row>
    <row r="122" spans="1:5" ht="16.5" thickBot="1" x14ac:dyDescent="0.3">
      <c r="A122" s="248" t="s">
        <v>294</v>
      </c>
      <c r="B122" s="247" t="s">
        <v>295</v>
      </c>
      <c r="C122" s="53"/>
      <c r="D122" s="53"/>
      <c r="E122" s="53"/>
    </row>
    <row r="123" spans="1:5" ht="16.5" thickBot="1" x14ac:dyDescent="0.3">
      <c r="A123" s="233" t="s">
        <v>7</v>
      </c>
      <c r="B123" s="235" t="s">
        <v>296</v>
      </c>
      <c r="C123" s="50">
        <f>SUM(C124:C125)</f>
        <v>3430565</v>
      </c>
      <c r="D123" s="50">
        <f>SUM(D124:D125)</f>
        <v>0</v>
      </c>
      <c r="E123" s="50">
        <f>SUM(E124:E125)</f>
        <v>0</v>
      </c>
    </row>
    <row r="124" spans="1:5" ht="15.75" x14ac:dyDescent="0.25">
      <c r="A124" s="236" t="s">
        <v>137</v>
      </c>
      <c r="B124" s="254" t="s">
        <v>297</v>
      </c>
      <c r="C124" s="51">
        <v>3430565</v>
      </c>
      <c r="D124" s="51"/>
      <c r="E124" s="51"/>
    </row>
    <row r="125" spans="1:5" ht="16.5" thickBot="1" x14ac:dyDescent="0.3">
      <c r="A125" s="238" t="s">
        <v>139</v>
      </c>
      <c r="B125" s="252" t="s">
        <v>298</v>
      </c>
      <c r="C125" s="53"/>
      <c r="D125" s="53"/>
      <c r="E125" s="53"/>
    </row>
    <row r="126" spans="1:5" ht="16.5" thickBot="1" x14ac:dyDescent="0.3">
      <c r="A126" s="233" t="s">
        <v>8</v>
      </c>
      <c r="B126" s="235" t="s">
        <v>299</v>
      </c>
      <c r="C126" s="50">
        <f>SUM(C93,C109,C123)</f>
        <v>116195781</v>
      </c>
      <c r="D126" s="50">
        <f>SUM(D93,D109,D123)</f>
        <v>20331006</v>
      </c>
      <c r="E126" s="50">
        <f>SUM(E93,E109,E123)</f>
        <v>0</v>
      </c>
    </row>
    <row r="127" spans="1:5" ht="16.5" thickBot="1" x14ac:dyDescent="0.3">
      <c r="A127" s="233" t="s">
        <v>9</v>
      </c>
      <c r="B127" s="235" t="s">
        <v>300</v>
      </c>
      <c r="C127" s="50">
        <f>SUM(C128:C130)</f>
        <v>0</v>
      </c>
      <c r="D127" s="50">
        <f>SUM(D128:D130)</f>
        <v>0</v>
      </c>
      <c r="E127" s="50">
        <f>SUM(E128:E130)</f>
        <v>0</v>
      </c>
    </row>
    <row r="128" spans="1:5" ht="15.75" x14ac:dyDescent="0.25">
      <c r="A128" s="236" t="s">
        <v>164</v>
      </c>
      <c r="B128" s="254" t="s">
        <v>301</v>
      </c>
      <c r="C128" s="52"/>
      <c r="D128" s="52"/>
      <c r="E128" s="52"/>
    </row>
    <row r="129" spans="1:5" ht="15.75" x14ac:dyDescent="0.25">
      <c r="A129" s="236" t="s">
        <v>166</v>
      </c>
      <c r="B129" s="254" t="s">
        <v>302</v>
      </c>
      <c r="C129" s="52"/>
      <c r="D129" s="52"/>
      <c r="E129" s="52"/>
    </row>
    <row r="130" spans="1:5" ht="16.5" thickBot="1" x14ac:dyDescent="0.3">
      <c r="A130" s="248" t="s">
        <v>168</v>
      </c>
      <c r="B130" s="245" t="s">
        <v>303</v>
      </c>
      <c r="C130" s="52"/>
      <c r="D130" s="52"/>
      <c r="E130" s="52"/>
    </row>
    <row r="131" spans="1:5" ht="16.5" thickBot="1" x14ac:dyDescent="0.3">
      <c r="A131" s="233" t="s">
        <v>22</v>
      </c>
      <c r="B131" s="235" t="s">
        <v>304</v>
      </c>
      <c r="C131" s="50">
        <f>SUM(C132:C135)</f>
        <v>0</v>
      </c>
      <c r="D131" s="50">
        <f>SUM(D132:D135)</f>
        <v>0</v>
      </c>
      <c r="E131" s="50">
        <f>SUM(E132:E135)</f>
        <v>0</v>
      </c>
    </row>
    <row r="132" spans="1:5" ht="15.75" x14ac:dyDescent="0.25">
      <c r="A132" s="236" t="s">
        <v>184</v>
      </c>
      <c r="B132" s="254" t="s">
        <v>305</v>
      </c>
      <c r="C132" s="52"/>
      <c r="D132" s="52"/>
      <c r="E132" s="52"/>
    </row>
    <row r="133" spans="1:5" ht="15.75" x14ac:dyDescent="0.25">
      <c r="A133" s="237" t="s">
        <v>186</v>
      </c>
      <c r="B133" s="244" t="s">
        <v>306</v>
      </c>
      <c r="C133" s="52"/>
      <c r="D133" s="52"/>
      <c r="E133" s="52"/>
    </row>
    <row r="134" spans="1:5" ht="15.75" x14ac:dyDescent="0.25">
      <c r="A134" s="237" t="s">
        <v>188</v>
      </c>
      <c r="B134" s="244" t="s">
        <v>307</v>
      </c>
      <c r="C134" s="52"/>
      <c r="D134" s="52"/>
      <c r="E134" s="52"/>
    </row>
    <row r="135" spans="1:5" ht="16.5" thickBot="1" x14ac:dyDescent="0.3">
      <c r="A135" s="248" t="s">
        <v>190</v>
      </c>
      <c r="B135" s="245" t="s">
        <v>308</v>
      </c>
      <c r="C135" s="52"/>
      <c r="D135" s="52"/>
      <c r="E135" s="52"/>
    </row>
    <row r="136" spans="1:5" ht="16.5" thickBot="1" x14ac:dyDescent="0.3">
      <c r="A136" s="233" t="s">
        <v>25</v>
      </c>
      <c r="B136" s="235" t="s">
        <v>309</v>
      </c>
      <c r="C136" s="50">
        <f>SUM(C137:C140)</f>
        <v>3128562</v>
      </c>
      <c r="D136" s="50">
        <f>SUM(D137:D140)</f>
        <v>0</v>
      </c>
      <c r="E136" s="50">
        <f>SUM(E137:E140)</f>
        <v>0</v>
      </c>
    </row>
    <row r="137" spans="1:5" ht="15.75" x14ac:dyDescent="0.25">
      <c r="A137" s="236" t="s">
        <v>196</v>
      </c>
      <c r="B137" s="254" t="s">
        <v>310</v>
      </c>
      <c r="C137" s="52"/>
      <c r="D137" s="52"/>
      <c r="E137" s="52"/>
    </row>
    <row r="138" spans="1:5" ht="15.75" x14ac:dyDescent="0.25">
      <c r="A138" s="236" t="s">
        <v>198</v>
      </c>
      <c r="B138" s="254" t="s">
        <v>311</v>
      </c>
      <c r="C138" s="52">
        <v>3128562</v>
      </c>
      <c r="D138" s="52"/>
      <c r="E138" s="52"/>
    </row>
    <row r="139" spans="1:5" ht="15.75" x14ac:dyDescent="0.25">
      <c r="A139" s="236" t="s">
        <v>200</v>
      </c>
      <c r="B139" s="254" t="s">
        <v>312</v>
      </c>
      <c r="C139" s="52"/>
      <c r="D139" s="52"/>
      <c r="E139" s="52"/>
    </row>
    <row r="140" spans="1:5" ht="16.5" thickBot="1" x14ac:dyDescent="0.3">
      <c r="A140" s="248" t="s">
        <v>202</v>
      </c>
      <c r="B140" s="245" t="s">
        <v>337</v>
      </c>
      <c r="C140" s="52"/>
      <c r="D140" s="52"/>
      <c r="E140" s="52"/>
    </row>
    <row r="141" spans="1:5" ht="16.5" thickBot="1" x14ac:dyDescent="0.3">
      <c r="A141" s="233" t="s">
        <v>27</v>
      </c>
      <c r="B141" s="235" t="s">
        <v>314</v>
      </c>
      <c r="C141" s="61">
        <f>SUM(C142:C145)</f>
        <v>0</v>
      </c>
      <c r="D141" s="61">
        <f>SUM(D142:D145)</f>
        <v>0</v>
      </c>
      <c r="E141" s="61">
        <f>SUM(E142:E145)</f>
        <v>0</v>
      </c>
    </row>
    <row r="142" spans="1:5" ht="15.75" x14ac:dyDescent="0.25">
      <c r="A142" s="236" t="s">
        <v>205</v>
      </c>
      <c r="B142" s="254" t="s">
        <v>315</v>
      </c>
      <c r="C142" s="52"/>
      <c r="D142" s="52"/>
      <c r="E142" s="52"/>
    </row>
    <row r="143" spans="1:5" ht="15.75" x14ac:dyDescent="0.25">
      <c r="A143" s="236" t="s">
        <v>207</v>
      </c>
      <c r="B143" s="254" t="s">
        <v>316</v>
      </c>
      <c r="C143" s="52"/>
      <c r="D143" s="52"/>
      <c r="E143" s="52"/>
    </row>
    <row r="144" spans="1:5" ht="15.75" x14ac:dyDescent="0.25">
      <c r="A144" s="236" t="s">
        <v>209</v>
      </c>
      <c r="B144" s="254" t="s">
        <v>317</v>
      </c>
      <c r="C144" s="52"/>
      <c r="D144" s="52"/>
      <c r="E144" s="52"/>
    </row>
    <row r="145" spans="1:9" ht="16.5" thickBot="1" x14ac:dyDescent="0.3">
      <c r="A145" s="236" t="s">
        <v>211</v>
      </c>
      <c r="B145" s="254" t="s">
        <v>318</v>
      </c>
      <c r="C145" s="52"/>
      <c r="D145" s="52"/>
      <c r="E145" s="52"/>
    </row>
    <row r="146" spans="1:9" ht="16.5" thickBot="1" x14ac:dyDescent="0.3">
      <c r="A146" s="233" t="s">
        <v>29</v>
      </c>
      <c r="B146" s="235" t="s">
        <v>319</v>
      </c>
      <c r="C146" s="62">
        <f>SUM(C127,C131,C136,C141)</f>
        <v>3128562</v>
      </c>
      <c r="D146" s="62">
        <f>SUM(D127,D131,D136,D141)</f>
        <v>0</v>
      </c>
      <c r="E146" s="62">
        <f>SUM(E127,E131,E136,E141)</f>
        <v>0</v>
      </c>
      <c r="F146" s="63"/>
      <c r="G146" s="64"/>
      <c r="H146" s="64"/>
      <c r="I146" s="64"/>
    </row>
    <row r="147" spans="1:9" ht="16.5" thickBot="1" x14ac:dyDescent="0.3">
      <c r="A147" s="198" t="s">
        <v>32</v>
      </c>
      <c r="B147" s="199" t="s">
        <v>338</v>
      </c>
      <c r="C147" s="62">
        <f>SUM(C126,C146)</f>
        <v>119324343</v>
      </c>
      <c r="D147" s="62">
        <f>SUM(D126,D146)</f>
        <v>20331006</v>
      </c>
      <c r="E147" s="62">
        <f>SUM(E126,E146)</f>
        <v>0</v>
      </c>
    </row>
    <row r="148" spans="1:9" ht="16.5" thickBot="1" x14ac:dyDescent="0.3">
      <c r="A148" s="65"/>
      <c r="B148" s="57"/>
      <c r="C148" s="66"/>
      <c r="D148" s="66"/>
      <c r="E148" s="66"/>
    </row>
    <row r="149" spans="1:9" ht="16.5" thickBot="1" x14ac:dyDescent="0.3">
      <c r="A149" s="112" t="s">
        <v>321</v>
      </c>
      <c r="B149" s="112"/>
      <c r="C149" s="67">
        <v>2</v>
      </c>
      <c r="D149" s="67">
        <v>1</v>
      </c>
      <c r="E149" s="67"/>
    </row>
    <row r="150" spans="1:9" ht="16.5" thickBot="1" x14ac:dyDescent="0.3">
      <c r="A150" s="112" t="s">
        <v>322</v>
      </c>
      <c r="B150" s="112"/>
      <c r="C150" s="67">
        <v>4</v>
      </c>
      <c r="D150" s="67">
        <v>0</v>
      </c>
      <c r="E150" s="67"/>
    </row>
    <row r="151" spans="1:9" ht="15.75" x14ac:dyDescent="0.25">
      <c r="A151" s="68"/>
      <c r="B151" s="69"/>
      <c r="C151" s="70"/>
      <c r="D151" s="57"/>
      <c r="E151" s="57"/>
    </row>
    <row r="152" spans="1:9" ht="15.75" x14ac:dyDescent="0.25">
      <c r="A152" s="113" t="s">
        <v>323</v>
      </c>
      <c r="B152" s="113"/>
      <c r="C152" s="113"/>
      <c r="D152" s="113"/>
      <c r="E152" s="113"/>
    </row>
    <row r="153" spans="1:9" ht="15.75" x14ac:dyDescent="0.25">
      <c r="A153" s="69"/>
      <c r="B153" s="69"/>
      <c r="C153" s="69"/>
      <c r="D153" s="69"/>
      <c r="E153" s="69"/>
    </row>
    <row r="154" spans="1:9" ht="16.5" thickBot="1" x14ac:dyDescent="0.3">
      <c r="A154" s="109"/>
      <c r="B154" s="109"/>
      <c r="C154" s="45"/>
      <c r="D154" s="45"/>
      <c r="E154" s="45" t="s">
        <v>2</v>
      </c>
    </row>
    <row r="155" spans="1:9" ht="32.25" thickBot="1" x14ac:dyDescent="0.3">
      <c r="A155" s="47">
        <v>1</v>
      </c>
      <c r="B155" s="71" t="s">
        <v>324</v>
      </c>
      <c r="C155" s="72">
        <f>+C63-C126</f>
        <v>-10444015</v>
      </c>
      <c r="D155" s="72">
        <f>+D63-D126</f>
        <v>-4821125</v>
      </c>
      <c r="E155" s="72">
        <f>+E63-E126</f>
        <v>0</v>
      </c>
    </row>
    <row r="156" spans="1:9" ht="32.25" thickBot="1" x14ac:dyDescent="0.3">
      <c r="A156" s="47" t="s">
        <v>13</v>
      </c>
      <c r="B156" s="71" t="s">
        <v>325</v>
      </c>
      <c r="C156" s="72">
        <f>+C86-C146</f>
        <v>9601608</v>
      </c>
      <c r="D156" s="72">
        <f>+D86-D146</f>
        <v>5663532</v>
      </c>
      <c r="E156" s="72">
        <f>+E86-E146</f>
        <v>0</v>
      </c>
    </row>
    <row r="157" spans="1:9" ht="15.75" x14ac:dyDescent="0.25">
      <c r="A157" s="65"/>
      <c r="B157" s="57"/>
      <c r="C157" s="66"/>
      <c r="D157" s="57"/>
      <c r="E157" s="57"/>
    </row>
  </sheetData>
  <mergeCells count="7">
    <mergeCell ref="A154:B154"/>
    <mergeCell ref="A5:B5"/>
    <mergeCell ref="A89:C89"/>
    <mergeCell ref="A90:B90"/>
    <mergeCell ref="A149:B149"/>
    <mergeCell ref="A150:B150"/>
    <mergeCell ref="A152:E152"/>
  </mergeCells>
  <printOptions horizontalCentered="1"/>
  <pageMargins left="0.39370078740157483" right="0.39370078740157483" top="0.74803149606299213" bottom="0.39370078740157483" header="0.55118110236220474" footer="0.31496062992125984"/>
  <pageSetup paperSize="9" scale="53" orientation="portrait" r:id="rId1"/>
  <headerFooter>
    <oddHeader>&amp;L&amp;"Times New Roman,Félkövér"2019. &amp;C&amp;"Times New Roman,Félkövér"Diósberény Község Önkormányzata&amp;R&amp;"Times New Roman,Félkövér dőlt"4. sz. melléklet</oddHeader>
  </headerFooter>
  <rowBreaks count="1" manualBreakCount="1">
    <brk id="8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1.sz.mell. Működési mérleg</vt:lpstr>
      <vt:lpstr>2.sz.mell. Felhalmozási mérleg</vt:lpstr>
      <vt:lpstr>3.sz.mell. Kiemelt előirányzat.</vt:lpstr>
      <vt:lpstr>4.sz.mell. Köt.,Önk., Államig. </vt:lpstr>
      <vt:lpstr>'2.sz.mell. Felhalmozási mérleg'!Nyomtatási_terület</vt:lpstr>
      <vt:lpstr>'3.sz.mell. Kiemelt előirányzat.'!Nyomtatási_terület</vt:lpstr>
      <vt:lpstr>'4.sz.mell. Köt.,Önk., Államig.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2019-09-16T16:49:16Z</cp:lastPrinted>
  <dcterms:created xsi:type="dcterms:W3CDTF">2019-02-13T07:50:41Z</dcterms:created>
  <dcterms:modified xsi:type="dcterms:W3CDTF">2019-09-23T14:04:33Z</dcterms:modified>
</cp:coreProperties>
</file>