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tabRatio="610" firstSheet="7" activeTab="11"/>
  </bookViews>
  <sheets>
    <sheet name="1 Mérleg" sheetId="1" r:id="rId1"/>
    <sheet name="2 műk bev, kiad" sheetId="2" r:id="rId2"/>
    <sheet name="3 felh bev, kiad" sheetId="3" r:id="rId3"/>
    <sheet name="4 személyi korm funk" sheetId="4" r:id="rId4"/>
    <sheet name="5 dologi korm funk" sheetId="5" r:id="rId5"/>
    <sheet name="6 3éves " sheetId="6" r:id="rId6"/>
    <sheet name="7 havi felhasználás" sheetId="7" r:id="rId7"/>
    <sheet name="8 Bérleti díjak" sheetId="8" r:id="rId8"/>
    <sheet name="9 Támogatások" sheetId="9" r:id="rId9"/>
    <sheet name="10EU" sheetId="10" r:id="rId10"/>
    <sheet name="11 Létszámadatok" sheetId="11" r:id="rId11"/>
    <sheet name="12 Köt, Önk fel" sheetId="12" r:id="rId12"/>
    <sheet name="Munka1" sheetId="13" r:id="rId13"/>
    <sheet name="Munka2" sheetId="14" r:id="rId14"/>
  </sheets>
  <definedNames/>
  <calcPr fullCalcOnLoad="1"/>
</workbook>
</file>

<file path=xl/sharedStrings.xml><?xml version="1.0" encoding="utf-8"?>
<sst xmlns="http://schemas.openxmlformats.org/spreadsheetml/2006/main" count="761" uniqueCount="495">
  <si>
    <t>Sorsz.</t>
  </si>
  <si>
    <t>Megnevezés</t>
  </si>
  <si>
    <t>ezer Ft-ban</t>
  </si>
  <si>
    <t>2a. melléklet</t>
  </si>
  <si>
    <t>I.</t>
  </si>
  <si>
    <t>Működési támogatások</t>
  </si>
  <si>
    <t>1.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</si>
  <si>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</si>
  <si>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</si>
  <si>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</si>
  <si>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</si>
  <si>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</si>
  <si>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2.</t>
  </si>
  <si>
    <t>Egyéb működési célú támogatások bevételei ÁH bel.</t>
  </si>
  <si>
    <t>II.</t>
  </si>
  <si>
    <t>Felhalmozási célú támogatások ÁH belülről</t>
  </si>
  <si>
    <t>Felhalmozási célú önkormányzati támogatások</t>
  </si>
  <si>
    <t xml:space="preserve"> Egyéb felhalmozási célú támogatások</t>
  </si>
  <si>
    <t>III.</t>
  </si>
  <si>
    <t>Közhatalmi bevételek</t>
  </si>
  <si>
    <t>Jövedelemadók</t>
  </si>
  <si>
    <t xml:space="preserve"> Szociális hozzájárulási adó és járulék</t>
  </si>
  <si>
    <t>3.</t>
  </si>
  <si>
    <t>Bérhez és foglalkoztatáshoz kapcsolódó adó</t>
  </si>
  <si>
    <t>4.</t>
  </si>
  <si>
    <t>Vagyoni típusú adó</t>
  </si>
  <si>
    <t>4.1. Építményadó</t>
  </si>
  <si>
    <t>4.2. Magánszemélyek kommunális adója</t>
  </si>
  <si>
    <t>5.</t>
  </si>
  <si>
    <t>5.1. Iparűzési adó</t>
  </si>
  <si>
    <t>6.</t>
  </si>
  <si>
    <t>Egyéb áruhasználati és szolgáltatási adók</t>
  </si>
  <si>
    <t>7.</t>
  </si>
  <si>
    <t>Egyéb közhatalmi bevételek</t>
  </si>
  <si>
    <t xml:space="preserve">IV. </t>
  </si>
  <si>
    <t>Működési bevételek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</si>
  <si>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</si>
  <si>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</si>
  <si>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</si>
  <si>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</si>
  <si>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</si>
  <si>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</si>
  <si>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</si>
  <si>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</si>
  <si>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8.</t>
  </si>
  <si>
    <t>Egyéb működési bevételek</t>
  </si>
  <si>
    <t>V.</t>
  </si>
  <si>
    <t>Felhalmozási bevételek</t>
  </si>
  <si>
    <t>Immateriális javak értékesítése</t>
  </si>
  <si>
    <t>Ingatlanok értékesítése</t>
  </si>
  <si>
    <t>Egyéb tárgyi eszközök értékesítése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</si>
  <si>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</si>
  <si>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</si>
  <si>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</si>
  <si>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</si>
  <si>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</si>
  <si>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</si>
  <si>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</si>
  <si>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</si>
  <si>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</si>
  <si>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</si>
  <si>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</si>
  <si>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</si>
  <si>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</si>
  <si>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</si>
  <si>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BEVÉTELEK ÖSSZESEN</t>
  </si>
  <si>
    <t>2b. melléklet</t>
  </si>
  <si>
    <t>Személyi juttatások</t>
  </si>
  <si>
    <t>Foglalkoztatottak személyi juttatásai</t>
  </si>
  <si>
    <t>Külső személyi juttatások</t>
  </si>
  <si>
    <t>Dologi kiadások</t>
  </si>
  <si>
    <t>Készletbeszerzés</t>
  </si>
  <si>
    <t>Kommunikációs szolgáltatások</t>
  </si>
  <si>
    <t>IV.</t>
  </si>
  <si>
    <t>Ellátottak pénzbeli juttatásai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</si>
  <si>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</si>
  <si>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</si>
  <si>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</si>
  <si>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</si>
  <si>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</si>
  <si>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Beruházások</t>
  </si>
  <si>
    <t>Felújítások</t>
  </si>
  <si>
    <t>Egyéb felhalmozási célú kiadások</t>
  </si>
  <si>
    <t>Felhalmozási célú támogatások, kölcsönök nyújtása ÁH belül</t>
  </si>
  <si>
    <t>Egyéb felhalmozási célú támogatások ÁH belülre</t>
  </si>
  <si>
    <t>Felhalmozási célú támogatások, kölcsönök nyújtása ÁH kívül</t>
  </si>
  <si>
    <t>Egyéb felhalmozási célú támogatások ÁH kívülre</t>
  </si>
  <si>
    <t>IX.</t>
  </si>
  <si>
    <t>Finanszírozási kiadások</t>
  </si>
  <si>
    <t>KIADÁSOK ÖSSZESEN</t>
  </si>
  <si>
    <t>Önkormányzati vagyon üzemeletetés</t>
  </si>
  <si>
    <t>1. melléklet</t>
  </si>
  <si>
    <t>BEVÉTELEK</t>
  </si>
  <si>
    <t>KIADÁSOK</t>
  </si>
  <si>
    <t>Kiem. előir. Szám</t>
  </si>
  <si>
    <t>Kiemelt előirányzat neve</t>
  </si>
  <si>
    <t>A)</t>
  </si>
  <si>
    <t>MŰKÖDÉSI BEVÉTELEK</t>
  </si>
  <si>
    <t>MŰKÖDÉSI KIADÁSOK</t>
  </si>
  <si>
    <t>B)</t>
  </si>
  <si>
    <t>FELHALMOZÁSI BEVÉTELEK</t>
  </si>
  <si>
    <t>FELHALMOZÁSI CÉLÚ KIADÁSOK</t>
  </si>
  <si>
    <t>C)</t>
  </si>
  <si>
    <t xml:space="preserve">C) </t>
  </si>
  <si>
    <t>Felhalmozási célú átadások ÁH belülről</t>
  </si>
  <si>
    <t>Munkaadókat terhelő járulékok ész szha</t>
  </si>
  <si>
    <t>Egyéb felhalmozási célú kiadás</t>
  </si>
  <si>
    <t xml:space="preserve"> - Egyéb önkormányzati feladatok támogatása</t>
  </si>
  <si>
    <t xml:space="preserve"> - Falugondnoki szolgálat</t>
  </si>
  <si>
    <t xml:space="preserve"> - Szociális étkezés</t>
  </si>
  <si>
    <t xml:space="preserve"> - Mg. termény eladás</t>
  </si>
  <si>
    <t xml:space="preserve"> - Hirdetés, fénymásolás</t>
  </si>
  <si>
    <t xml:space="preserve"> - Köztemető fenntartás, működtetés</t>
  </si>
  <si>
    <t xml:space="preserve"> - Belépőjegy (Műv. Ház)</t>
  </si>
  <si>
    <t xml:space="preserve"> - Továbbszámlázott szolgáltatások ellenértéke</t>
  </si>
  <si>
    <t xml:space="preserve"> - Intézményi ellátás</t>
  </si>
  <si>
    <t xml:space="preserve"> - Fogorvosi ügyelet</t>
  </si>
  <si>
    <t xml:space="preserve"> - Balatonmagyaródi Sport Egyesület</t>
  </si>
  <si>
    <t xml:space="preserve"> - Tűzoltó Egyesület Balatonmagyaród</t>
  </si>
  <si>
    <t xml:space="preserve"> - Kisbalaton Polgárőr Egyesület</t>
  </si>
  <si>
    <t xml:space="preserve"> - Innovatív Dél-Zala Vidékfejlesztési Egyesület</t>
  </si>
  <si>
    <t xml:space="preserve"> - TÖOSZ Budapest</t>
  </si>
  <si>
    <t>3a. melléklet</t>
  </si>
  <si>
    <t>3b. melléklet</t>
  </si>
  <si>
    <t>Kormányzati funkciók</t>
  </si>
  <si>
    <t>051030 Települési hulladék gyűjt.</t>
  </si>
  <si>
    <t>066010 Zöldterület-kezelés</t>
  </si>
  <si>
    <t>011130 Önkorm. Jogalkotó és ig. tev.</t>
  </si>
  <si>
    <t>064010 Közvilágítás</t>
  </si>
  <si>
    <t>066020 Város-, és község gazd.</t>
  </si>
  <si>
    <t>107051 Szociális étkezés</t>
  </si>
  <si>
    <t>107055 Falugond. szolg.</t>
  </si>
  <si>
    <t>013320 Köztem fenntart. műk.</t>
  </si>
  <si>
    <t>Törvény szerinti illetmény, munkabér</t>
  </si>
  <si>
    <t>Normatív jutalmak</t>
  </si>
  <si>
    <t>Céljuttatás</t>
  </si>
  <si>
    <t>Helyettesítési díj, túlóra</t>
  </si>
  <si>
    <t>Végkielégítés</t>
  </si>
  <si>
    <t>Jubileumi jutalom</t>
  </si>
  <si>
    <t>Béren kívüli juttatások</t>
  </si>
  <si>
    <t>9.</t>
  </si>
  <si>
    <t>Lakhatási támogatások</t>
  </si>
  <si>
    <t>10.</t>
  </si>
  <si>
    <t>Szociális támogatások</t>
  </si>
  <si>
    <t>11.</t>
  </si>
  <si>
    <t>Személyi juttatások összesen</t>
  </si>
  <si>
    <t>013350 Önkormányzati vagyon gazd</t>
  </si>
  <si>
    <t>082091 Közműv. int.</t>
  </si>
  <si>
    <t>Élelmiszerek</t>
  </si>
  <si>
    <t>Irodaszer, nyomtatvány</t>
  </si>
  <si>
    <t>Könyv, folyóírat, egyéb inf.hord.</t>
  </si>
  <si>
    <t>Hajtó- és kenőanyag</t>
  </si>
  <si>
    <t>Kisértékű tárgyi eszköz</t>
  </si>
  <si>
    <t>Munkaruha, védőruha</t>
  </si>
  <si>
    <t>Egyéb készletek (anyagok)</t>
  </si>
  <si>
    <t>1.1.</t>
  </si>
  <si>
    <t>1.2.</t>
  </si>
  <si>
    <t>Adatátviteli célú távközl (internet)</t>
  </si>
  <si>
    <t>2.1.</t>
  </si>
  <si>
    <t>Vásárolt élelmezés</t>
  </si>
  <si>
    <t>2.2.</t>
  </si>
  <si>
    <t>Gázenergia-szolgáltatás</t>
  </si>
  <si>
    <t>2.3.</t>
  </si>
  <si>
    <t>Villamosenergia-szolgáltatás</t>
  </si>
  <si>
    <t>2.4.</t>
  </si>
  <si>
    <t>Víz- és csatornadíjak</t>
  </si>
  <si>
    <t>2.5.</t>
  </si>
  <si>
    <t>Karbantartás, kisjavítás</t>
  </si>
  <si>
    <t>2.6.</t>
  </si>
  <si>
    <t>Egyéb üzemeltetés, fenntartás</t>
  </si>
  <si>
    <t>Pénzügyi szolgáltatások</t>
  </si>
  <si>
    <t>Szolgáltatások</t>
  </si>
  <si>
    <t>ÁFA kiadások</t>
  </si>
  <si>
    <t>Belföldi kiküldetés</t>
  </si>
  <si>
    <t>Reprezentáció</t>
  </si>
  <si>
    <t>Reklám- és propaganda</t>
  </si>
  <si>
    <t>Egyéb dologi kiadások</t>
  </si>
  <si>
    <t>Dologi kiadások összesen</t>
  </si>
  <si>
    <t>Sor-szám</t>
  </si>
  <si>
    <t>I. Működési bevételek és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</si>
  <si>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</si>
  <si>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</si>
  <si>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</si>
  <si>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</si>
  <si>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</si>
  <si>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</si>
  <si>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</si>
  <si>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</si>
  <si>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</si>
  <si>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</si>
  <si>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</si>
  <si>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</si>
  <si>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</si>
  <si>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</si>
  <si>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</si>
  <si>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</si>
  <si>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</si>
  <si>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</si>
  <si>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</si>
  <si>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</si>
  <si>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</si>
  <si>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</si>
  <si>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</si>
  <si>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</si>
  <si>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II. Felhalmozási célú bevételek és kiadások</t>
  </si>
  <si>
    <t>25</t>
  </si>
  <si>
    <t>26</t>
  </si>
  <si>
    <t>Támogatási kölcsönök visszatérülése</t>
  </si>
  <si>
    <t>Működési célú bevételek összesen (01+…+05)</t>
  </si>
  <si>
    <t>Munkaadókat terhelő járulékok és szha</t>
  </si>
  <si>
    <t xml:space="preserve">Dologi kiadások és egyéb folyó kiadások </t>
  </si>
  <si>
    <t>Működési célú kiadások összesen (07+…+12)</t>
  </si>
  <si>
    <t>Felhalmozási célú bevételek összesen (14+…+17)</t>
  </si>
  <si>
    <t>Felhalmozási célú kiadások összesen (18+…+22)</t>
  </si>
  <si>
    <t>Önkormányzat bevételei összesen (6+18)</t>
  </si>
  <si>
    <t>Önkormányzat kiadásai összesen (13+23)</t>
  </si>
  <si>
    <t>Január</t>
  </si>
  <si>
    <t>Február</t>
  </si>
  <si>
    <t>Március</t>
  </si>
  <si>
    <t>Április</t>
  </si>
  <si>
    <t>Május</t>
  </si>
  <si>
    <t>Június</t>
  </si>
  <si>
    <t>Július</t>
  </si>
  <si>
    <t>Auguszt</t>
  </si>
  <si>
    <t>Szeptemb</t>
  </si>
  <si>
    <t>Október</t>
  </si>
  <si>
    <t>Összesen</t>
  </si>
  <si>
    <t>Bevételek</t>
  </si>
  <si>
    <t>Bevételek összesen:</t>
  </si>
  <si>
    <t>Kiadások</t>
  </si>
  <si>
    <t>Beruházás</t>
  </si>
  <si>
    <t>Kiadások összesen:</t>
  </si>
  <si>
    <t>Össz</t>
  </si>
  <si>
    <t>Működési célú átvett pe</t>
  </si>
  <si>
    <t>Felhalm. Célú tám. ÁH bel</t>
  </si>
  <si>
    <t>Felhalmozási célú átvett pe</t>
  </si>
  <si>
    <t>Novemb</t>
  </si>
  <si>
    <t>Decemb</t>
  </si>
  <si>
    <t>Munkaadót terh jár és szha</t>
  </si>
  <si>
    <t>Ellátottak pénzbeli jutt</t>
  </si>
  <si>
    <t>Egyéb műk célú kiadások</t>
  </si>
  <si>
    <t>Egyéb felhalm célú kiad</t>
  </si>
  <si>
    <t>A sírhelyek feletti rendelkezési jog, valamint az újraváltásárt fizetendő díjak mértéke</t>
  </si>
  <si>
    <t>Egyes sírhely</t>
  </si>
  <si>
    <t>Kettes sírhely</t>
  </si>
  <si>
    <t>Gyermek sírhely</t>
  </si>
  <si>
    <t>Sírbolt</t>
  </si>
  <si>
    <t>Urnasírhely</t>
  </si>
  <si>
    <t>Urnasírbolt</t>
  </si>
  <si>
    <t>A temetőben tevékenységekért fizetendő díjak mértéke</t>
  </si>
  <si>
    <t>Temető fenntartási hozzájár díj</t>
  </si>
  <si>
    <t>3 500 Ft/alkalom</t>
  </si>
  <si>
    <t>Ravatalozó bérleti díj</t>
  </si>
  <si>
    <t>2 800 Ft/alkalom</t>
  </si>
  <si>
    <t>Hulladék elhelyezési díj</t>
  </si>
  <si>
    <t>4 800 Ft/alkalom</t>
  </si>
  <si>
    <t>Hűtő bérleti díj</t>
  </si>
  <si>
    <t>700 Ft/nap</t>
  </si>
  <si>
    <t>Kultúrház terembérleti díjak</t>
  </si>
  <si>
    <t>Bruttó/Nettó</t>
  </si>
  <si>
    <t>Minden helyiség:</t>
  </si>
  <si>
    <t xml:space="preserve"> - kulturális célra fűtéssel</t>
  </si>
  <si>
    <t xml:space="preserve"> - nem kulturális célra fűtéssel</t>
  </si>
  <si>
    <t xml:space="preserve"> - nem kulturális célra fűtés nélkül</t>
  </si>
  <si>
    <t>Előtér nem kulturális célra</t>
  </si>
  <si>
    <t>Kisterem:</t>
  </si>
  <si>
    <t>Nagyterem:</t>
  </si>
  <si>
    <t>Egyéb bérleti díjak</t>
  </si>
  <si>
    <t>Fodrászüzlet bérleti díja</t>
  </si>
  <si>
    <t>Terület bérbeadás (Műv. Ház előtt)</t>
  </si>
  <si>
    <t>Terület bérbeadás (Ovóda árkád)</t>
  </si>
  <si>
    <t>Hirdetés 20 szóig</t>
  </si>
  <si>
    <t>Hirdetés 20 szó felett szavanként</t>
  </si>
  <si>
    <t>Fénymásolás</t>
  </si>
  <si>
    <t>9. melléklet</t>
  </si>
  <si>
    <t>10. melléklet</t>
  </si>
  <si>
    <t>Magánszemélyek kommunális adója:</t>
  </si>
  <si>
    <t>Dupla telek esetén 1 telek adómentes</t>
  </si>
  <si>
    <t>20.000,- Ft</t>
  </si>
  <si>
    <t>40.000,- Ft</t>
  </si>
  <si>
    <t>2 adózó</t>
  </si>
  <si>
    <t>Balatonmagyaród Község Önkormányzata térítésmentesen biztosítja az orvosi rendelő használtatát a vállalkozó orvos részére</t>
  </si>
  <si>
    <t>11. melléklet</t>
  </si>
  <si>
    <t>Kormányzati funkció</t>
  </si>
  <si>
    <t>Feladat neve</t>
  </si>
  <si>
    <t>Köztisztviselő</t>
  </si>
  <si>
    <t>Közalkalmazott</t>
  </si>
  <si>
    <t>Munka tv hatálya</t>
  </si>
  <si>
    <t>Összesen:</t>
  </si>
  <si>
    <t>Teljes</t>
  </si>
  <si>
    <t>Rész</t>
  </si>
  <si>
    <t>munkaidős</t>
  </si>
  <si>
    <t>miunkaidős</t>
  </si>
  <si>
    <t>107055</t>
  </si>
  <si>
    <t>Falugondnoki szolgáltatás</t>
  </si>
  <si>
    <t>Közművelődési intézmény</t>
  </si>
  <si>
    <t>082091</t>
  </si>
  <si>
    <t>Startmunka program, közfoglalkoztatás</t>
  </si>
  <si>
    <t>041232</t>
  </si>
  <si>
    <t>Európai Uniós forrásból megvalósuló programok, projektek bevételei és kiadásai</t>
  </si>
  <si>
    <t>Megnevezsé</t>
  </si>
  <si>
    <t>12. melléklet</t>
  </si>
  <si>
    <t xml:space="preserve"> Kötelező feladatok</t>
  </si>
  <si>
    <t>1. Önkormányzati hivatal</t>
  </si>
  <si>
    <t xml:space="preserve">  - Hivatal működési tám</t>
  </si>
  <si>
    <t xml:space="preserve">  - személyi, járulék, dologi kiadás</t>
  </si>
  <si>
    <t>2. Település-üzemeltetés (Levonás: beszámítás után)</t>
  </si>
  <si>
    <t>2. Település-üzemeltetés</t>
  </si>
  <si>
    <t xml:space="preserve"> - zöldterületgazdálkodás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</si>
  <si>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</si>
  <si>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</si>
  <si>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</si>
  <si>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</si>
  <si>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önkormányzati feladatok</t>
  </si>
  <si>
    <t>5. Hozzájár pénzbeli szociális ellátás</t>
  </si>
  <si>
    <t>6. Óvodai ellátás</t>
  </si>
  <si>
    <t xml:space="preserve">  - költségvetési támogatás</t>
  </si>
  <si>
    <t xml:space="preserve"> - személyi juttatás</t>
  </si>
  <si>
    <t xml:space="preserve">  - saját bevételek</t>
  </si>
  <si>
    <t xml:space="preserve"> - munkaadói járulékok</t>
  </si>
  <si>
    <t xml:space="preserve">  - önkormányzati hozzájárulások</t>
  </si>
  <si>
    <t xml:space="preserve"> - dologi kiadások</t>
  </si>
  <si>
    <t>7. Iskola</t>
  </si>
  <si>
    <t xml:space="preserve"> - étkeztetés</t>
  </si>
  <si>
    <t xml:space="preserve">   - étkeztetés</t>
  </si>
  <si>
    <t xml:space="preserve"> - térítési díj</t>
  </si>
  <si>
    <t xml:space="preserve">   - hozzájárulás</t>
  </si>
  <si>
    <t>8. Egészségügyi ellátások</t>
  </si>
  <si>
    <t xml:space="preserve">  - védőnő</t>
  </si>
  <si>
    <t xml:space="preserve">  - fogorvosi ügyelet</t>
  </si>
  <si>
    <t xml:space="preserve">  - háziorvos</t>
  </si>
  <si>
    <t xml:space="preserve">  - háziorvosi ügyelet hozzájárulás</t>
  </si>
  <si>
    <t>9. Helyi adók</t>
  </si>
  <si>
    <t>10. Művelődési Ház</t>
  </si>
  <si>
    <t>11. Hulladékszállítás</t>
  </si>
  <si>
    <t>12. Vagyonhasznosítás</t>
  </si>
  <si>
    <t>13. Kistérség</t>
  </si>
  <si>
    <t>13. Kistérség: tagdíj</t>
  </si>
  <si>
    <t>14. Közbiztonság</t>
  </si>
  <si>
    <t xml:space="preserve"> - mezőőri szolgálat</t>
  </si>
  <si>
    <t xml:space="preserve"> - közterületfelügyelet</t>
  </si>
  <si>
    <t xml:space="preserve"> - Körzeti megbízottak</t>
  </si>
  <si>
    <t xml:space="preserve"> - körzeti megbízottak támogatása</t>
  </si>
  <si>
    <t>15. Sport</t>
  </si>
  <si>
    <t>16. Közfoglalkoztatás</t>
  </si>
  <si>
    <t>Likvid hitel</t>
  </si>
  <si>
    <t>Bevételek összesen</t>
  </si>
  <si>
    <t>Kiadások összesen</t>
  </si>
  <si>
    <t>Önként vállalt feladatok</t>
  </si>
  <si>
    <t>1. Beruházás</t>
  </si>
  <si>
    <t>2. Állategészségügyi ellátás</t>
  </si>
  <si>
    <t>3. Önkormányzati jogalkotás</t>
  </si>
  <si>
    <t>4. Felújítás</t>
  </si>
  <si>
    <t>5. Pénzmaradvány</t>
  </si>
  <si>
    <t>6.Védett természeti területek</t>
  </si>
  <si>
    <t xml:space="preserve"> - Kis-Balaton Alapítvány támogatása</t>
  </si>
  <si>
    <t xml:space="preserve"> - Ágazati pótlék</t>
  </si>
  <si>
    <t>Értékesítési és forglami adók</t>
  </si>
  <si>
    <t>Gépjárműadó</t>
  </si>
  <si>
    <t>Munkaadót terhelő jár. és SZHA</t>
  </si>
  <si>
    <t xml:space="preserve"> 7.1. Talajterhelési díj</t>
  </si>
  <si>
    <t xml:space="preserve"> 8.1. Pótlék, bírság</t>
  </si>
  <si>
    <t>Egyéb szolgáltatás</t>
  </si>
  <si>
    <t xml:space="preserve"> - Rendszeres gyermekvédelmi támogatás természetben</t>
  </si>
  <si>
    <t>Adók, díjak egyéb befizetések</t>
  </si>
  <si>
    <t>Nem adatátvit célú távközl (telefon)</t>
  </si>
  <si>
    <t xml:space="preserve"> - Felhalmozási célú pénzeszköz átvétel háztartásoktól</t>
  </si>
  <si>
    <t>Szociális hozzájárulási adó</t>
  </si>
  <si>
    <t>Egészségügyi hozzájárulás</t>
  </si>
  <si>
    <t>Munkaadót terhelő SZJA</t>
  </si>
  <si>
    <t xml:space="preserve"> 8.2. Igazgatási szolgáltatási díj</t>
  </si>
  <si>
    <t>5. melléklet</t>
  </si>
  <si>
    <t>a 7/2013. (IV.30.) önkormányzati rendelet a helyi adókról alapján</t>
  </si>
  <si>
    <t>066010</t>
  </si>
  <si>
    <t>Zöldterület-kezelés</t>
  </si>
  <si>
    <t>066020</t>
  </si>
  <si>
    <t>Város-és Községgazdálkodás</t>
  </si>
  <si>
    <t>EU-s forrásból megvalósuló programok, projektek</t>
  </si>
  <si>
    <t xml:space="preserve"> - Vashulladék</t>
  </si>
  <si>
    <t xml:space="preserve"> - Egyéb bevétel</t>
  </si>
  <si>
    <t xml:space="preserve"> - Anyakönyvi szolgáltatás</t>
  </si>
  <si>
    <t>Lakó ingatlan</t>
  </si>
  <si>
    <t xml:space="preserve"> - Nem lakó ingatlan bérbeadás</t>
  </si>
  <si>
    <t xml:space="preserve"> - Lakó ingatlan bérbeadás</t>
  </si>
  <si>
    <t>Ruházati költségtérítés</t>
  </si>
  <si>
    <t>Közlekedési költségtérítés</t>
  </si>
  <si>
    <t>Egyéb költségtérítés</t>
  </si>
  <si>
    <t>Egyéb személyi juttatás</t>
  </si>
  <si>
    <t>12.</t>
  </si>
  <si>
    <t>13.</t>
  </si>
  <si>
    <t>Választott tisztségviselők juttatásai</t>
  </si>
  <si>
    <t>Nem saját foglalkoztatott juttatásai</t>
  </si>
  <si>
    <t>Egyéb külső személyi juttatás</t>
  </si>
  <si>
    <t>Szakmai anyagok</t>
  </si>
  <si>
    <t>2.7.</t>
  </si>
  <si>
    <t>Üzemeltetési anyagok</t>
  </si>
  <si>
    <t>1.3.</t>
  </si>
  <si>
    <t>Közüzemi díjak</t>
  </si>
  <si>
    <t>Közvetített szolgáltatások</t>
  </si>
  <si>
    <t>ÁH belül</t>
  </si>
  <si>
    <t>ÁH kívül</t>
  </si>
  <si>
    <t>4.1.</t>
  </si>
  <si>
    <t>4.2.</t>
  </si>
  <si>
    <t>5.1.</t>
  </si>
  <si>
    <t>5.2.</t>
  </si>
  <si>
    <t>5.3.</t>
  </si>
  <si>
    <t>Kiküldetés, Reklám- és propaganda</t>
  </si>
  <si>
    <t>Műk. Célú előzetesen felsz. Áfa</t>
  </si>
  <si>
    <t>Fizetendő Áfa</t>
  </si>
  <si>
    <t>Különféle befizetések, egyéb dologi</t>
  </si>
  <si>
    <t xml:space="preserve"> - Település-üzemeltetéshez kapcs. feladatellátás tám</t>
  </si>
  <si>
    <t xml:space="preserve"> - Rászoruló gyermekek szünidei étkeztetése</t>
  </si>
  <si>
    <t xml:space="preserve"> - Kiegészítő ágaztai pótlék</t>
  </si>
  <si>
    <t>2.1. Elkülönített állami pénzalaptól (közmunka)</t>
  </si>
  <si>
    <t>2.2. Központi kezeléstől (Gyermekvédelmi természetben)</t>
  </si>
  <si>
    <t xml:space="preserve"> - Beiskolázási támogatás (Települési tám)</t>
  </si>
  <si>
    <t xml:space="preserve"> - Pénzbeli temetési segély (Települési tám)</t>
  </si>
  <si>
    <t>2018. évre</t>
  </si>
  <si>
    <t>Balatonmagyaród Község Önkormányzata által 2016. évben nyújtott közvetett támogatásokról</t>
  </si>
  <si>
    <t xml:space="preserve"> - Ovódakezdési támogatás (Települési tám)</t>
  </si>
  <si>
    <t xml:space="preserve"> - Első nyelvvizsga támogatása (Települési tám)</t>
  </si>
  <si>
    <t xml:space="preserve"> - Szoiális étkeztetés támogatása (Települési tám)</t>
  </si>
  <si>
    <t xml:space="preserve"> - Egyszeri pénzbeli segély (Települési tám)</t>
  </si>
  <si>
    <t xml:space="preserve"> - Idősek egyszeri támogatása (Települési tám)</t>
  </si>
  <si>
    <t>4. melléklet</t>
  </si>
  <si>
    <t>7. melléklet</t>
  </si>
  <si>
    <t>2019. évre</t>
  </si>
  <si>
    <t xml:space="preserve"> -  Egyéb szociális feldatatok támogatása</t>
  </si>
  <si>
    <t xml:space="preserve"> - Bérkompenzáció  </t>
  </si>
  <si>
    <t>1.5. Működési célú és kiegészítő támogatása</t>
  </si>
  <si>
    <t xml:space="preserve">  - Bérleti díjak</t>
  </si>
  <si>
    <t xml:space="preserve">  - Zala Megyei Polgári Védelem </t>
  </si>
  <si>
    <t>041233 Közfoglalkoztat.</t>
  </si>
  <si>
    <t>1. oldal</t>
  </si>
  <si>
    <t>081045 Sport lét. műk.</t>
  </si>
  <si>
    <t>2020. évre</t>
  </si>
  <si>
    <t>6. melléklet</t>
  </si>
  <si>
    <t>2. oldal</t>
  </si>
  <si>
    <t>A felhalmozási célú kiadások 2017-2020. évi alakulását külön bemutató mérleg</t>
  </si>
  <si>
    <t>17. ÁH előleg visszafizetése</t>
  </si>
  <si>
    <t>4. Szociális feladatok</t>
  </si>
  <si>
    <t xml:space="preserve">2. Tartalék </t>
  </si>
  <si>
    <t>1. Felhalmozási pénzeszközátvétel</t>
  </si>
  <si>
    <t xml:space="preserve">ebből: </t>
  </si>
  <si>
    <t>kötelező feladatellátáshoz kapcs.</t>
  </si>
  <si>
    <t>önként vállalt feladatellát. Kapcs</t>
  </si>
  <si>
    <t xml:space="preserve"> ezer Ft-ban</t>
  </si>
  <si>
    <t>Balatonmagyaród Község Önkormányzat működési és felhalmozási költségvetésének 2018. évi BEVÉTELEIT és KIADÁSAIT bemutató pénzügyi mérleg</t>
  </si>
  <si>
    <t>2018. évi előir.</t>
  </si>
  <si>
    <t xml:space="preserve">Balatonmagyaród Község Önkormányzat 2018. évi működési célú bevételei </t>
  </si>
  <si>
    <t>Balatonmagyaród Község Önkormányzat 2018. évi felhalmozási célú kiadásai</t>
  </si>
  <si>
    <t>Balatonmagyaród Község Önkormányzatának 2018. évi Személyi juttatásai és Munkaadót terhelő járulékai</t>
  </si>
  <si>
    <t>2018. évi előir</t>
  </si>
  <si>
    <t>Balatonmagyaród Község Önkormányzatának 2018. évi Dologi kiadásai</t>
  </si>
  <si>
    <t>A működési célú bevételek 2018-2021. évi alakulását külön bemutató mérleg</t>
  </si>
  <si>
    <t>2021. évre</t>
  </si>
  <si>
    <t>Balatonmagyaród Község Önkormányzatának 2018. évi előirányzat felhasználási ütemterve</t>
  </si>
  <si>
    <t>Bérleti díjak 2018.01.01.-től</t>
  </si>
  <si>
    <t>2018. évi kedvezmény összesen:</t>
  </si>
  <si>
    <t>Létszámadatok 2018.</t>
  </si>
  <si>
    <t>Balatonmagyaród Község Önkormányzat 2018. évi kötelező és önként vállalat feladatai</t>
  </si>
  <si>
    <t xml:space="preserve"> - polgármesteri iiletmény támogatása</t>
  </si>
  <si>
    <t>Balatonmagyaród Község Önkormányzat 2018. évi működési célú kiadásai</t>
  </si>
  <si>
    <t xml:space="preserve"> - Közös Hivatal támogatása</t>
  </si>
  <si>
    <t xml:space="preserve"> - Tankerület utazási támogatás</t>
  </si>
  <si>
    <t xml:space="preserve"> - Szociális alapellátó szolgálat</t>
  </si>
  <si>
    <t xml:space="preserve"> - Rákóczi Szövetség</t>
  </si>
  <si>
    <t xml:space="preserve"> </t>
  </si>
  <si>
    <t xml:space="preserve"> - Vöröskereszt</t>
  </si>
  <si>
    <t>3</t>
  </si>
  <si>
    <t>.</t>
  </si>
  <si>
    <t xml:space="preserve"> - Háziorvosi ügyelet</t>
  </si>
  <si>
    <t xml:space="preserve"> - Zalakaros: házi segítségnyújtás adminisztr. Hozzáj.</t>
  </si>
  <si>
    <t xml:space="preserve"> -Országos Mentőszolgálat Alapítvány</t>
  </si>
  <si>
    <t>Balatonmagyaród Község Önkormányzat 2018. évi felhalmozási célú bevételei</t>
  </si>
  <si>
    <t xml:space="preserve"> - Útfelújítás</t>
  </si>
  <si>
    <t xml:space="preserve"> - Művelődési Ház felújítása</t>
  </si>
  <si>
    <t xml:space="preserve"> - Járdaépítés</t>
  </si>
  <si>
    <t>042180 Állategészségügy</t>
  </si>
  <si>
    <t xml:space="preserve">072111 Háziorvosi ellátás </t>
  </si>
  <si>
    <t xml:space="preserve"> -  útfelújítások támogatása</t>
  </si>
  <si>
    <t>9. Állategészségügy</t>
  </si>
  <si>
    <t>3. Áht kívüli támogatások</t>
  </si>
  <si>
    <t>4. Felújítások</t>
  </si>
  <si>
    <t>5. Lekötött betét elhelyezése</t>
  </si>
  <si>
    <t>7.  Iskolai feladatok</t>
  </si>
  <si>
    <t>2018. I. mód</t>
  </si>
  <si>
    <t>2018.. I. mód</t>
  </si>
  <si>
    <t>I. mód</t>
  </si>
  <si>
    <t xml:space="preserve"> - Szociális tüzifa támogatása</t>
  </si>
  <si>
    <t xml:space="preserve"> - Zalakaros: óvodai hozzájárulás</t>
  </si>
  <si>
    <t xml:space="preserve"> - Eszközbeszerzés</t>
  </si>
  <si>
    <t>041233 Közfoglalkoztat. I. mód</t>
  </si>
  <si>
    <t>107055 Falugond. szolg.I. mód</t>
  </si>
  <si>
    <t>107060 Egyéb szociális ellátosok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</si>
</sst>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&quot;Ft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i/>
      <sz val="10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9" fontId="6" fillId="0" borderId="10" xfId="65" applyFont="1" applyBorder="1" applyAlignment="1">
      <alignment horizontal="center"/>
    </xf>
    <xf numFmtId="0" fontId="5" fillId="0" borderId="10" xfId="0" applyFont="1" applyBorder="1" applyAlignment="1">
      <alignment/>
    </xf>
    <xf numFmtId="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3" fontId="9" fillId="0" borderId="13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3" fontId="9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right"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5" fillId="33" borderId="10" xfId="58" applyNumberFormat="1" applyFont="1" applyFill="1" applyBorder="1" applyAlignment="1">
      <alignment horizontal="center"/>
      <protection/>
    </xf>
    <xf numFmtId="3" fontId="15" fillId="33" borderId="10" xfId="42" applyNumberFormat="1" applyFont="1" applyFill="1" applyBorder="1" applyAlignment="1" applyProtection="1">
      <alignment/>
      <protection/>
    </xf>
    <xf numFmtId="49" fontId="16" fillId="0" borderId="10" xfId="58" applyNumberFormat="1" applyFont="1" applyBorder="1" applyAlignment="1">
      <alignment horizontal="center"/>
      <protection/>
    </xf>
    <xf numFmtId="3" fontId="16" fillId="0" borderId="10" xfId="42" applyNumberFormat="1" applyFont="1" applyFill="1" applyBorder="1" applyAlignment="1" applyProtection="1">
      <alignment/>
      <protection/>
    </xf>
    <xf numFmtId="49" fontId="16" fillId="0" borderId="10" xfId="42" applyNumberFormat="1" applyFont="1" applyFill="1" applyBorder="1" applyAlignment="1" applyProtection="1">
      <alignment/>
      <protection/>
    </xf>
    <xf numFmtId="0" fontId="16" fillId="0" borderId="10" xfId="58" applyFont="1" applyFill="1" applyBorder="1">
      <alignment/>
      <protection/>
    </xf>
    <xf numFmtId="49" fontId="16" fillId="0" borderId="10" xfId="58" applyNumberFormat="1" applyFont="1" applyFill="1" applyBorder="1">
      <alignment/>
      <protection/>
    </xf>
    <xf numFmtId="0" fontId="15" fillId="33" borderId="10" xfId="58" applyFont="1" applyFill="1" applyBorder="1">
      <alignment/>
      <protection/>
    </xf>
    <xf numFmtId="3" fontId="15" fillId="33" borderId="10" xfId="58" applyNumberFormat="1" applyFont="1" applyFill="1" applyBorder="1" applyAlignment="1">
      <alignment/>
      <protection/>
    </xf>
    <xf numFmtId="3" fontId="16" fillId="0" borderId="10" xfId="58" applyNumberFormat="1" applyFont="1" applyBorder="1" applyAlignment="1">
      <alignment/>
      <protection/>
    </xf>
    <xf numFmtId="49" fontId="15" fillId="33" borderId="14" xfId="57" applyNumberFormat="1" applyFont="1" applyFill="1" applyBorder="1" applyAlignment="1">
      <alignment horizontal="center" vertical="center"/>
      <protection/>
    </xf>
    <xf numFmtId="49" fontId="15" fillId="33" borderId="15" xfId="57" applyNumberFormat="1" applyFont="1" applyFill="1" applyBorder="1" applyAlignment="1">
      <alignment vertical="center"/>
      <protection/>
    </xf>
    <xf numFmtId="49" fontId="16" fillId="0" borderId="14" xfId="57" applyNumberFormat="1" applyFont="1" applyBorder="1" applyAlignment="1">
      <alignment horizontal="center" vertical="center"/>
      <protection/>
    </xf>
    <xf numFmtId="49" fontId="16" fillId="0" borderId="15" xfId="57" applyNumberFormat="1" applyFont="1" applyBorder="1" applyAlignment="1">
      <alignment vertical="center"/>
      <protection/>
    </xf>
    <xf numFmtId="49" fontId="15" fillId="33" borderId="15" xfId="57" applyNumberFormat="1" applyFont="1" applyFill="1" applyBorder="1" applyAlignment="1">
      <alignment vertical="center" wrapText="1"/>
      <protection/>
    </xf>
    <xf numFmtId="49" fontId="16" fillId="0" borderId="16" xfId="57" applyNumberFormat="1" applyFont="1" applyBorder="1" applyAlignment="1">
      <alignment vertical="center"/>
      <protection/>
    </xf>
    <xf numFmtId="49" fontId="16" fillId="0" borderId="15" xfId="57" applyNumberFormat="1" applyFont="1" applyBorder="1" applyAlignment="1">
      <alignment horizontal="center" vertical="center"/>
      <protection/>
    </xf>
    <xf numFmtId="49" fontId="15" fillId="33" borderId="15" xfId="57" applyNumberFormat="1" applyFont="1" applyFill="1" applyBorder="1" applyAlignment="1">
      <alignment horizontal="center" vertical="center"/>
      <protection/>
    </xf>
    <xf numFmtId="49" fontId="16" fillId="34" borderId="15" xfId="57" applyNumberFormat="1" applyFont="1" applyFill="1" applyBorder="1" applyAlignment="1">
      <alignment horizontal="center" vertical="center"/>
      <protection/>
    </xf>
    <xf numFmtId="49" fontId="16" fillId="34" borderId="15" xfId="57" applyNumberFormat="1" applyFont="1" applyFill="1" applyBorder="1" applyAlignment="1">
      <alignment vertical="center"/>
      <protection/>
    </xf>
    <xf numFmtId="49" fontId="15" fillId="33" borderId="15" xfId="57" applyNumberFormat="1" applyFont="1" applyFill="1" applyBorder="1" applyAlignment="1">
      <alignment/>
      <protection/>
    </xf>
    <xf numFmtId="49" fontId="13" fillId="0" borderId="15" xfId="57" applyNumberFormat="1" applyFont="1" applyBorder="1" applyAlignment="1">
      <alignment horizontal="center" vertical="center"/>
      <protection/>
    </xf>
    <xf numFmtId="49" fontId="13" fillId="0" borderId="15" xfId="57" applyNumberFormat="1" applyFont="1" applyBorder="1" applyAlignment="1">
      <alignment vertical="center"/>
      <protection/>
    </xf>
    <xf numFmtId="49" fontId="16" fillId="0" borderId="15" xfId="57" applyNumberFormat="1" applyFont="1" applyBorder="1" applyAlignment="1">
      <alignment horizontal="center"/>
      <protection/>
    </xf>
    <xf numFmtId="49" fontId="15" fillId="33" borderId="14" xfId="57" applyNumberFormat="1" applyFont="1" applyFill="1" applyBorder="1" applyAlignment="1">
      <alignment horizontal="center"/>
      <protection/>
    </xf>
    <xf numFmtId="3" fontId="15" fillId="33" borderId="15" xfId="57" applyNumberFormat="1" applyFont="1" applyFill="1" applyBorder="1" applyAlignment="1">
      <alignment/>
      <protection/>
    </xf>
    <xf numFmtId="49" fontId="15" fillId="33" borderId="14" xfId="57" applyNumberFormat="1" applyFont="1" applyFill="1" applyBorder="1">
      <alignment/>
      <protection/>
    </xf>
    <xf numFmtId="0" fontId="15" fillId="33" borderId="10" xfId="58" applyFont="1" applyFill="1" applyBorder="1" applyAlignment="1">
      <alignment horizontal="center"/>
      <protection/>
    </xf>
    <xf numFmtId="0" fontId="16" fillId="0" borderId="10" xfId="58" applyFont="1" applyBorder="1" applyAlignment="1">
      <alignment horizontal="center"/>
      <protection/>
    </xf>
    <xf numFmtId="49" fontId="16" fillId="0" borderId="16" xfId="57" applyNumberFormat="1" applyFont="1" applyBorder="1" applyAlignment="1">
      <alignment horizontal="center"/>
      <protection/>
    </xf>
    <xf numFmtId="49" fontId="16" fillId="0" borderId="14" xfId="57" applyNumberFormat="1" applyFont="1" applyBorder="1" applyAlignment="1">
      <alignment horizontal="center"/>
      <protection/>
    </xf>
    <xf numFmtId="0" fontId="15" fillId="33" borderId="14" xfId="57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3" fontId="14" fillId="0" borderId="10" xfId="0" applyNumberFormat="1" applyFont="1" applyBorder="1" applyAlignment="1">
      <alignment horizontal="center" wrapText="1"/>
    </xf>
    <xf numFmtId="3" fontId="14" fillId="3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34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3" fontId="8" fillId="35" borderId="10" xfId="0" applyNumberFormat="1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3" fontId="14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36" borderId="10" xfId="0" applyNumberFormat="1" applyFont="1" applyFill="1" applyBorder="1" applyAlignment="1">
      <alignment/>
    </xf>
    <xf numFmtId="49" fontId="16" fillId="37" borderId="10" xfId="58" applyNumberFormat="1" applyFont="1" applyFill="1" applyBorder="1" applyAlignment="1">
      <alignment horizontal="center"/>
      <protection/>
    </xf>
    <xf numFmtId="3" fontId="16" fillId="37" borderId="10" xfId="42" applyNumberFormat="1" applyFont="1" applyFill="1" applyBorder="1" applyAlignment="1" applyProtection="1">
      <alignment/>
      <protection/>
    </xf>
    <xf numFmtId="3" fontId="13" fillId="37" borderId="10" xfId="0" applyNumberFormat="1" applyFont="1" applyFill="1" applyBorder="1" applyAlignment="1">
      <alignment/>
    </xf>
    <xf numFmtId="49" fontId="16" fillId="37" borderId="15" xfId="57" applyNumberFormat="1" applyFont="1" applyFill="1" applyBorder="1" applyAlignment="1">
      <alignment vertical="center"/>
      <protection/>
    </xf>
    <xf numFmtId="0" fontId="13" fillId="0" borderId="0" xfId="0" applyFont="1" applyAlignment="1">
      <alignment horizontal="center"/>
    </xf>
    <xf numFmtId="49" fontId="16" fillId="37" borderId="14" xfId="57" applyNumberFormat="1" applyFont="1" applyFill="1" applyBorder="1" applyAlignment="1">
      <alignment horizontal="center" vertical="center"/>
      <protection/>
    </xf>
    <xf numFmtId="3" fontId="16" fillId="37" borderId="10" xfId="42" applyNumberFormat="1" applyFont="1" applyFill="1" applyBorder="1" applyAlignment="1" applyProtection="1">
      <alignment wrapText="1"/>
      <protection/>
    </xf>
    <xf numFmtId="0" fontId="16" fillId="37" borderId="10" xfId="58" applyFont="1" applyFill="1" applyBorder="1">
      <alignment/>
      <protection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3" fontId="9" fillId="37" borderId="10" xfId="0" applyNumberFormat="1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10" fillId="37" borderId="0" xfId="0" applyFont="1" applyFill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49" fontId="8" fillId="36" borderId="11" xfId="0" applyNumberFormat="1" applyFont="1" applyFill="1" applyBorder="1" applyAlignment="1">
      <alignment horizontal="center"/>
    </xf>
    <xf numFmtId="3" fontId="8" fillId="36" borderId="11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49" fontId="8" fillId="36" borderId="12" xfId="0" applyNumberFormat="1" applyFont="1" applyFill="1" applyBorder="1" applyAlignment="1">
      <alignment horizontal="center"/>
    </xf>
    <xf numFmtId="3" fontId="8" fillId="36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3" fontId="8" fillId="35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3" fontId="19" fillId="35" borderId="10" xfId="0" applyNumberFormat="1" applyFont="1" applyFill="1" applyBorder="1" applyAlignment="1">
      <alignment/>
    </xf>
    <xf numFmtId="0" fontId="2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49" fontId="13" fillId="0" borderId="15" xfId="57" applyNumberFormat="1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24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3" fontId="19" fillId="36" borderId="10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3" fontId="26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165" fontId="16" fillId="0" borderId="10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28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49" fontId="16" fillId="37" borderId="15" xfId="57" applyNumberFormat="1" applyFont="1" applyFill="1" applyBorder="1" applyAlignment="1">
      <alignment horizontal="center" vertical="center"/>
      <protection/>
    </xf>
    <xf numFmtId="0" fontId="13" fillId="37" borderId="0" xfId="0" applyFont="1" applyFill="1" applyAlignment="1">
      <alignment/>
    </xf>
    <xf numFmtId="3" fontId="6" fillId="37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/>
    </xf>
    <xf numFmtId="2" fontId="2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6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64" fillId="0" borderId="17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_kiadás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6">
      <selection activeCell="H19" sqref="H19"/>
    </sheetView>
  </sheetViews>
  <sheetFormatPr defaultColWidth="9.140625" defaultRowHeight="15"/>
  <cols>
    <col min="1" max="1" width="7.57421875" style="88" customWidth="1"/>
    <col min="2" max="2" width="31.57421875" style="88" bestFit="1" customWidth="1"/>
    <col min="3" max="3" width="12.57421875" style="88" bestFit="1" customWidth="1"/>
    <col min="4" max="4" width="12.57421875" style="88" customWidth="1"/>
    <col min="5" max="5" width="7.57421875" style="88" customWidth="1"/>
    <col min="6" max="6" width="31.28125" style="88" customWidth="1"/>
    <col min="7" max="7" width="12.28125" style="88" customWidth="1"/>
    <col min="8" max="8" width="12.7109375" style="88" customWidth="1"/>
    <col min="9" max="16384" width="9.140625" style="88" customWidth="1"/>
  </cols>
  <sheetData>
    <row r="1" spans="1:8" ht="12.75">
      <c r="A1" s="89"/>
      <c r="B1" s="89"/>
      <c r="C1" s="90"/>
      <c r="D1" s="90"/>
      <c r="E1" s="89"/>
      <c r="F1" s="230"/>
      <c r="G1" s="230"/>
      <c r="H1" s="230" t="s">
        <v>91</v>
      </c>
    </row>
    <row r="2" spans="1:7" ht="24.75" customHeight="1">
      <c r="A2" s="89"/>
      <c r="B2" s="89"/>
      <c r="C2" s="90"/>
      <c r="D2" s="90"/>
      <c r="E2" s="90"/>
      <c r="F2" s="89"/>
      <c r="G2" s="90"/>
    </row>
    <row r="3" spans="1:8" ht="35.25" customHeight="1">
      <c r="A3" s="251" t="s">
        <v>447</v>
      </c>
      <c r="B3" s="251"/>
      <c r="C3" s="251"/>
      <c r="D3" s="251"/>
      <c r="E3" s="251"/>
      <c r="F3" s="251"/>
      <c r="G3" s="251"/>
      <c r="H3" s="252"/>
    </row>
    <row r="4" spans="1:7" ht="27.75" customHeight="1">
      <c r="A4" s="89"/>
      <c r="B4" s="89"/>
      <c r="C4" s="90"/>
      <c r="D4" s="90"/>
      <c r="E4" s="90"/>
      <c r="F4" s="89"/>
      <c r="G4" s="90"/>
    </row>
    <row r="5" spans="1:8" ht="12.75">
      <c r="A5" s="89"/>
      <c r="B5" s="89"/>
      <c r="C5" s="91"/>
      <c r="D5" s="234"/>
      <c r="E5" s="92"/>
      <c r="F5" s="231"/>
      <c r="G5" s="231"/>
      <c r="H5" s="231" t="s">
        <v>446</v>
      </c>
    </row>
    <row r="6" spans="1:8" ht="27.75" customHeight="1">
      <c r="A6" s="93"/>
      <c r="B6" s="94" t="s">
        <v>92</v>
      </c>
      <c r="C6" s="95"/>
      <c r="D6" s="95"/>
      <c r="E6" s="96"/>
      <c r="F6" s="96" t="s">
        <v>93</v>
      </c>
      <c r="G6" s="95"/>
      <c r="H6" s="95"/>
    </row>
    <row r="7" spans="1:8" ht="45" customHeight="1">
      <c r="A7" s="97" t="s">
        <v>94</v>
      </c>
      <c r="B7" s="97" t="s">
        <v>95</v>
      </c>
      <c r="C7" s="98" t="s">
        <v>448</v>
      </c>
      <c r="D7" s="98" t="s">
        <v>486</v>
      </c>
      <c r="E7" s="96" t="s">
        <v>94</v>
      </c>
      <c r="F7" s="99" t="s">
        <v>95</v>
      </c>
      <c r="G7" s="98" t="s">
        <v>448</v>
      </c>
      <c r="H7" s="98" t="s">
        <v>486</v>
      </c>
    </row>
    <row r="8" spans="1:8" ht="12.75">
      <c r="A8" s="96" t="s">
        <v>96</v>
      </c>
      <c r="B8" s="96" t="s">
        <v>97</v>
      </c>
      <c r="C8" s="100">
        <f>SUM(C9:C13)</f>
        <v>44362</v>
      </c>
      <c r="D8" s="100">
        <f>SUM(D9:D13)</f>
        <v>48742</v>
      </c>
      <c r="E8" s="96" t="s">
        <v>96</v>
      </c>
      <c r="F8" s="96" t="s">
        <v>98</v>
      </c>
      <c r="G8" s="100">
        <f>SUM(G9:G13)</f>
        <v>40480</v>
      </c>
      <c r="H8" s="100">
        <f>SUM(H9:H13)</f>
        <v>45875</v>
      </c>
    </row>
    <row r="9" spans="1:8" ht="12.75">
      <c r="A9" s="101" t="s">
        <v>4</v>
      </c>
      <c r="B9" s="101" t="s">
        <v>5</v>
      </c>
      <c r="C9" s="102">
        <v>20142</v>
      </c>
      <c r="D9" s="102">
        <v>24522</v>
      </c>
      <c r="E9" s="103" t="s">
        <v>4</v>
      </c>
      <c r="F9" s="101" t="s">
        <v>67</v>
      </c>
      <c r="G9" s="102">
        <v>14375</v>
      </c>
      <c r="H9" s="240">
        <v>16812</v>
      </c>
    </row>
    <row r="10" spans="1:8" ht="12.75" customHeight="1">
      <c r="A10" s="104" t="s">
        <v>14</v>
      </c>
      <c r="B10" s="101" t="s">
        <v>19</v>
      </c>
      <c r="C10" s="102">
        <v>21000</v>
      </c>
      <c r="D10" s="102">
        <v>21000</v>
      </c>
      <c r="E10" s="103" t="s">
        <v>14</v>
      </c>
      <c r="F10" s="101" t="s">
        <v>105</v>
      </c>
      <c r="G10" s="102">
        <v>2514</v>
      </c>
      <c r="H10" s="240">
        <v>2989</v>
      </c>
    </row>
    <row r="11" spans="1:8" ht="12.75">
      <c r="A11" s="101" t="s">
        <v>18</v>
      </c>
      <c r="B11" s="101" t="s">
        <v>35</v>
      </c>
      <c r="C11" s="102">
        <v>3220</v>
      </c>
      <c r="D11" s="102">
        <v>3220</v>
      </c>
      <c r="E11" s="103" t="s">
        <v>18</v>
      </c>
      <c r="F11" s="101" t="s">
        <v>70</v>
      </c>
      <c r="G11" s="102">
        <v>16190</v>
      </c>
      <c r="H11" s="240">
        <v>17594</v>
      </c>
    </row>
    <row r="12" spans="1:8" ht="12.75">
      <c r="A12" s="101" t="s">
        <v>73</v>
      </c>
      <c r="B12" s="101" t="s">
        <v>52</v>
      </c>
      <c r="C12" s="102"/>
      <c r="D12" s="102"/>
      <c r="E12" s="103" t="s">
        <v>73</v>
      </c>
      <c r="F12" s="101" t="s">
        <v>74</v>
      </c>
      <c r="G12" s="102">
        <v>4193</v>
      </c>
      <c r="H12" s="240">
        <v>4257</v>
      </c>
    </row>
    <row r="13" spans="1:8" ht="12.75">
      <c r="A13" s="105"/>
      <c r="B13" s="106"/>
      <c r="C13" s="102"/>
      <c r="D13" s="102"/>
      <c r="E13" s="105" t="s">
        <v>46</v>
      </c>
      <c r="F13" s="101" t="s">
        <v>75</v>
      </c>
      <c r="G13" s="102">
        <v>3208</v>
      </c>
      <c r="H13" s="240">
        <v>4223</v>
      </c>
    </row>
    <row r="14" spans="1:8" ht="12.75">
      <c r="A14" s="107" t="s">
        <v>99</v>
      </c>
      <c r="B14" s="96" t="s">
        <v>100</v>
      </c>
      <c r="C14" s="100">
        <f>SUM(C15:C17)</f>
        <v>15000</v>
      </c>
      <c r="D14" s="100">
        <f>SUM(D15:D17)</f>
        <v>15000</v>
      </c>
      <c r="E14" s="96" t="s">
        <v>99</v>
      </c>
      <c r="F14" s="96" t="s">
        <v>101</v>
      </c>
      <c r="G14" s="100">
        <f>SUM(G15:G17)</f>
        <v>36039</v>
      </c>
      <c r="H14" s="100">
        <f>SUM(H15:H17)</f>
        <v>36226</v>
      </c>
    </row>
    <row r="15" spans="1:8" ht="13.5" customHeight="1">
      <c r="A15" s="103" t="s">
        <v>4</v>
      </c>
      <c r="B15" s="101" t="s">
        <v>104</v>
      </c>
      <c r="C15" s="102">
        <v>15000</v>
      </c>
      <c r="D15" s="102">
        <v>15000</v>
      </c>
      <c r="E15" s="103" t="s">
        <v>4</v>
      </c>
      <c r="F15" s="101" t="s">
        <v>80</v>
      </c>
      <c r="G15" s="102"/>
      <c r="H15" s="240">
        <v>187</v>
      </c>
    </row>
    <row r="16" spans="1:8" ht="12.75">
      <c r="A16" s="105" t="s">
        <v>14</v>
      </c>
      <c r="B16" s="101" t="s">
        <v>47</v>
      </c>
      <c r="C16" s="102"/>
      <c r="D16" s="102"/>
      <c r="E16" s="103" t="s">
        <v>14</v>
      </c>
      <c r="F16" s="101" t="s">
        <v>81</v>
      </c>
      <c r="G16" s="102">
        <v>36039</v>
      </c>
      <c r="H16" s="240">
        <v>36039</v>
      </c>
    </row>
    <row r="17" spans="1:8" ht="12.75">
      <c r="A17" s="105" t="s">
        <v>18</v>
      </c>
      <c r="B17" s="101" t="s">
        <v>56</v>
      </c>
      <c r="C17" s="102"/>
      <c r="D17" s="102"/>
      <c r="E17" s="102" t="s">
        <v>18</v>
      </c>
      <c r="F17" s="101" t="s">
        <v>106</v>
      </c>
      <c r="G17" s="102">
        <v>0</v>
      </c>
      <c r="H17" s="240"/>
    </row>
    <row r="18" spans="1:8" ht="12.75">
      <c r="A18" s="108" t="s">
        <v>102</v>
      </c>
      <c r="B18" s="96" t="s">
        <v>60</v>
      </c>
      <c r="C18" s="162">
        <v>38905</v>
      </c>
      <c r="D18" s="162">
        <v>44089</v>
      </c>
      <c r="E18" s="107" t="s">
        <v>103</v>
      </c>
      <c r="F18" s="96" t="s">
        <v>88</v>
      </c>
      <c r="G18" s="162">
        <v>21748</v>
      </c>
      <c r="H18" s="162">
        <v>25730</v>
      </c>
    </row>
    <row r="19" spans="1:8" ht="12.75">
      <c r="A19" s="96"/>
      <c r="B19" s="109" t="s">
        <v>65</v>
      </c>
      <c r="C19" s="100">
        <f>C8+C14+C18</f>
        <v>98267</v>
      </c>
      <c r="D19" s="100">
        <f>D8+D14+D18</f>
        <v>107831</v>
      </c>
      <c r="E19" s="100"/>
      <c r="F19" s="109" t="s">
        <v>89</v>
      </c>
      <c r="G19" s="100">
        <f>G8+G14+G18</f>
        <v>98267</v>
      </c>
      <c r="H19" s="100">
        <f>H8+H14+H18</f>
        <v>107831</v>
      </c>
    </row>
  </sheetData>
  <sheetProtection/>
  <mergeCells count="1">
    <mergeCell ref="A3:H3"/>
  </mergeCells>
  <printOptions/>
  <pageMargins left="0.5905511811023623" right="0.1968503937007874" top="0.984251968503937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.7109375" style="1" bestFit="1" customWidth="1"/>
    <col min="2" max="2" width="29.28125" style="1" customWidth="1"/>
    <col min="3" max="3" width="9.28125" style="1" customWidth="1"/>
    <col min="4" max="6" width="9.421875" style="1" customWidth="1"/>
    <col min="7" max="7" width="12.57421875" style="1" customWidth="1"/>
    <col min="8" max="9" width="10.140625" style="1" customWidth="1"/>
    <col min="10" max="11" width="9.7109375" style="1" customWidth="1"/>
    <col min="12" max="12" width="11.00390625" style="1" customWidth="1"/>
    <col min="13" max="16384" width="9.140625" style="1" customWidth="1"/>
  </cols>
  <sheetData>
    <row r="1" spans="2:12" ht="15.75">
      <c r="B1" s="50"/>
      <c r="C1" s="50"/>
      <c r="D1" s="273" t="s">
        <v>282</v>
      </c>
      <c r="E1" s="273"/>
      <c r="F1" s="273"/>
      <c r="G1" s="273"/>
      <c r="H1" s="273"/>
      <c r="I1" s="273"/>
      <c r="J1" s="273"/>
      <c r="K1" s="273"/>
      <c r="L1" s="273"/>
    </row>
    <row r="3" spans="1:12" ht="18.75">
      <c r="A3" s="274" t="s">
        <v>299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ht="15.75">
      <c r="L6" s="217" t="s">
        <v>2</v>
      </c>
    </row>
    <row r="7" spans="1:12" ht="15.75">
      <c r="A7" s="275" t="s">
        <v>0</v>
      </c>
      <c r="B7" s="276" t="s">
        <v>300</v>
      </c>
      <c r="C7" s="278" t="s">
        <v>227</v>
      </c>
      <c r="D7" s="279"/>
      <c r="E7" s="279"/>
      <c r="F7" s="279"/>
      <c r="G7" s="280"/>
      <c r="H7" s="275" t="s">
        <v>229</v>
      </c>
      <c r="I7" s="275"/>
      <c r="J7" s="275"/>
      <c r="K7" s="275"/>
      <c r="L7" s="275"/>
    </row>
    <row r="8" spans="1:12" ht="15.75">
      <c r="A8" s="275"/>
      <c r="B8" s="277"/>
      <c r="C8" s="52">
        <v>2015</v>
      </c>
      <c r="D8" s="52">
        <v>2016</v>
      </c>
      <c r="E8" s="52">
        <v>2017</v>
      </c>
      <c r="F8" s="52">
        <v>2018</v>
      </c>
      <c r="G8" s="52" t="s">
        <v>226</v>
      </c>
      <c r="H8" s="53">
        <v>2015</v>
      </c>
      <c r="I8" s="53">
        <v>2016</v>
      </c>
      <c r="J8" s="53">
        <v>2017</v>
      </c>
      <c r="K8" s="53">
        <v>2018</v>
      </c>
      <c r="L8" s="53" t="s">
        <v>226</v>
      </c>
    </row>
    <row r="9" spans="1:12" ht="31.5">
      <c r="A9" s="54" t="s">
        <v>6</v>
      </c>
      <c r="B9" s="161" t="s">
        <v>377</v>
      </c>
      <c r="C9" s="56">
        <v>7585</v>
      </c>
      <c r="D9" s="56">
        <v>0</v>
      </c>
      <c r="E9" s="56">
        <v>0</v>
      </c>
      <c r="F9" s="56">
        <v>0</v>
      </c>
      <c r="G9" s="56">
        <v>7585</v>
      </c>
      <c r="H9" s="56">
        <v>10092</v>
      </c>
      <c r="I9" s="55">
        <v>0</v>
      </c>
      <c r="J9" s="55">
        <v>0</v>
      </c>
      <c r="K9" s="55">
        <v>0</v>
      </c>
      <c r="L9" s="56">
        <v>10092</v>
      </c>
    </row>
    <row r="10" spans="1:12" ht="15.75">
      <c r="A10" s="57"/>
      <c r="B10" s="58" t="s">
        <v>288</v>
      </c>
      <c r="C10" s="59">
        <f>SUM(C9:C9)</f>
        <v>7585</v>
      </c>
      <c r="D10" s="59">
        <f>SUM(D9:D9)</f>
        <v>0</v>
      </c>
      <c r="E10" s="59">
        <v>0</v>
      </c>
      <c r="F10" s="59">
        <v>0</v>
      </c>
      <c r="G10" s="59">
        <f>SUM(G9)</f>
        <v>7585</v>
      </c>
      <c r="H10" s="60">
        <f>SUM(H9)</f>
        <v>10092</v>
      </c>
      <c r="I10" s="60">
        <f>SUM(I9)</f>
        <v>0</v>
      </c>
      <c r="J10" s="60">
        <v>0</v>
      </c>
      <c r="K10" s="60">
        <v>0</v>
      </c>
      <c r="L10" s="60">
        <f>SUM(L9)</f>
        <v>10092</v>
      </c>
    </row>
  </sheetData>
  <sheetProtection/>
  <mergeCells count="6">
    <mergeCell ref="D1:L1"/>
    <mergeCell ref="A3:L3"/>
    <mergeCell ref="A7:A8"/>
    <mergeCell ref="B7:B8"/>
    <mergeCell ref="C7:G7"/>
    <mergeCell ref="H7:L7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3.57421875" style="1" customWidth="1"/>
    <col min="2" max="2" width="27.57421875" style="1" customWidth="1"/>
    <col min="3" max="11" width="9.7109375" style="1" customWidth="1"/>
    <col min="12" max="16384" width="9.140625" style="1" customWidth="1"/>
  </cols>
  <sheetData>
    <row r="1" spans="1:11" ht="15.75">
      <c r="A1" s="28"/>
      <c r="B1" s="28"/>
      <c r="C1" s="28"/>
      <c r="D1" s="28"/>
      <c r="E1" s="28"/>
      <c r="F1" s="28"/>
      <c r="G1" s="28"/>
      <c r="H1" s="273" t="s">
        <v>275</v>
      </c>
      <c r="I1" s="273"/>
      <c r="J1" s="273"/>
      <c r="K1" s="273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85" t="s">
        <v>459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81" t="s">
        <v>283</v>
      </c>
      <c r="B6" s="281" t="s">
        <v>284</v>
      </c>
      <c r="C6" s="281" t="s">
        <v>285</v>
      </c>
      <c r="D6" s="281"/>
      <c r="E6" s="281" t="s">
        <v>286</v>
      </c>
      <c r="F6" s="281"/>
      <c r="G6" s="281" t="s">
        <v>287</v>
      </c>
      <c r="H6" s="281"/>
      <c r="I6" s="281" t="s">
        <v>288</v>
      </c>
      <c r="J6" s="281"/>
      <c r="K6" s="282" t="s">
        <v>226</v>
      </c>
    </row>
    <row r="7" spans="1:11" ht="15.75">
      <c r="A7" s="281"/>
      <c r="B7" s="281"/>
      <c r="C7" s="45" t="s">
        <v>289</v>
      </c>
      <c r="D7" s="45" t="s">
        <v>290</v>
      </c>
      <c r="E7" s="45" t="s">
        <v>289</v>
      </c>
      <c r="F7" s="45" t="s">
        <v>290</v>
      </c>
      <c r="G7" s="45" t="s">
        <v>289</v>
      </c>
      <c r="H7" s="45" t="s">
        <v>290</v>
      </c>
      <c r="I7" s="45" t="s">
        <v>289</v>
      </c>
      <c r="J7" s="45" t="s">
        <v>290</v>
      </c>
      <c r="K7" s="283"/>
    </row>
    <row r="8" spans="1:11" ht="15.75">
      <c r="A8" s="281"/>
      <c r="B8" s="281"/>
      <c r="C8" s="281" t="s">
        <v>291</v>
      </c>
      <c r="D8" s="281"/>
      <c r="E8" s="281" t="s">
        <v>292</v>
      </c>
      <c r="F8" s="281"/>
      <c r="G8" s="281" t="s">
        <v>291</v>
      </c>
      <c r="H8" s="281"/>
      <c r="I8" s="281" t="s">
        <v>291</v>
      </c>
      <c r="J8" s="281"/>
      <c r="K8" s="284"/>
    </row>
    <row r="9" spans="1:11" ht="15.75">
      <c r="A9" s="160" t="s">
        <v>375</v>
      </c>
      <c r="B9" s="55" t="s">
        <v>376</v>
      </c>
      <c r="C9" s="29"/>
      <c r="D9" s="29"/>
      <c r="E9" s="29"/>
      <c r="F9" s="29"/>
      <c r="G9" s="29">
        <v>1</v>
      </c>
      <c r="H9" s="29"/>
      <c r="I9" s="30">
        <f aca="true" t="shared" si="0" ref="I9:J13">SUM(C9,E9,G9)</f>
        <v>1</v>
      </c>
      <c r="J9" s="30">
        <f t="shared" si="0"/>
        <v>0</v>
      </c>
      <c r="K9" s="30">
        <f aca="true" t="shared" si="1" ref="K9:K14">SUM(I9:J9)</f>
        <v>1</v>
      </c>
    </row>
    <row r="10" spans="1:11" ht="15.75">
      <c r="A10" s="46" t="s">
        <v>293</v>
      </c>
      <c r="B10" s="29" t="s">
        <v>294</v>
      </c>
      <c r="C10" s="29"/>
      <c r="D10" s="29"/>
      <c r="E10" s="29">
        <v>1</v>
      </c>
      <c r="F10" s="29"/>
      <c r="G10" s="29"/>
      <c r="H10" s="29"/>
      <c r="I10" s="30">
        <f t="shared" si="0"/>
        <v>1</v>
      </c>
      <c r="J10" s="30">
        <f t="shared" si="0"/>
        <v>0</v>
      </c>
      <c r="K10" s="30">
        <f t="shared" si="1"/>
        <v>1</v>
      </c>
    </row>
    <row r="11" spans="1:11" ht="15.75">
      <c r="A11" s="160" t="s">
        <v>373</v>
      </c>
      <c r="B11" s="55" t="s">
        <v>374</v>
      </c>
      <c r="C11" s="29"/>
      <c r="D11" s="29"/>
      <c r="E11" s="29"/>
      <c r="F11" s="29"/>
      <c r="G11" s="29">
        <v>1</v>
      </c>
      <c r="H11" s="29"/>
      <c r="I11" s="30">
        <v>1</v>
      </c>
      <c r="J11" s="30">
        <v>0</v>
      </c>
      <c r="K11" s="30">
        <v>1</v>
      </c>
    </row>
    <row r="12" spans="1:11" ht="15.75">
      <c r="A12" s="46" t="s">
        <v>296</v>
      </c>
      <c r="B12" s="29" t="s">
        <v>295</v>
      </c>
      <c r="C12" s="29"/>
      <c r="D12" s="29"/>
      <c r="E12" s="29"/>
      <c r="F12" s="29"/>
      <c r="G12" s="29"/>
      <c r="H12" s="29">
        <v>1</v>
      </c>
      <c r="I12" s="30">
        <f t="shared" si="0"/>
        <v>0</v>
      </c>
      <c r="J12" s="30">
        <f t="shared" si="0"/>
        <v>1</v>
      </c>
      <c r="K12" s="30">
        <f t="shared" si="1"/>
        <v>1</v>
      </c>
    </row>
    <row r="13" spans="1:11" ht="31.5">
      <c r="A13" s="46" t="s">
        <v>298</v>
      </c>
      <c r="B13" s="47" t="s">
        <v>297</v>
      </c>
      <c r="C13" s="29"/>
      <c r="D13" s="29"/>
      <c r="E13" s="29"/>
      <c r="F13" s="29"/>
      <c r="G13" s="29">
        <v>6</v>
      </c>
      <c r="H13" s="29"/>
      <c r="I13" s="30">
        <f t="shared" si="0"/>
        <v>6</v>
      </c>
      <c r="J13" s="30">
        <f t="shared" si="0"/>
        <v>0</v>
      </c>
      <c r="K13" s="30">
        <f t="shared" si="1"/>
        <v>6</v>
      </c>
    </row>
    <row r="14" spans="1:11" ht="15.75">
      <c r="A14" s="48"/>
      <c r="B14" s="48" t="s">
        <v>288</v>
      </c>
      <c r="C14" s="48">
        <f aca="true" t="shared" si="2" ref="C14:J14">SUM(C9:C13)</f>
        <v>0</v>
      </c>
      <c r="D14" s="48">
        <f t="shared" si="2"/>
        <v>0</v>
      </c>
      <c r="E14" s="48">
        <f t="shared" si="2"/>
        <v>1</v>
      </c>
      <c r="F14" s="48">
        <f t="shared" si="2"/>
        <v>0</v>
      </c>
      <c r="G14" s="48">
        <f t="shared" si="2"/>
        <v>8</v>
      </c>
      <c r="H14" s="48">
        <f t="shared" si="2"/>
        <v>1</v>
      </c>
      <c r="I14" s="48">
        <f t="shared" si="2"/>
        <v>9</v>
      </c>
      <c r="J14" s="48">
        <f t="shared" si="2"/>
        <v>1</v>
      </c>
      <c r="K14" s="48">
        <f t="shared" si="1"/>
        <v>10</v>
      </c>
    </row>
    <row r="15" spans="1:11" ht="15.75">
      <c r="A15" s="55"/>
      <c r="B15" s="55" t="s">
        <v>443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5"/>
      <c r="B16" s="55" t="s">
        <v>444</v>
      </c>
      <c r="C16" s="55"/>
      <c r="D16" s="55"/>
      <c r="E16" s="55">
        <v>1</v>
      </c>
      <c r="F16" s="55"/>
      <c r="G16" s="55">
        <v>8</v>
      </c>
      <c r="H16" s="55">
        <v>1</v>
      </c>
      <c r="I16" s="55">
        <v>9</v>
      </c>
      <c r="J16" s="55">
        <v>1</v>
      </c>
      <c r="K16" s="55">
        <v>10</v>
      </c>
    </row>
    <row r="17" spans="1:11" ht="15.75">
      <c r="A17" s="55"/>
      <c r="B17" s="55" t="s">
        <v>445</v>
      </c>
      <c r="C17" s="55"/>
      <c r="D17" s="55"/>
      <c r="E17" s="55"/>
      <c r="F17" s="55"/>
      <c r="G17" s="55"/>
      <c r="H17" s="55"/>
      <c r="I17" s="55"/>
      <c r="J17" s="55"/>
      <c r="K17" s="55"/>
    </row>
  </sheetData>
  <sheetProtection/>
  <mergeCells count="13">
    <mergeCell ref="G8:H8"/>
    <mergeCell ref="I8:J8"/>
    <mergeCell ref="A3:K3"/>
    <mergeCell ref="H1:K1"/>
    <mergeCell ref="A6:A8"/>
    <mergeCell ref="B6:B8"/>
    <mergeCell ref="C6:D6"/>
    <mergeCell ref="E6:F6"/>
    <mergeCell ref="G6:H6"/>
    <mergeCell ref="I6:J6"/>
    <mergeCell ref="K6:K8"/>
    <mergeCell ref="C8:D8"/>
    <mergeCell ref="E8:F8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5">
      <selection activeCell="F25" sqref="F25"/>
    </sheetView>
  </sheetViews>
  <sheetFormatPr defaultColWidth="9.140625" defaultRowHeight="15"/>
  <cols>
    <col min="1" max="1" width="28.57421875" style="62" bestFit="1" customWidth="1"/>
    <col min="2" max="3" width="9.7109375" style="62" customWidth="1"/>
    <col min="4" max="4" width="27.140625" style="62" bestFit="1" customWidth="1"/>
    <col min="5" max="5" width="9.7109375" style="62" customWidth="1"/>
    <col min="6" max="6" width="10.00390625" style="88" customWidth="1"/>
    <col min="7" max="16384" width="9.140625" style="88" customWidth="1"/>
  </cols>
  <sheetData>
    <row r="1" spans="4:7" ht="12.75">
      <c r="D1" s="214"/>
      <c r="E1" s="214"/>
      <c r="F1" s="214" t="s">
        <v>301</v>
      </c>
      <c r="G1" s="214"/>
    </row>
    <row r="3" spans="1:6" ht="40.5" customHeight="1">
      <c r="A3" s="251" t="s">
        <v>460</v>
      </c>
      <c r="B3" s="251"/>
      <c r="C3" s="251"/>
      <c r="D3" s="251"/>
      <c r="E3" s="251"/>
      <c r="F3" s="252"/>
    </row>
    <row r="5" spans="1:6" ht="15">
      <c r="A5" s="287" t="s">
        <v>92</v>
      </c>
      <c r="B5" s="288"/>
      <c r="C5" s="290"/>
      <c r="D5" s="287" t="s">
        <v>93</v>
      </c>
      <c r="E5" s="288"/>
      <c r="F5" s="289"/>
    </row>
    <row r="6" spans="1:6" ht="12.75">
      <c r="A6" s="194" t="s">
        <v>302</v>
      </c>
      <c r="B6" s="238">
        <v>2018</v>
      </c>
      <c r="C6" s="238" t="s">
        <v>488</v>
      </c>
      <c r="D6" s="194" t="s">
        <v>302</v>
      </c>
      <c r="E6" s="238">
        <v>2018</v>
      </c>
      <c r="F6" s="239" t="s">
        <v>488</v>
      </c>
    </row>
    <row r="7" spans="1:6" ht="12.75">
      <c r="A7" s="69" t="s">
        <v>303</v>
      </c>
      <c r="B7" s="70">
        <v>2238</v>
      </c>
      <c r="C7" s="70">
        <v>2238</v>
      </c>
      <c r="D7" s="69" t="s">
        <v>303</v>
      </c>
      <c r="E7" s="70">
        <v>9053</v>
      </c>
      <c r="F7" s="240">
        <v>9563</v>
      </c>
    </row>
    <row r="8" spans="1:6" ht="12.75">
      <c r="A8" s="69" t="s">
        <v>304</v>
      </c>
      <c r="B8" s="70"/>
      <c r="C8" s="70"/>
      <c r="D8" s="69" t="s">
        <v>305</v>
      </c>
      <c r="E8" s="70"/>
      <c r="F8" s="240"/>
    </row>
    <row r="9" spans="1:6" ht="25.5">
      <c r="A9" s="101" t="s">
        <v>306</v>
      </c>
      <c r="B9" s="70">
        <v>4654</v>
      </c>
      <c r="C9" s="70">
        <v>4758</v>
      </c>
      <c r="D9" s="69" t="s">
        <v>307</v>
      </c>
      <c r="E9" s="70">
        <f>E10+E11</f>
        <v>7589</v>
      </c>
      <c r="F9" s="70">
        <f>F10+F11</f>
        <v>7589</v>
      </c>
    </row>
    <row r="10" spans="1:6" ht="12.75">
      <c r="A10" s="69" t="s">
        <v>308</v>
      </c>
      <c r="B10" s="70"/>
      <c r="C10" s="70"/>
      <c r="D10" s="69" t="s">
        <v>308</v>
      </c>
      <c r="E10" s="70">
        <v>6179</v>
      </c>
      <c r="F10" s="240">
        <v>6179</v>
      </c>
    </row>
    <row r="11" spans="1:6" ht="12.75">
      <c r="A11" s="69" t="s">
        <v>309</v>
      </c>
      <c r="B11" s="70"/>
      <c r="C11" s="70"/>
      <c r="D11" s="69" t="s">
        <v>309</v>
      </c>
      <c r="E11" s="70">
        <v>1410</v>
      </c>
      <c r="F11" s="240">
        <v>1410</v>
      </c>
    </row>
    <row r="12" spans="1:6" ht="12.75">
      <c r="A12" s="69" t="s">
        <v>310</v>
      </c>
      <c r="B12" s="70"/>
      <c r="C12" s="70"/>
      <c r="D12" s="69" t="s">
        <v>311</v>
      </c>
      <c r="E12" s="70"/>
      <c r="F12" s="240"/>
    </row>
    <row r="13" spans="1:6" ht="12.75">
      <c r="A13" s="69" t="s">
        <v>312</v>
      </c>
      <c r="B13" s="70"/>
      <c r="C13" s="70"/>
      <c r="D13" s="69" t="s">
        <v>312</v>
      </c>
      <c r="E13" s="86"/>
      <c r="F13" s="240"/>
    </row>
    <row r="14" spans="1:6" ht="12.75">
      <c r="A14" s="69" t="s">
        <v>313</v>
      </c>
      <c r="B14" s="70">
        <v>2954</v>
      </c>
      <c r="C14" s="70">
        <v>2954</v>
      </c>
      <c r="D14" s="69" t="s">
        <v>22</v>
      </c>
      <c r="E14" s="69"/>
      <c r="F14" s="240"/>
    </row>
    <row r="15" spans="1:6" ht="12.75">
      <c r="A15" s="69" t="s">
        <v>440</v>
      </c>
      <c r="B15" s="70">
        <v>11566</v>
      </c>
      <c r="C15" s="70">
        <v>13034</v>
      </c>
      <c r="D15" s="69" t="s">
        <v>440</v>
      </c>
      <c r="E15" s="70">
        <v>13002</v>
      </c>
      <c r="F15" s="240">
        <v>14470</v>
      </c>
    </row>
    <row r="16" spans="1:6" ht="12.75">
      <c r="A16" s="69" t="s">
        <v>314</v>
      </c>
      <c r="B16" s="86"/>
      <c r="C16" s="86"/>
      <c r="D16" s="69" t="s">
        <v>28</v>
      </c>
      <c r="E16" s="69"/>
      <c r="F16" s="240"/>
    </row>
    <row r="17" spans="1:6" ht="12.75">
      <c r="A17" s="69" t="s">
        <v>315</v>
      </c>
      <c r="B17" s="70"/>
      <c r="C17" s="70"/>
      <c r="D17" s="69" t="s">
        <v>315</v>
      </c>
      <c r="E17" s="70"/>
      <c r="F17" s="240">
        <v>335</v>
      </c>
    </row>
    <row r="18" spans="1:6" ht="12.75">
      <c r="A18" s="69" t="s">
        <v>316</v>
      </c>
      <c r="B18" s="70"/>
      <c r="C18" s="70"/>
      <c r="D18" s="69" t="s">
        <v>317</v>
      </c>
      <c r="E18" s="70"/>
      <c r="F18" s="240"/>
    </row>
    <row r="19" spans="1:6" ht="12.75">
      <c r="A19" s="69" t="s">
        <v>318</v>
      </c>
      <c r="B19" s="70"/>
      <c r="C19" s="70"/>
      <c r="D19" s="69" t="s">
        <v>319</v>
      </c>
      <c r="E19" s="70"/>
      <c r="F19" s="240"/>
    </row>
    <row r="20" spans="1:6" ht="12.75">
      <c r="A20" s="69" t="s">
        <v>320</v>
      </c>
      <c r="B20" s="70"/>
      <c r="C20" s="70"/>
      <c r="D20" s="69" t="s">
        <v>321</v>
      </c>
      <c r="E20" s="70"/>
      <c r="F20" s="240"/>
    </row>
    <row r="21" spans="1:6" ht="12.75">
      <c r="A21" s="69" t="s">
        <v>322</v>
      </c>
      <c r="B21" s="70"/>
      <c r="C21" s="70"/>
      <c r="D21" s="69" t="s">
        <v>485</v>
      </c>
      <c r="E21" s="70">
        <v>540</v>
      </c>
      <c r="F21" s="240">
        <v>540</v>
      </c>
    </row>
    <row r="22" spans="1:6" ht="12.75">
      <c r="A22" s="69" t="s">
        <v>323</v>
      </c>
      <c r="B22" s="70"/>
      <c r="C22" s="70"/>
      <c r="D22" s="69" t="s">
        <v>324</v>
      </c>
      <c r="E22" s="70"/>
      <c r="F22" s="240"/>
    </row>
    <row r="23" spans="1:6" ht="12.75">
      <c r="A23" s="69" t="s">
        <v>325</v>
      </c>
      <c r="B23" s="70"/>
      <c r="C23" s="70"/>
      <c r="D23" s="69" t="s">
        <v>326</v>
      </c>
      <c r="E23" s="70">
        <v>540</v>
      </c>
      <c r="F23" s="240">
        <v>540</v>
      </c>
    </row>
    <row r="24" spans="1:6" ht="12.75">
      <c r="A24" s="69" t="s">
        <v>327</v>
      </c>
      <c r="B24" s="70"/>
      <c r="C24" s="70"/>
      <c r="D24" s="69" t="s">
        <v>327</v>
      </c>
      <c r="E24" s="70">
        <f>E26+E28</f>
        <v>710</v>
      </c>
      <c r="F24" s="240">
        <v>984</v>
      </c>
    </row>
    <row r="25" spans="1:6" ht="12.75">
      <c r="A25" s="69"/>
      <c r="B25" s="69"/>
      <c r="C25" s="69"/>
      <c r="D25" s="69" t="s">
        <v>328</v>
      </c>
      <c r="E25" s="70"/>
      <c r="F25" s="240"/>
    </row>
    <row r="26" spans="1:6" ht="12.75">
      <c r="A26" s="69"/>
      <c r="B26" s="69"/>
      <c r="C26" s="69"/>
      <c r="D26" s="69" t="s">
        <v>329</v>
      </c>
      <c r="E26" s="70">
        <v>25</v>
      </c>
      <c r="F26" s="240">
        <v>25</v>
      </c>
    </row>
    <row r="27" spans="1:6" ht="12.75">
      <c r="A27" s="69"/>
      <c r="B27" s="69"/>
      <c r="C27" s="69"/>
      <c r="D27" s="69" t="s">
        <v>330</v>
      </c>
      <c r="E27" s="70"/>
      <c r="F27" s="240"/>
    </row>
    <row r="28" spans="1:6" ht="12.75">
      <c r="A28" s="69"/>
      <c r="B28" s="69"/>
      <c r="C28" s="69"/>
      <c r="D28" s="69" t="s">
        <v>331</v>
      </c>
      <c r="E28" s="70">
        <v>685</v>
      </c>
      <c r="F28" s="240">
        <v>959</v>
      </c>
    </row>
    <row r="29" spans="1:6" ht="12.75">
      <c r="A29" s="69" t="s">
        <v>332</v>
      </c>
      <c r="B29" s="70">
        <v>21000</v>
      </c>
      <c r="C29" s="70">
        <v>21000</v>
      </c>
      <c r="D29" s="69" t="s">
        <v>481</v>
      </c>
      <c r="E29" s="70">
        <v>275</v>
      </c>
      <c r="F29" s="240">
        <v>275</v>
      </c>
    </row>
    <row r="30" spans="1:6" ht="12.75">
      <c r="A30" s="69" t="s">
        <v>333</v>
      </c>
      <c r="B30" s="70">
        <v>1800</v>
      </c>
      <c r="C30" s="70">
        <v>1800</v>
      </c>
      <c r="D30" s="69" t="s">
        <v>333</v>
      </c>
      <c r="E30" s="70">
        <v>4029</v>
      </c>
      <c r="F30" s="240">
        <v>4029</v>
      </c>
    </row>
    <row r="31" spans="1:6" ht="12.75">
      <c r="A31" s="69" t="s">
        <v>334</v>
      </c>
      <c r="B31" s="70"/>
      <c r="C31" s="70"/>
      <c r="D31" s="69" t="s">
        <v>334</v>
      </c>
      <c r="E31" s="70">
        <v>2726</v>
      </c>
      <c r="F31" s="240">
        <v>2726</v>
      </c>
    </row>
    <row r="32" spans="1:6" ht="12.75">
      <c r="A32" s="69" t="s">
        <v>335</v>
      </c>
      <c r="B32" s="70">
        <v>150</v>
      </c>
      <c r="C32" s="70">
        <v>150</v>
      </c>
      <c r="D32" s="69" t="s">
        <v>335</v>
      </c>
      <c r="E32" s="70">
        <v>317</v>
      </c>
      <c r="F32" s="240">
        <v>317</v>
      </c>
    </row>
    <row r="33" spans="1:6" ht="12.75">
      <c r="A33" s="69" t="s">
        <v>336</v>
      </c>
      <c r="B33" s="70"/>
      <c r="C33" s="70"/>
      <c r="D33" s="69" t="s">
        <v>337</v>
      </c>
      <c r="E33" s="70"/>
      <c r="F33" s="240"/>
    </row>
    <row r="34" spans="1:6" ht="12.75">
      <c r="A34" s="69" t="s">
        <v>338</v>
      </c>
      <c r="B34" s="70"/>
      <c r="C34" s="70"/>
      <c r="D34" s="69" t="s">
        <v>338</v>
      </c>
      <c r="E34" s="70"/>
      <c r="F34" s="240"/>
    </row>
    <row r="35" spans="1:6" ht="12.75">
      <c r="A35" s="69" t="s">
        <v>339</v>
      </c>
      <c r="B35" s="70"/>
      <c r="C35" s="70"/>
      <c r="D35" s="69" t="s">
        <v>339</v>
      </c>
      <c r="E35" s="70"/>
      <c r="F35" s="240"/>
    </row>
    <row r="36" spans="1:6" ht="12.75">
      <c r="A36" s="69" t="s">
        <v>340</v>
      </c>
      <c r="B36" s="70"/>
      <c r="C36" s="70"/>
      <c r="D36" s="69" t="s">
        <v>340</v>
      </c>
      <c r="E36" s="70"/>
      <c r="F36" s="240"/>
    </row>
    <row r="37" spans="1:6" ht="12.75">
      <c r="A37" s="69" t="s">
        <v>341</v>
      </c>
      <c r="B37" s="70"/>
      <c r="C37" s="70"/>
      <c r="D37" s="69" t="s">
        <v>342</v>
      </c>
      <c r="E37" s="70"/>
      <c r="F37" s="240"/>
    </row>
    <row r="38" spans="1:6" ht="12.75">
      <c r="A38" s="69" t="s">
        <v>343</v>
      </c>
      <c r="B38" s="70"/>
      <c r="C38" s="70"/>
      <c r="D38" s="69" t="s">
        <v>343</v>
      </c>
      <c r="E38" s="70">
        <v>3</v>
      </c>
      <c r="F38" s="240">
        <v>3</v>
      </c>
    </row>
    <row r="39" spans="1:6" ht="12.75">
      <c r="A39" s="69" t="s">
        <v>344</v>
      </c>
      <c r="B39" s="70"/>
      <c r="C39" s="70">
        <v>2808</v>
      </c>
      <c r="D39" s="69" t="s">
        <v>344</v>
      </c>
      <c r="E39" s="70"/>
      <c r="F39" s="240">
        <v>2808</v>
      </c>
    </row>
    <row r="40" spans="1:6" ht="12.75">
      <c r="A40" s="69"/>
      <c r="B40" s="70"/>
      <c r="C40" s="70"/>
      <c r="D40" s="69" t="s">
        <v>439</v>
      </c>
      <c r="E40" s="70">
        <v>806</v>
      </c>
      <c r="F40" s="240">
        <v>806</v>
      </c>
    </row>
    <row r="41" spans="1:6" ht="12.75">
      <c r="A41" s="79" t="s">
        <v>226</v>
      </c>
      <c r="B41" s="80">
        <f>B7+B9+B14+B15+B16+B17+B21+B24+B29+B30+B31+B32+B33+B34+B38+B39</f>
        <v>44362</v>
      </c>
      <c r="C41" s="80">
        <f>C7+C9+C14+C15+C16+C17+C21+C24+C29+C30+C31+C32+C33+C34+C38+C39</f>
        <v>48742</v>
      </c>
      <c r="D41" s="79" t="s">
        <v>226</v>
      </c>
      <c r="E41" s="80">
        <f>E7+E9+E17+E21+E24+E29+E30+E31+E32+E33+E15+E34+E38+E39+E40</f>
        <v>39050</v>
      </c>
      <c r="F41" s="80">
        <f>F7+F9+F17+F21+F24+F29+F30+F31+F32+F33+F15+F34+F38+F39+F40</f>
        <v>44445</v>
      </c>
    </row>
    <row r="42" spans="1:6" ht="12.75">
      <c r="A42" s="69" t="s">
        <v>345</v>
      </c>
      <c r="B42" s="70">
        <v>0</v>
      </c>
      <c r="C42" s="70"/>
      <c r="D42" s="69"/>
      <c r="E42" s="69"/>
      <c r="F42" s="222"/>
    </row>
    <row r="43" spans="1:6" ht="12.75">
      <c r="A43" s="73" t="s">
        <v>346</v>
      </c>
      <c r="B43" s="74">
        <f>B41+B42</f>
        <v>44362</v>
      </c>
      <c r="C43" s="74">
        <f>C41+C42</f>
        <v>48742</v>
      </c>
      <c r="D43" s="73" t="s">
        <v>347</v>
      </c>
      <c r="E43" s="74">
        <f>E41</f>
        <v>39050</v>
      </c>
      <c r="F43" s="74">
        <f>F41</f>
        <v>44445</v>
      </c>
    </row>
    <row r="45" spans="1:6" ht="15">
      <c r="A45" s="287" t="s">
        <v>92</v>
      </c>
      <c r="B45" s="288"/>
      <c r="C45" s="291"/>
      <c r="D45" s="286" t="s">
        <v>93</v>
      </c>
      <c r="E45" s="286"/>
      <c r="F45" s="263"/>
    </row>
    <row r="46" spans="1:6" ht="12.75">
      <c r="A46" s="194" t="s">
        <v>348</v>
      </c>
      <c r="B46" s="238">
        <v>2018</v>
      </c>
      <c r="C46" s="238" t="s">
        <v>488</v>
      </c>
      <c r="D46" s="194" t="s">
        <v>348</v>
      </c>
      <c r="E46" s="238">
        <v>2018</v>
      </c>
      <c r="F46" s="239" t="s">
        <v>488</v>
      </c>
    </row>
    <row r="47" spans="1:6" ht="12.75">
      <c r="A47" s="69" t="s">
        <v>442</v>
      </c>
      <c r="B47" s="70"/>
      <c r="C47" s="70"/>
      <c r="D47" s="69" t="s">
        <v>349</v>
      </c>
      <c r="E47" s="70"/>
      <c r="F47" s="222">
        <v>187</v>
      </c>
    </row>
    <row r="48" spans="1:6" ht="12.75">
      <c r="A48" s="69" t="s">
        <v>350</v>
      </c>
      <c r="B48" s="70"/>
      <c r="C48" s="70"/>
      <c r="D48" s="69" t="s">
        <v>441</v>
      </c>
      <c r="E48" s="86"/>
      <c r="F48" s="240"/>
    </row>
    <row r="49" spans="1:6" ht="12.75">
      <c r="A49" s="69" t="s">
        <v>351</v>
      </c>
      <c r="B49" s="70"/>
      <c r="C49" s="70"/>
      <c r="D49" s="69" t="s">
        <v>482</v>
      </c>
      <c r="E49" s="70">
        <v>1430</v>
      </c>
      <c r="F49" s="240">
        <v>1430</v>
      </c>
    </row>
    <row r="50" spans="1:6" ht="12.75">
      <c r="A50" s="69" t="s">
        <v>352</v>
      </c>
      <c r="B50" s="70">
        <v>15000</v>
      </c>
      <c r="C50" s="70">
        <v>15000</v>
      </c>
      <c r="D50" s="69" t="s">
        <v>483</v>
      </c>
      <c r="E50" s="70">
        <v>36039</v>
      </c>
      <c r="F50" s="240">
        <v>36039</v>
      </c>
    </row>
    <row r="51" spans="1:6" ht="12.75">
      <c r="A51" s="69" t="s">
        <v>353</v>
      </c>
      <c r="B51" s="86">
        <v>38905</v>
      </c>
      <c r="C51" s="86">
        <v>44089</v>
      </c>
      <c r="D51" s="69" t="s">
        <v>484</v>
      </c>
      <c r="E51" s="70">
        <v>21748</v>
      </c>
      <c r="F51" s="240">
        <v>25730</v>
      </c>
    </row>
    <row r="52" spans="1:6" ht="12.75">
      <c r="A52" s="69" t="s">
        <v>354</v>
      </c>
      <c r="B52" s="70">
        <v>0</v>
      </c>
      <c r="C52" s="70"/>
      <c r="D52" s="69"/>
      <c r="E52" s="70"/>
      <c r="F52" s="222"/>
    </row>
    <row r="53" spans="1:6" ht="12.75">
      <c r="A53" s="73" t="s">
        <v>226</v>
      </c>
      <c r="B53" s="74">
        <f>SUM(B47:B52)</f>
        <v>53905</v>
      </c>
      <c r="C53" s="74">
        <f>SUM(C47:C52)</f>
        <v>59089</v>
      </c>
      <c r="D53" s="73" t="s">
        <v>226</v>
      </c>
      <c r="E53" s="74">
        <f>SUM(E47:E52)</f>
        <v>59217</v>
      </c>
      <c r="F53" s="74">
        <f>SUM(F47:F52)</f>
        <v>63386</v>
      </c>
    </row>
  </sheetData>
  <sheetProtection/>
  <mergeCells count="5">
    <mergeCell ref="D45:F45"/>
    <mergeCell ref="A3:F3"/>
    <mergeCell ref="D5:F5"/>
    <mergeCell ref="A5:C5"/>
    <mergeCell ref="A45:C4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78">
      <selection activeCell="G121" sqref="G121"/>
    </sheetView>
  </sheetViews>
  <sheetFormatPr defaultColWidth="9.140625" defaultRowHeight="15"/>
  <cols>
    <col min="1" max="1" width="5.7109375" style="110" bestFit="1" customWidth="1"/>
    <col min="2" max="2" width="47.57421875" style="111" customWidth="1"/>
    <col min="3" max="3" width="13.140625" style="157" customWidth="1"/>
    <col min="4" max="4" width="10.8515625" style="111" customWidth="1"/>
    <col min="5" max="16384" width="9.140625" style="111" customWidth="1"/>
  </cols>
  <sheetData>
    <row r="1" spans="3:4" ht="12">
      <c r="C1" s="179"/>
      <c r="D1" s="179" t="s">
        <v>3</v>
      </c>
    </row>
    <row r="3" spans="1:4" ht="30" customHeight="1">
      <c r="A3" s="255" t="s">
        <v>449</v>
      </c>
      <c r="B3" s="255"/>
      <c r="C3" s="255"/>
      <c r="D3" s="252"/>
    </row>
    <row r="5" spans="3:4" ht="12">
      <c r="C5" s="183"/>
      <c r="D5" s="183" t="s">
        <v>2</v>
      </c>
    </row>
    <row r="6" spans="1:4" ht="12">
      <c r="A6" s="112" t="s">
        <v>0</v>
      </c>
      <c r="B6" s="113" t="s">
        <v>1</v>
      </c>
      <c r="C6" s="159" t="s">
        <v>448</v>
      </c>
      <c r="D6" s="159" t="s">
        <v>486</v>
      </c>
    </row>
    <row r="7" spans="1:4" ht="12">
      <c r="A7" s="114" t="s">
        <v>4</v>
      </c>
      <c r="B7" s="115" t="s">
        <v>5</v>
      </c>
      <c r="C7" s="155">
        <f>C8+C25</f>
        <v>20142</v>
      </c>
      <c r="D7" s="155">
        <f>D8+D25</f>
        <v>24522</v>
      </c>
    </row>
    <row r="8" spans="1:4" ht="12">
      <c r="A8" s="169" t="s">
        <v>6</v>
      </c>
      <c r="B8" s="170" t="s">
        <v>7</v>
      </c>
      <c r="C8" s="171">
        <f>C9+C13+C14+C21+C22</f>
        <v>20142</v>
      </c>
      <c r="D8" s="171">
        <f>D9+D13+D14+D21+D22</f>
        <v>21650</v>
      </c>
    </row>
    <row r="9" spans="1:4" ht="12">
      <c r="A9" s="169"/>
      <c r="B9" s="170" t="s">
        <v>8</v>
      </c>
      <c r="C9" s="171">
        <f>C10+C11+C12</f>
        <v>9776</v>
      </c>
      <c r="D9" s="156">
        <v>9776</v>
      </c>
    </row>
    <row r="10" spans="1:4" ht="12">
      <c r="A10" s="169"/>
      <c r="B10" s="170" t="s">
        <v>107</v>
      </c>
      <c r="C10" s="171">
        <v>2954</v>
      </c>
      <c r="D10" s="156">
        <v>2954</v>
      </c>
    </row>
    <row r="11" spans="1:4" ht="11.25" customHeight="1">
      <c r="A11" s="169"/>
      <c r="B11" s="170" t="s">
        <v>410</v>
      </c>
      <c r="C11" s="171">
        <v>4804</v>
      </c>
      <c r="D11" s="156">
        <v>4804</v>
      </c>
    </row>
    <row r="12" spans="1:4" ht="11.25" customHeight="1">
      <c r="A12" s="169"/>
      <c r="B12" s="170" t="s">
        <v>461</v>
      </c>
      <c r="C12" s="171">
        <v>2018</v>
      </c>
      <c r="D12" s="156">
        <v>2018</v>
      </c>
    </row>
    <row r="13" spans="1:4" ht="12">
      <c r="A13" s="169"/>
      <c r="B13" s="170" t="s">
        <v>9</v>
      </c>
      <c r="C13" s="171"/>
      <c r="D13" s="156"/>
    </row>
    <row r="14" spans="1:4" ht="12">
      <c r="A14" s="169"/>
      <c r="B14" s="170" t="s">
        <v>10</v>
      </c>
      <c r="C14" s="171">
        <f>C15+C16+C20</f>
        <v>8566</v>
      </c>
      <c r="D14" s="156">
        <v>8566</v>
      </c>
    </row>
    <row r="15" spans="1:4" ht="12">
      <c r="A15" s="169"/>
      <c r="B15" s="170" t="s">
        <v>108</v>
      </c>
      <c r="C15" s="171">
        <v>3100</v>
      </c>
      <c r="D15" s="156">
        <v>3100</v>
      </c>
    </row>
    <row r="16" spans="1:4" ht="12">
      <c r="A16" s="169"/>
      <c r="B16" s="170" t="s">
        <v>109</v>
      </c>
      <c r="C16" s="171">
        <v>1273</v>
      </c>
      <c r="D16" s="156">
        <v>1273</v>
      </c>
    </row>
    <row r="17" spans="1:4" ht="12">
      <c r="A17" s="169"/>
      <c r="B17" s="170" t="s">
        <v>411</v>
      </c>
      <c r="C17" s="171"/>
      <c r="D17" s="156"/>
    </row>
    <row r="18" spans="1:4" ht="12">
      <c r="A18" s="169"/>
      <c r="B18" s="170" t="s">
        <v>356</v>
      </c>
      <c r="C18" s="171"/>
      <c r="D18" s="156"/>
    </row>
    <row r="19" spans="1:4" ht="12">
      <c r="A19" s="169"/>
      <c r="B19" s="170" t="s">
        <v>412</v>
      </c>
      <c r="C19" s="171"/>
      <c r="D19" s="156"/>
    </row>
    <row r="20" spans="1:4" ht="12">
      <c r="A20" s="169"/>
      <c r="B20" s="170" t="s">
        <v>427</v>
      </c>
      <c r="C20" s="171">
        <v>4193</v>
      </c>
      <c r="D20" s="156">
        <v>4193</v>
      </c>
    </row>
    <row r="21" spans="1:4" ht="12">
      <c r="A21" s="169"/>
      <c r="B21" s="170" t="s">
        <v>11</v>
      </c>
      <c r="C21" s="171">
        <v>1800</v>
      </c>
      <c r="D21" s="156">
        <v>1800</v>
      </c>
    </row>
    <row r="22" spans="1:4" ht="12">
      <c r="A22" s="169"/>
      <c r="B22" s="170" t="s">
        <v>429</v>
      </c>
      <c r="C22" s="171"/>
      <c r="D22" s="156">
        <f>D23+D24</f>
        <v>1508</v>
      </c>
    </row>
    <row r="23" spans="1:4" ht="12">
      <c r="A23" s="169"/>
      <c r="B23" s="170" t="s">
        <v>428</v>
      </c>
      <c r="C23" s="171"/>
      <c r="D23" s="156">
        <v>104</v>
      </c>
    </row>
    <row r="24" spans="1:4" ht="12">
      <c r="A24" s="169"/>
      <c r="B24" s="170" t="s">
        <v>489</v>
      </c>
      <c r="C24" s="171"/>
      <c r="D24" s="156">
        <v>1404</v>
      </c>
    </row>
    <row r="25" spans="1:4" ht="12">
      <c r="A25" s="116" t="s">
        <v>12</v>
      </c>
      <c r="B25" s="117" t="s">
        <v>13</v>
      </c>
      <c r="C25" s="156"/>
      <c r="D25" s="156">
        <f>D26+D27</f>
        <v>2872</v>
      </c>
    </row>
    <row r="26" spans="1:4" ht="12">
      <c r="A26" s="116"/>
      <c r="B26" s="118" t="s">
        <v>413</v>
      </c>
      <c r="C26" s="156"/>
      <c r="D26" s="156">
        <v>2808</v>
      </c>
    </row>
    <row r="27" spans="1:4" ht="12">
      <c r="A27" s="116"/>
      <c r="B27" s="118" t="s">
        <v>414</v>
      </c>
      <c r="C27" s="156"/>
      <c r="D27" s="156">
        <v>64</v>
      </c>
    </row>
    <row r="28" spans="1:4" ht="12">
      <c r="A28" s="114" t="s">
        <v>18</v>
      </c>
      <c r="B28" s="115" t="s">
        <v>19</v>
      </c>
      <c r="C28" s="155">
        <f>C29+C30+C31+C32+C35+C37+C38+C40</f>
        <v>21000</v>
      </c>
      <c r="D28" s="155">
        <f>D29+D30+D31+D32+D35+D37+D38+D40</f>
        <v>21000</v>
      </c>
    </row>
    <row r="29" spans="1:4" ht="12">
      <c r="A29" s="116" t="s">
        <v>6</v>
      </c>
      <c r="B29" s="117" t="s">
        <v>20</v>
      </c>
      <c r="C29" s="156"/>
      <c r="D29" s="156"/>
    </row>
    <row r="30" spans="1:4" ht="12">
      <c r="A30" s="116" t="s">
        <v>12</v>
      </c>
      <c r="B30" s="117" t="s">
        <v>21</v>
      </c>
      <c r="C30" s="156"/>
      <c r="D30" s="156"/>
    </row>
    <row r="31" spans="1:4" ht="12">
      <c r="A31" s="116" t="s">
        <v>22</v>
      </c>
      <c r="B31" s="117" t="s">
        <v>23</v>
      </c>
      <c r="C31" s="156"/>
      <c r="D31" s="156"/>
    </row>
    <row r="32" spans="1:4" ht="12">
      <c r="A32" s="116" t="s">
        <v>24</v>
      </c>
      <c r="B32" s="117" t="s">
        <v>25</v>
      </c>
      <c r="C32" s="156">
        <v>6500</v>
      </c>
      <c r="D32" s="156">
        <v>6500</v>
      </c>
    </row>
    <row r="33" spans="1:4" ht="12">
      <c r="A33" s="116"/>
      <c r="B33" s="117" t="s">
        <v>26</v>
      </c>
      <c r="C33" s="156">
        <v>2000</v>
      </c>
      <c r="D33" s="156">
        <v>2000</v>
      </c>
    </row>
    <row r="34" spans="1:4" ht="12">
      <c r="A34" s="116"/>
      <c r="B34" s="117" t="s">
        <v>27</v>
      </c>
      <c r="C34" s="156">
        <v>4500</v>
      </c>
      <c r="D34" s="156">
        <v>4500</v>
      </c>
    </row>
    <row r="35" spans="1:4" ht="12">
      <c r="A35" s="116" t="s">
        <v>28</v>
      </c>
      <c r="B35" s="119" t="s">
        <v>357</v>
      </c>
      <c r="C35" s="156">
        <v>13000</v>
      </c>
      <c r="D35" s="156">
        <v>13000</v>
      </c>
    </row>
    <row r="36" spans="1:4" ht="12">
      <c r="A36" s="116"/>
      <c r="B36" s="119" t="s">
        <v>29</v>
      </c>
      <c r="C36" s="156">
        <v>13000</v>
      </c>
      <c r="D36" s="156">
        <v>13000</v>
      </c>
    </row>
    <row r="37" spans="1:4" ht="12">
      <c r="A37" s="116" t="s">
        <v>30</v>
      </c>
      <c r="B37" s="119" t="s">
        <v>358</v>
      </c>
      <c r="C37" s="156">
        <v>1000</v>
      </c>
      <c r="D37" s="156">
        <v>1000</v>
      </c>
    </row>
    <row r="38" spans="1:4" ht="12">
      <c r="A38" s="116" t="s">
        <v>32</v>
      </c>
      <c r="B38" s="119" t="s">
        <v>31</v>
      </c>
      <c r="C38" s="156"/>
      <c r="D38" s="156"/>
    </row>
    <row r="39" spans="1:4" ht="12">
      <c r="A39" s="116"/>
      <c r="B39" s="120" t="s">
        <v>360</v>
      </c>
      <c r="C39" s="156"/>
      <c r="D39" s="156"/>
    </row>
    <row r="40" spans="1:4" ht="12">
      <c r="A40" s="116" t="s">
        <v>44</v>
      </c>
      <c r="B40" s="119" t="s">
        <v>33</v>
      </c>
      <c r="C40" s="156">
        <v>500</v>
      </c>
      <c r="D40" s="156">
        <v>500</v>
      </c>
    </row>
    <row r="41" spans="1:4" ht="12">
      <c r="A41" s="116"/>
      <c r="B41" s="119" t="s">
        <v>361</v>
      </c>
      <c r="C41" s="156"/>
      <c r="D41" s="156"/>
    </row>
    <row r="42" spans="1:4" ht="12">
      <c r="A42" s="116"/>
      <c r="B42" s="119" t="s">
        <v>370</v>
      </c>
      <c r="C42" s="156"/>
      <c r="D42" s="156"/>
    </row>
    <row r="43" spans="1:4" ht="12">
      <c r="A43" s="114" t="s">
        <v>34</v>
      </c>
      <c r="B43" s="121" t="s">
        <v>35</v>
      </c>
      <c r="C43" s="155">
        <f>C44+C47+C53+C56+C55+C59+C58+C60</f>
        <v>3220</v>
      </c>
      <c r="D43" s="155">
        <f>D44+D47+D53+D56+D55+D59+D58+D60</f>
        <v>3220</v>
      </c>
    </row>
    <row r="44" spans="1:4" ht="12">
      <c r="A44" s="116" t="s">
        <v>6</v>
      </c>
      <c r="B44" s="119" t="s">
        <v>36</v>
      </c>
      <c r="C44" s="156"/>
      <c r="D44" s="156"/>
    </row>
    <row r="45" spans="1:4" ht="12">
      <c r="A45" s="116"/>
      <c r="B45" s="119" t="s">
        <v>110</v>
      </c>
      <c r="C45" s="156"/>
      <c r="D45" s="156"/>
    </row>
    <row r="46" spans="1:4" ht="12">
      <c r="A46" s="169"/>
      <c r="B46" s="176" t="s">
        <v>378</v>
      </c>
      <c r="C46" s="171"/>
      <c r="D46" s="156"/>
    </row>
    <row r="47" spans="1:4" ht="12">
      <c r="A47" s="169" t="s">
        <v>37</v>
      </c>
      <c r="B47" s="170" t="s">
        <v>38</v>
      </c>
      <c r="C47" s="171">
        <v>220</v>
      </c>
      <c r="D47" s="156">
        <v>220</v>
      </c>
    </row>
    <row r="48" spans="1:4" ht="12">
      <c r="A48" s="169"/>
      <c r="B48" s="170" t="s">
        <v>430</v>
      </c>
      <c r="C48" s="171"/>
      <c r="D48" s="156"/>
    </row>
    <row r="49" spans="1:4" ht="12">
      <c r="A49" s="169"/>
      <c r="B49" s="170" t="s">
        <v>111</v>
      </c>
      <c r="C49" s="171"/>
      <c r="D49" s="156"/>
    </row>
    <row r="50" spans="1:4" ht="12">
      <c r="A50" s="169"/>
      <c r="B50" s="170" t="s">
        <v>112</v>
      </c>
      <c r="C50" s="171">
        <v>170</v>
      </c>
      <c r="D50" s="156">
        <v>170</v>
      </c>
    </row>
    <row r="51" spans="1:4" ht="12">
      <c r="A51" s="169"/>
      <c r="B51" s="170" t="s">
        <v>113</v>
      </c>
      <c r="C51" s="171"/>
      <c r="D51" s="156"/>
    </row>
    <row r="52" spans="1:4" ht="12">
      <c r="A52" s="169"/>
      <c r="B52" s="170" t="s">
        <v>380</v>
      </c>
      <c r="C52" s="171">
        <v>50</v>
      </c>
      <c r="D52" s="156">
        <v>50</v>
      </c>
    </row>
    <row r="53" spans="1:4" ht="12">
      <c r="A53" s="169" t="s">
        <v>22</v>
      </c>
      <c r="B53" s="170" t="s">
        <v>39</v>
      </c>
      <c r="C53" s="171"/>
      <c r="D53" s="156"/>
    </row>
    <row r="54" spans="1:4" ht="12">
      <c r="A54" s="169"/>
      <c r="B54" s="170" t="s">
        <v>114</v>
      </c>
      <c r="C54" s="171"/>
      <c r="D54" s="156"/>
    </row>
    <row r="55" spans="1:4" ht="12">
      <c r="A55" s="116" t="s">
        <v>24</v>
      </c>
      <c r="B55" s="117" t="s">
        <v>40</v>
      </c>
      <c r="C55" s="156"/>
      <c r="D55" s="156"/>
    </row>
    <row r="56" spans="1:4" ht="12">
      <c r="A56" s="116" t="s">
        <v>28</v>
      </c>
      <c r="B56" s="117" t="s">
        <v>41</v>
      </c>
      <c r="C56" s="156">
        <v>3000</v>
      </c>
      <c r="D56" s="156">
        <v>3000</v>
      </c>
    </row>
    <row r="57" spans="1:4" ht="12">
      <c r="A57" s="116"/>
      <c r="B57" s="117" t="s">
        <v>115</v>
      </c>
      <c r="C57" s="156"/>
      <c r="D57" s="156"/>
    </row>
    <row r="58" spans="1:4" ht="12">
      <c r="A58" s="169" t="s">
        <v>30</v>
      </c>
      <c r="B58" s="175" t="s">
        <v>42</v>
      </c>
      <c r="C58" s="171"/>
      <c r="D58" s="156"/>
    </row>
    <row r="59" spans="1:4" ht="12">
      <c r="A59" s="169" t="s">
        <v>32</v>
      </c>
      <c r="B59" s="170" t="s">
        <v>43</v>
      </c>
      <c r="C59" s="171"/>
      <c r="D59" s="156"/>
    </row>
    <row r="60" spans="1:4" ht="12">
      <c r="A60" s="169" t="s">
        <v>44</v>
      </c>
      <c r="B60" s="170" t="s">
        <v>45</v>
      </c>
      <c r="C60" s="171"/>
      <c r="D60" s="156"/>
    </row>
    <row r="61" spans="1:4" ht="12">
      <c r="A61" s="169"/>
      <c r="B61" s="170" t="s">
        <v>382</v>
      </c>
      <c r="C61" s="171"/>
      <c r="D61" s="156"/>
    </row>
    <row r="62" spans="1:4" ht="12">
      <c r="A62" s="169"/>
      <c r="B62" s="170" t="s">
        <v>383</v>
      </c>
      <c r="C62" s="171"/>
      <c r="D62" s="156"/>
    </row>
    <row r="63" spans="1:4" ht="12">
      <c r="A63" s="169"/>
      <c r="B63" s="170" t="s">
        <v>379</v>
      </c>
      <c r="C63" s="171"/>
      <c r="D63" s="156"/>
    </row>
    <row r="64" spans="1:4" ht="12">
      <c r="A64" s="114" t="s">
        <v>51</v>
      </c>
      <c r="B64" s="115" t="s">
        <v>52</v>
      </c>
      <c r="C64" s="155">
        <f>C65+C66</f>
        <v>0</v>
      </c>
      <c r="D64" s="155">
        <f>D65+D66</f>
        <v>0</v>
      </c>
    </row>
    <row r="65" spans="1:4" ht="12">
      <c r="A65" s="116" t="s">
        <v>6</v>
      </c>
      <c r="B65" s="117" t="s">
        <v>53</v>
      </c>
      <c r="C65" s="156">
        <v>0</v>
      </c>
      <c r="D65" s="156"/>
    </row>
    <row r="66" spans="1:4" ht="12">
      <c r="A66" s="116" t="s">
        <v>37</v>
      </c>
      <c r="B66" s="117" t="s">
        <v>54</v>
      </c>
      <c r="C66" s="156">
        <v>0</v>
      </c>
      <c r="D66" s="156"/>
    </row>
    <row r="67" spans="1:4" ht="12">
      <c r="A67" s="114" t="s">
        <v>59</v>
      </c>
      <c r="B67" s="122" t="s">
        <v>60</v>
      </c>
      <c r="C67" s="155">
        <v>38905</v>
      </c>
      <c r="D67" s="155">
        <v>44089</v>
      </c>
    </row>
    <row r="68" spans="1:4" ht="12">
      <c r="A68" s="116" t="s">
        <v>61</v>
      </c>
      <c r="B68" s="123" t="s">
        <v>62</v>
      </c>
      <c r="C68" s="156"/>
      <c r="D68" s="156"/>
    </row>
    <row r="69" spans="1:4" ht="12">
      <c r="A69" s="116"/>
      <c r="B69" s="123" t="s">
        <v>63</v>
      </c>
      <c r="C69" s="156"/>
      <c r="D69" s="156"/>
    </row>
    <row r="70" spans="1:4" ht="12">
      <c r="A70" s="116"/>
      <c r="B70" s="123" t="s">
        <v>64</v>
      </c>
      <c r="C70" s="163">
        <v>38905</v>
      </c>
      <c r="D70" s="156">
        <v>44089</v>
      </c>
    </row>
    <row r="71" spans="1:4" ht="12">
      <c r="A71" s="114"/>
      <c r="B71" s="122" t="s">
        <v>65</v>
      </c>
      <c r="C71" s="155">
        <f>C7+C28+C43+C64+C67</f>
        <v>83267</v>
      </c>
      <c r="D71" s="155">
        <f>D7+D28+D43+D64+D67</f>
        <v>92831</v>
      </c>
    </row>
    <row r="75" spans="2:4" ht="12">
      <c r="B75" s="173"/>
      <c r="C75" s="179"/>
      <c r="D75" s="179" t="s">
        <v>66</v>
      </c>
    </row>
    <row r="77" spans="1:4" ht="40.5" customHeight="1">
      <c r="A77" s="253" t="s">
        <v>462</v>
      </c>
      <c r="B77" s="253"/>
      <c r="C77" s="253"/>
      <c r="D77" s="254"/>
    </row>
    <row r="79" spans="3:4" ht="12">
      <c r="C79" s="183"/>
      <c r="D79" s="183" t="s">
        <v>2</v>
      </c>
    </row>
    <row r="80" spans="1:4" ht="12">
      <c r="A80" s="112" t="s">
        <v>0</v>
      </c>
      <c r="B80" s="113" t="s">
        <v>1</v>
      </c>
      <c r="C80" s="154" t="s">
        <v>448</v>
      </c>
      <c r="D80" s="154" t="s">
        <v>486</v>
      </c>
    </row>
    <row r="81" spans="1:4" ht="12">
      <c r="A81" s="124" t="s">
        <v>4</v>
      </c>
      <c r="B81" s="125" t="s">
        <v>67</v>
      </c>
      <c r="C81" s="155">
        <f>C82+C83</f>
        <v>14375</v>
      </c>
      <c r="D81" s="155">
        <f>D82+D83</f>
        <v>16812</v>
      </c>
    </row>
    <row r="82" spans="1:4" ht="12">
      <c r="A82" s="174" t="s">
        <v>6</v>
      </c>
      <c r="B82" s="172" t="s">
        <v>68</v>
      </c>
      <c r="C82" s="171">
        <v>8190</v>
      </c>
      <c r="D82" s="156">
        <v>10627</v>
      </c>
    </row>
    <row r="83" spans="1:4" ht="12">
      <c r="A83" s="174" t="s">
        <v>37</v>
      </c>
      <c r="B83" s="172" t="s">
        <v>69</v>
      </c>
      <c r="C83" s="171">
        <v>6185</v>
      </c>
      <c r="D83" s="156">
        <v>6185</v>
      </c>
    </row>
    <row r="84" spans="1:4" ht="12">
      <c r="A84" s="124" t="s">
        <v>14</v>
      </c>
      <c r="B84" s="128" t="s">
        <v>209</v>
      </c>
      <c r="C84" s="155">
        <v>2514</v>
      </c>
      <c r="D84" s="155">
        <v>2989</v>
      </c>
    </row>
    <row r="85" spans="1:4" ht="12">
      <c r="A85" s="124" t="s">
        <v>18</v>
      </c>
      <c r="B85" s="125" t="s">
        <v>70</v>
      </c>
      <c r="C85" s="155">
        <f>C86+C87+C88+C89+C90</f>
        <v>16190</v>
      </c>
      <c r="D85" s="155">
        <f>D86+D87+D88+D89+D90</f>
        <v>17594</v>
      </c>
    </row>
    <row r="86" spans="1:4" ht="12">
      <c r="A86" s="126" t="s">
        <v>61</v>
      </c>
      <c r="B86" s="127" t="s">
        <v>71</v>
      </c>
      <c r="C86" s="156">
        <v>1700</v>
      </c>
      <c r="D86" s="156">
        <v>2806</v>
      </c>
    </row>
    <row r="87" spans="1:4" ht="12">
      <c r="A87" s="126" t="s">
        <v>37</v>
      </c>
      <c r="B87" s="129" t="s">
        <v>72</v>
      </c>
      <c r="C87" s="156">
        <v>263</v>
      </c>
      <c r="D87" s="156">
        <v>263</v>
      </c>
    </row>
    <row r="88" spans="1:4" ht="12">
      <c r="A88" s="130" t="s">
        <v>22</v>
      </c>
      <c r="B88" s="127" t="s">
        <v>171</v>
      </c>
      <c r="C88" s="156">
        <v>10939</v>
      </c>
      <c r="D88" s="156">
        <v>10939</v>
      </c>
    </row>
    <row r="89" spans="1:4" ht="12">
      <c r="A89" s="130" t="s">
        <v>24</v>
      </c>
      <c r="B89" s="127" t="s">
        <v>406</v>
      </c>
      <c r="C89" s="156"/>
      <c r="D89" s="156"/>
    </row>
    <row r="90" spans="1:4" ht="12">
      <c r="A90" s="130" t="s">
        <v>28</v>
      </c>
      <c r="B90" s="127" t="s">
        <v>409</v>
      </c>
      <c r="C90" s="156">
        <v>3288</v>
      </c>
      <c r="D90" s="156">
        <v>3586</v>
      </c>
    </row>
    <row r="91" spans="1:4" ht="12">
      <c r="A91" s="131" t="s">
        <v>73</v>
      </c>
      <c r="B91" s="125" t="s">
        <v>74</v>
      </c>
      <c r="C91" s="155">
        <v>4193</v>
      </c>
      <c r="D91" s="155">
        <v>4257</v>
      </c>
    </row>
    <row r="92" spans="1:4" ht="12">
      <c r="A92" s="132"/>
      <c r="B92" s="170" t="s">
        <v>411</v>
      </c>
      <c r="C92" s="158"/>
      <c r="D92" s="156"/>
    </row>
    <row r="93" spans="1:4" ht="12">
      <c r="A93" s="132"/>
      <c r="B93" s="133" t="s">
        <v>363</v>
      </c>
      <c r="C93" s="158"/>
      <c r="D93" s="156">
        <v>64</v>
      </c>
    </row>
    <row r="94" spans="1:4" ht="12">
      <c r="A94" s="132"/>
      <c r="B94" s="133" t="s">
        <v>415</v>
      </c>
      <c r="C94" s="158"/>
      <c r="D94" s="156"/>
    </row>
    <row r="95" spans="1:4" ht="12">
      <c r="A95" s="132"/>
      <c r="B95" s="133" t="s">
        <v>419</v>
      </c>
      <c r="C95" s="158"/>
      <c r="D95" s="156"/>
    </row>
    <row r="96" spans="1:4" ht="12">
      <c r="A96" s="132"/>
      <c r="B96" s="133" t="s">
        <v>416</v>
      </c>
      <c r="C96" s="158"/>
      <c r="D96" s="156"/>
    </row>
    <row r="97" spans="1:4" ht="12">
      <c r="A97" s="132"/>
      <c r="B97" s="133" t="s">
        <v>420</v>
      </c>
      <c r="C97" s="158"/>
      <c r="D97" s="156"/>
    </row>
    <row r="98" spans="1:4" ht="12">
      <c r="A98" s="132"/>
      <c r="B98" s="133" t="s">
        <v>421</v>
      </c>
      <c r="C98" s="158"/>
      <c r="D98" s="156"/>
    </row>
    <row r="99" spans="1:4" ht="12">
      <c r="A99" s="132"/>
      <c r="B99" s="133" t="s">
        <v>422</v>
      </c>
      <c r="C99" s="158"/>
      <c r="D99" s="156"/>
    </row>
    <row r="100" spans="1:4" ht="12">
      <c r="A100" s="132"/>
      <c r="B100" s="133" t="s">
        <v>423</v>
      </c>
      <c r="C100" s="158"/>
      <c r="D100" s="156"/>
    </row>
    <row r="101" spans="1:4" ht="12">
      <c r="A101" s="131" t="s">
        <v>46</v>
      </c>
      <c r="B101" s="134" t="s">
        <v>75</v>
      </c>
      <c r="C101" s="155">
        <f>C110+C123</f>
        <v>3208</v>
      </c>
      <c r="D101" s="155">
        <f>D110+D123+D102</f>
        <v>4223</v>
      </c>
    </row>
    <row r="102" spans="1:4" ht="12">
      <c r="A102" s="135" t="s">
        <v>61</v>
      </c>
      <c r="B102" s="136" t="s">
        <v>76</v>
      </c>
      <c r="C102" s="209"/>
      <c r="D102" s="156">
        <v>406</v>
      </c>
    </row>
    <row r="103" spans="1:4" ht="12">
      <c r="A103" s="135" t="s">
        <v>12</v>
      </c>
      <c r="B103" s="136" t="s">
        <v>77</v>
      </c>
      <c r="C103" s="209"/>
      <c r="D103" s="156"/>
    </row>
    <row r="104" spans="1:4" ht="12">
      <c r="A104" s="135"/>
      <c r="B104" s="218" t="s">
        <v>464</v>
      </c>
      <c r="C104" s="209">
        <v>540</v>
      </c>
      <c r="D104" s="209">
        <v>540</v>
      </c>
    </row>
    <row r="105" spans="1:4" s="210" customFormat="1" ht="12">
      <c r="A105" s="130"/>
      <c r="B105" s="127" t="s">
        <v>465</v>
      </c>
      <c r="C105" s="209">
        <v>224</v>
      </c>
      <c r="D105" s="209">
        <v>224</v>
      </c>
    </row>
    <row r="106" spans="1:4" s="210" customFormat="1" ht="12">
      <c r="A106" s="130"/>
      <c r="B106" s="127" t="s">
        <v>471</v>
      </c>
      <c r="C106" s="209">
        <v>685</v>
      </c>
      <c r="D106" s="209">
        <v>959</v>
      </c>
    </row>
    <row r="107" spans="1:4" s="210" customFormat="1" ht="12">
      <c r="A107" s="130"/>
      <c r="B107" s="219" t="s">
        <v>472</v>
      </c>
      <c r="C107" s="209">
        <v>84</v>
      </c>
      <c r="D107" s="209">
        <v>84</v>
      </c>
    </row>
    <row r="108" spans="1:4" s="210" customFormat="1" ht="12">
      <c r="A108" s="130"/>
      <c r="B108" s="127" t="s">
        <v>463</v>
      </c>
      <c r="C108" s="209">
        <v>220</v>
      </c>
      <c r="D108" s="209">
        <v>220</v>
      </c>
    </row>
    <row r="109" spans="1:4" s="210" customFormat="1" ht="12">
      <c r="A109" s="130"/>
      <c r="B109" s="127" t="s">
        <v>490</v>
      </c>
      <c r="C109" s="209"/>
      <c r="D109" s="209">
        <v>335</v>
      </c>
    </row>
    <row r="110" spans="1:4" s="210" customFormat="1" ht="12">
      <c r="A110" s="130" t="s">
        <v>470</v>
      </c>
      <c r="B110" s="127" t="s">
        <v>78</v>
      </c>
      <c r="C110" s="209">
        <f>SUM(C104:C108)</f>
        <v>1753</v>
      </c>
      <c r="D110" s="209">
        <f>SUM(D104:D109)</f>
        <v>2362</v>
      </c>
    </row>
    <row r="111" spans="1:4" s="210" customFormat="1" ht="12">
      <c r="A111" s="137" t="s">
        <v>469</v>
      </c>
      <c r="B111" s="127" t="s">
        <v>79</v>
      </c>
      <c r="C111" s="209"/>
      <c r="D111" s="209"/>
    </row>
    <row r="112" spans="1:4" s="210" customFormat="1" ht="12">
      <c r="A112" s="137"/>
      <c r="B112" s="127" t="s">
        <v>117</v>
      </c>
      <c r="C112" s="209">
        <v>250</v>
      </c>
      <c r="D112" s="209">
        <v>250</v>
      </c>
    </row>
    <row r="113" spans="1:4" s="210" customFormat="1" ht="12">
      <c r="A113" s="137"/>
      <c r="B113" s="127" t="s">
        <v>118</v>
      </c>
      <c r="C113" s="209">
        <v>500</v>
      </c>
      <c r="D113" s="209">
        <v>500</v>
      </c>
    </row>
    <row r="114" spans="1:4" s="210" customFormat="1" ht="12">
      <c r="A114" s="137"/>
      <c r="B114" s="127" t="s">
        <v>119</v>
      </c>
      <c r="C114" s="209">
        <v>260</v>
      </c>
      <c r="D114" s="209">
        <v>260</v>
      </c>
    </row>
    <row r="115" spans="1:4" s="210" customFormat="1" ht="12">
      <c r="A115" s="137"/>
      <c r="B115" s="127" t="s">
        <v>355</v>
      </c>
      <c r="C115" s="209">
        <v>300</v>
      </c>
      <c r="D115" s="209">
        <v>300</v>
      </c>
    </row>
    <row r="116" spans="1:4" s="210" customFormat="1" ht="12">
      <c r="A116" s="137"/>
      <c r="B116" s="127" t="s">
        <v>466</v>
      </c>
      <c r="C116" s="209">
        <v>15</v>
      </c>
      <c r="D116" s="209">
        <v>15</v>
      </c>
    </row>
    <row r="117" spans="1:4" s="210" customFormat="1" ht="12">
      <c r="A117" s="137"/>
      <c r="B117" s="127" t="s">
        <v>120</v>
      </c>
      <c r="C117" s="209">
        <v>20</v>
      </c>
      <c r="D117" s="209">
        <v>20</v>
      </c>
    </row>
    <row r="118" spans="1:4" s="210" customFormat="1" ht="12">
      <c r="A118" s="137"/>
      <c r="B118" s="127" t="s">
        <v>121</v>
      </c>
      <c r="C118" s="209">
        <v>10</v>
      </c>
      <c r="D118" s="209">
        <v>10</v>
      </c>
    </row>
    <row r="119" spans="1:4" s="210" customFormat="1" ht="12">
      <c r="A119" s="137"/>
      <c r="B119" s="127" t="s">
        <v>468</v>
      </c>
      <c r="C119" s="209">
        <v>15</v>
      </c>
      <c r="D119" s="209">
        <v>15</v>
      </c>
    </row>
    <row r="120" spans="1:4" s="210" customFormat="1" ht="12">
      <c r="A120" s="137"/>
      <c r="B120" s="127" t="s">
        <v>431</v>
      </c>
      <c r="C120" s="209">
        <v>10</v>
      </c>
      <c r="D120" s="209">
        <v>10</v>
      </c>
    </row>
    <row r="121" spans="1:4" s="210" customFormat="1" ht="12">
      <c r="A121" s="137"/>
      <c r="B121" s="219" t="s">
        <v>473</v>
      </c>
      <c r="C121" s="209">
        <v>50</v>
      </c>
      <c r="D121" s="209">
        <v>50</v>
      </c>
    </row>
    <row r="122" spans="1:4" s="210" customFormat="1" ht="12">
      <c r="A122" s="137"/>
      <c r="B122" s="220" t="s">
        <v>116</v>
      </c>
      <c r="C122" s="209">
        <v>25</v>
      </c>
      <c r="D122" s="209">
        <v>25</v>
      </c>
    </row>
    <row r="123" spans="1:4" ht="12">
      <c r="A123" s="137"/>
      <c r="B123" s="127" t="s">
        <v>467</v>
      </c>
      <c r="C123" s="156">
        <f>SUM(C112:C122)</f>
        <v>1455</v>
      </c>
      <c r="D123" s="156">
        <f>SUM(D112:D122)</f>
        <v>1455</v>
      </c>
    </row>
    <row r="124" spans="1:4" ht="12">
      <c r="A124" s="138" t="s">
        <v>87</v>
      </c>
      <c r="B124" s="139" t="s">
        <v>88</v>
      </c>
      <c r="C124" s="164">
        <v>21748</v>
      </c>
      <c r="D124" s="164">
        <v>25730</v>
      </c>
    </row>
    <row r="125" spans="1:4" ht="12">
      <c r="A125" s="140"/>
      <c r="B125" s="139" t="s">
        <v>89</v>
      </c>
      <c r="C125" s="155">
        <f>C124+C101+C91+C85+C84+C81</f>
        <v>62228</v>
      </c>
      <c r="D125" s="155">
        <f>D124+D101+D91+D85+D84+D81</f>
        <v>71605</v>
      </c>
    </row>
  </sheetData>
  <sheetProtection/>
  <mergeCells count="2">
    <mergeCell ref="A77:D77"/>
    <mergeCell ref="A3:D3"/>
  </mergeCells>
  <printOptions/>
  <pageMargins left="0.984251968503937" right="0.98425196850393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B31">
      <selection activeCell="H43" sqref="H43"/>
    </sheetView>
  </sheetViews>
  <sheetFormatPr defaultColWidth="9.140625" defaultRowHeight="15"/>
  <cols>
    <col min="1" max="1" width="5.7109375" style="111" bestFit="1" customWidth="1"/>
    <col min="2" max="2" width="47.140625" style="111" customWidth="1"/>
    <col min="3" max="3" width="14.8515625" style="157" customWidth="1"/>
    <col min="4" max="4" width="11.00390625" style="111" customWidth="1"/>
    <col min="5" max="16384" width="9.140625" style="111" customWidth="1"/>
  </cols>
  <sheetData>
    <row r="1" spans="3:4" ht="12">
      <c r="C1" s="179"/>
      <c r="D1" s="179" t="s">
        <v>122</v>
      </c>
    </row>
    <row r="3" spans="1:4" ht="28.5" customHeight="1">
      <c r="A3" s="256" t="s">
        <v>474</v>
      </c>
      <c r="B3" s="256"/>
      <c r="C3" s="256"/>
      <c r="D3" s="254"/>
    </row>
    <row r="5" spans="3:4" ht="12">
      <c r="C5" s="183"/>
      <c r="D5" s="183" t="s">
        <v>2</v>
      </c>
    </row>
    <row r="6" spans="1:4" ht="12">
      <c r="A6" s="113" t="s">
        <v>0</v>
      </c>
      <c r="B6" s="113" t="s">
        <v>1</v>
      </c>
      <c r="C6" s="154" t="s">
        <v>448</v>
      </c>
      <c r="D6" s="154" t="s">
        <v>486</v>
      </c>
    </row>
    <row r="7" spans="1:4" ht="12">
      <c r="A7" s="114" t="s">
        <v>14</v>
      </c>
      <c r="B7" s="115" t="s">
        <v>15</v>
      </c>
      <c r="C7" s="155">
        <f>C8+C9</f>
        <v>15000</v>
      </c>
      <c r="D7" s="155">
        <f>D8+D9</f>
        <v>15000</v>
      </c>
    </row>
    <row r="8" spans="1:4" ht="12">
      <c r="A8" s="116" t="s">
        <v>6</v>
      </c>
      <c r="B8" s="117" t="s">
        <v>16</v>
      </c>
      <c r="C8" s="156">
        <v>0</v>
      </c>
      <c r="D8" s="235"/>
    </row>
    <row r="9" spans="1:4" ht="12">
      <c r="A9" s="116" t="s">
        <v>12</v>
      </c>
      <c r="B9" s="117" t="s">
        <v>17</v>
      </c>
      <c r="C9" s="156">
        <v>15000</v>
      </c>
      <c r="D9" s="156">
        <v>15000</v>
      </c>
    </row>
    <row r="10" spans="1:4" ht="12">
      <c r="A10" s="116"/>
      <c r="B10" s="117" t="s">
        <v>480</v>
      </c>
      <c r="C10" s="156">
        <v>0</v>
      </c>
      <c r="D10" s="235"/>
    </row>
    <row r="11" spans="1:4" ht="12">
      <c r="A11" s="116"/>
      <c r="B11" s="117"/>
      <c r="C11" s="156">
        <v>0</v>
      </c>
      <c r="D11" s="235"/>
    </row>
    <row r="12" spans="1:4" ht="12">
      <c r="A12" s="114" t="s">
        <v>46</v>
      </c>
      <c r="B12" s="115" t="s">
        <v>47</v>
      </c>
      <c r="C12" s="155">
        <f>C13+C14+C15+C16</f>
        <v>0</v>
      </c>
      <c r="D12" s="155">
        <f>D13+D14+D15+D16</f>
        <v>0</v>
      </c>
    </row>
    <row r="13" spans="1:4" ht="12">
      <c r="A13" s="116" t="s">
        <v>6</v>
      </c>
      <c r="B13" s="117" t="s">
        <v>48</v>
      </c>
      <c r="C13" s="156">
        <v>0</v>
      </c>
      <c r="D13" s="235"/>
    </row>
    <row r="14" spans="1:4" ht="12">
      <c r="A14" s="116" t="s">
        <v>37</v>
      </c>
      <c r="B14" s="117" t="s">
        <v>49</v>
      </c>
      <c r="C14" s="156">
        <v>0</v>
      </c>
      <c r="D14" s="235"/>
    </row>
    <row r="15" spans="1:4" ht="12">
      <c r="A15" s="116" t="s">
        <v>22</v>
      </c>
      <c r="B15" s="117" t="s">
        <v>50</v>
      </c>
      <c r="C15" s="156">
        <v>0</v>
      </c>
      <c r="D15" s="235"/>
    </row>
    <row r="16" spans="1:4" ht="12">
      <c r="A16" s="116" t="s">
        <v>24</v>
      </c>
      <c r="B16" s="117" t="s">
        <v>90</v>
      </c>
      <c r="C16" s="156">
        <v>0</v>
      </c>
      <c r="D16" s="235"/>
    </row>
    <row r="17" spans="1:4" ht="12">
      <c r="A17" s="114" t="s">
        <v>55</v>
      </c>
      <c r="B17" s="122" t="s">
        <v>56</v>
      </c>
      <c r="C17" s="155">
        <f>C18+C19</f>
        <v>0</v>
      </c>
      <c r="D17" s="155">
        <f>D18+D19</f>
        <v>0</v>
      </c>
    </row>
    <row r="18" spans="1:4" ht="12">
      <c r="A18" s="116" t="s">
        <v>6</v>
      </c>
      <c r="B18" s="117" t="s">
        <v>57</v>
      </c>
      <c r="C18" s="156">
        <v>0</v>
      </c>
      <c r="D18" s="235"/>
    </row>
    <row r="19" spans="1:4" ht="12">
      <c r="A19" s="116" t="s">
        <v>37</v>
      </c>
      <c r="B19" s="117" t="s">
        <v>58</v>
      </c>
      <c r="C19" s="156"/>
      <c r="D19" s="235"/>
    </row>
    <row r="20" spans="1:4" ht="12">
      <c r="A20" s="116"/>
      <c r="B20" s="117" t="s">
        <v>366</v>
      </c>
      <c r="C20" s="156"/>
      <c r="D20" s="235"/>
    </row>
    <row r="21" spans="1:4" ht="12">
      <c r="A21" s="141" t="s">
        <v>59</v>
      </c>
      <c r="B21" s="122" t="s">
        <v>60</v>
      </c>
      <c r="C21" s="155">
        <f>C22</f>
        <v>0</v>
      </c>
      <c r="D21" s="155">
        <f>D22</f>
        <v>0</v>
      </c>
    </row>
    <row r="22" spans="1:4" ht="12">
      <c r="A22" s="116" t="s">
        <v>61</v>
      </c>
      <c r="B22" s="123" t="s">
        <v>62</v>
      </c>
      <c r="C22" s="156"/>
      <c r="D22" s="235"/>
    </row>
    <row r="23" spans="1:4" ht="12">
      <c r="A23" s="142"/>
      <c r="B23" s="123" t="s">
        <v>63</v>
      </c>
      <c r="C23" s="156">
        <v>0</v>
      </c>
      <c r="D23" s="235"/>
    </row>
    <row r="24" spans="1:4" ht="12">
      <c r="A24" s="142"/>
      <c r="B24" s="123" t="s">
        <v>64</v>
      </c>
      <c r="C24" s="163"/>
      <c r="D24" s="235"/>
    </row>
    <row r="25" spans="1:4" ht="12">
      <c r="A25" s="141"/>
      <c r="B25" s="122" t="s">
        <v>65</v>
      </c>
      <c r="C25" s="155">
        <f>C7+C12+C17+C21</f>
        <v>15000</v>
      </c>
      <c r="D25" s="155">
        <f>D7+D12+D17+D21</f>
        <v>15000</v>
      </c>
    </row>
    <row r="31" spans="3:4" ht="12">
      <c r="C31" s="179"/>
      <c r="D31" s="179" t="s">
        <v>123</v>
      </c>
    </row>
    <row r="33" spans="1:4" ht="38.25" customHeight="1">
      <c r="A33" s="255" t="s">
        <v>450</v>
      </c>
      <c r="B33" s="255"/>
      <c r="C33" s="255"/>
      <c r="D33" s="252"/>
    </row>
    <row r="35" spans="3:4" ht="12">
      <c r="C35" s="183"/>
      <c r="D35" s="183" t="s">
        <v>2</v>
      </c>
    </row>
    <row r="36" spans="1:4" ht="12">
      <c r="A36" s="113" t="s">
        <v>0</v>
      </c>
      <c r="B36" s="113" t="s">
        <v>1</v>
      </c>
      <c r="C36" s="154" t="s">
        <v>448</v>
      </c>
      <c r="D36" s="154" t="s">
        <v>486</v>
      </c>
    </row>
    <row r="37" spans="1:4" ht="12">
      <c r="A37" s="131" t="s">
        <v>51</v>
      </c>
      <c r="B37" s="125" t="s">
        <v>81</v>
      </c>
      <c r="C37" s="155">
        <f>SUM(C38:C40)</f>
        <v>36039</v>
      </c>
      <c r="D37" s="155">
        <f>SUM(D38:D40)</f>
        <v>36039</v>
      </c>
    </row>
    <row r="38" spans="1:4" ht="12">
      <c r="A38" s="132"/>
      <c r="B38" s="133" t="s">
        <v>475</v>
      </c>
      <c r="C38" s="158">
        <v>19959</v>
      </c>
      <c r="D38" s="236">
        <v>19959</v>
      </c>
    </row>
    <row r="39" spans="1:4" ht="12">
      <c r="A39" s="132"/>
      <c r="B39" s="133" t="s">
        <v>477</v>
      </c>
      <c r="C39" s="158">
        <v>11000</v>
      </c>
      <c r="D39" s="236">
        <v>11000</v>
      </c>
    </row>
    <row r="40" spans="1:4" ht="12">
      <c r="A40" s="132"/>
      <c r="B40" s="133" t="s">
        <v>476</v>
      </c>
      <c r="C40" s="158">
        <v>5080</v>
      </c>
      <c r="D40" s="236">
        <v>5080</v>
      </c>
    </row>
    <row r="41" spans="1:4" ht="12">
      <c r="A41" s="131" t="s">
        <v>55</v>
      </c>
      <c r="B41" s="125" t="s">
        <v>80</v>
      </c>
      <c r="C41" s="155">
        <v>0</v>
      </c>
      <c r="D41" s="155">
        <v>187</v>
      </c>
    </row>
    <row r="42" spans="1:4" s="248" customFormat="1" ht="12">
      <c r="A42" s="247"/>
      <c r="B42" s="172" t="s">
        <v>491</v>
      </c>
      <c r="C42" s="171"/>
      <c r="D42" s="171">
        <v>187</v>
      </c>
    </row>
    <row r="43" spans="1:4" ht="12">
      <c r="A43" s="131" t="s">
        <v>59</v>
      </c>
      <c r="B43" s="125" t="s">
        <v>82</v>
      </c>
      <c r="C43" s="155">
        <f>C44+C45+C46+C47</f>
        <v>0</v>
      </c>
      <c r="D43" s="155">
        <f>D44+D45+D46+D47</f>
        <v>0</v>
      </c>
    </row>
    <row r="44" spans="1:4" ht="12">
      <c r="A44" s="137" t="s">
        <v>61</v>
      </c>
      <c r="B44" s="136" t="s">
        <v>83</v>
      </c>
      <c r="C44" s="156">
        <v>0</v>
      </c>
      <c r="D44" s="236"/>
    </row>
    <row r="45" spans="1:4" ht="12">
      <c r="A45" s="143" t="s">
        <v>12</v>
      </c>
      <c r="B45" s="129" t="s">
        <v>84</v>
      </c>
      <c r="C45" s="156">
        <v>0</v>
      </c>
      <c r="D45" s="236"/>
    </row>
    <row r="46" spans="1:4" ht="12">
      <c r="A46" s="144" t="s">
        <v>22</v>
      </c>
      <c r="B46" s="136" t="s">
        <v>85</v>
      </c>
      <c r="C46" s="156">
        <v>0</v>
      </c>
      <c r="D46" s="236"/>
    </row>
    <row r="47" spans="1:4" ht="12">
      <c r="A47" s="144" t="s">
        <v>24</v>
      </c>
      <c r="B47" s="127" t="s">
        <v>86</v>
      </c>
      <c r="C47" s="156">
        <v>0</v>
      </c>
      <c r="D47" s="236"/>
    </row>
    <row r="48" spans="1:4" ht="12">
      <c r="A48" s="138" t="s">
        <v>87</v>
      </c>
      <c r="B48" s="139" t="s">
        <v>88</v>
      </c>
      <c r="C48" s="164"/>
      <c r="D48" s="164"/>
    </row>
    <row r="49" spans="1:4" ht="12">
      <c r="A49" s="145"/>
      <c r="B49" s="139" t="s">
        <v>89</v>
      </c>
      <c r="C49" s="155">
        <f>C37+C41+C43+C48</f>
        <v>36039</v>
      </c>
      <c r="D49" s="155">
        <f>D37+D41+D43+D48</f>
        <v>36226</v>
      </c>
    </row>
  </sheetData>
  <sheetProtection/>
  <mergeCells count="2">
    <mergeCell ref="A3:D3"/>
    <mergeCell ref="A33:D33"/>
  </mergeCells>
  <printOptions/>
  <pageMargins left="0.984251968503937" right="0.984251968503937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2">
      <selection activeCell="M10" sqref="M10"/>
    </sheetView>
  </sheetViews>
  <sheetFormatPr defaultColWidth="9.140625" defaultRowHeight="15"/>
  <cols>
    <col min="1" max="1" width="3.57421875" style="63" bestFit="1" customWidth="1"/>
    <col min="2" max="2" width="31.140625" style="63" customWidth="1"/>
    <col min="3" max="4" width="9.8515625" style="63" customWidth="1"/>
    <col min="5" max="5" width="3.28125" style="63" customWidth="1"/>
    <col min="6" max="12" width="9.8515625" style="211" customWidth="1"/>
    <col min="13" max="13" width="9.57421875" style="211" customWidth="1"/>
    <col min="14" max="16" width="7.57421875" style="63" customWidth="1"/>
    <col min="17" max="18" width="7.00390625" style="63" customWidth="1"/>
    <col min="19" max="19" width="7.57421875" style="63" customWidth="1"/>
    <col min="20" max="16384" width="9.140625" style="63" customWidth="1"/>
  </cols>
  <sheetData>
    <row r="1" spans="12:13" ht="12.75">
      <c r="L1" s="213"/>
      <c r="M1" s="213" t="s">
        <v>424</v>
      </c>
    </row>
    <row r="2" spans="12:13" ht="12.75">
      <c r="L2" s="213"/>
      <c r="M2" s="213" t="s">
        <v>433</v>
      </c>
    </row>
    <row r="3" spans="1:16" ht="12.7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213"/>
      <c r="M3" s="62"/>
      <c r="N3" s="62"/>
      <c r="O3" s="62"/>
      <c r="P3" s="62"/>
    </row>
    <row r="4" spans="1:17" ht="41.25" customHeight="1">
      <c r="A4" s="251" t="s">
        <v>451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  <c r="N4" s="146"/>
      <c r="O4" s="146"/>
      <c r="P4" s="146"/>
      <c r="Q4" s="146"/>
    </row>
    <row r="5" spans="1:17" ht="4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46"/>
      <c r="N5" s="146"/>
      <c r="O5" s="146"/>
      <c r="P5" s="146"/>
      <c r="Q5" s="146"/>
    </row>
    <row r="6" spans="1:17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6" ht="12.75">
      <c r="A7" s="61"/>
      <c r="B7" s="62"/>
      <c r="C7" s="62"/>
      <c r="D7" s="62"/>
      <c r="E7" s="62"/>
      <c r="F7" s="208" t="s">
        <v>124</v>
      </c>
      <c r="G7" s="166"/>
      <c r="H7" s="166"/>
      <c r="I7" s="62"/>
      <c r="J7" s="62"/>
      <c r="K7" s="62"/>
      <c r="L7" s="62"/>
      <c r="M7" s="213" t="s">
        <v>2</v>
      </c>
      <c r="N7" s="62"/>
      <c r="O7" s="62"/>
      <c r="P7" s="62"/>
    </row>
    <row r="8" spans="1:13" ht="78" customHeight="1">
      <c r="A8" s="64"/>
      <c r="B8" s="65" t="s">
        <v>1</v>
      </c>
      <c r="C8" s="66" t="s">
        <v>452</v>
      </c>
      <c r="D8" s="98" t="s">
        <v>486</v>
      </c>
      <c r="E8" s="62"/>
      <c r="F8" s="67" t="s">
        <v>127</v>
      </c>
      <c r="G8" s="67" t="s">
        <v>432</v>
      </c>
      <c r="H8" s="66" t="s">
        <v>492</v>
      </c>
      <c r="I8" s="67" t="s">
        <v>126</v>
      </c>
      <c r="J8" s="67" t="s">
        <v>129</v>
      </c>
      <c r="K8" s="67" t="s">
        <v>147</v>
      </c>
      <c r="L8" s="67" t="s">
        <v>131</v>
      </c>
      <c r="M8" s="66" t="s">
        <v>493</v>
      </c>
    </row>
    <row r="9" spans="1:13" s="191" customFormat="1" ht="13.5">
      <c r="A9" s="187" t="s">
        <v>4</v>
      </c>
      <c r="B9" s="188" t="s">
        <v>68</v>
      </c>
      <c r="C9" s="189">
        <f>SUM(F9:L9)</f>
        <v>10540</v>
      </c>
      <c r="D9" s="189">
        <f>F9+H9+I9+J9+K9+M9</f>
        <v>10627</v>
      </c>
      <c r="E9" s="190"/>
      <c r="F9" s="189">
        <f aca="true" t="shared" si="0" ref="F9:M9">SUM(F10:F22)</f>
        <v>0</v>
      </c>
      <c r="G9" s="189">
        <f t="shared" si="0"/>
        <v>0</v>
      </c>
      <c r="H9" s="189">
        <f t="shared" si="0"/>
        <v>2350</v>
      </c>
      <c r="I9" s="189">
        <f t="shared" si="0"/>
        <v>0</v>
      </c>
      <c r="J9" s="189">
        <f t="shared" si="0"/>
        <v>4075</v>
      </c>
      <c r="K9" s="189">
        <f t="shared" si="0"/>
        <v>1582</v>
      </c>
      <c r="L9" s="189">
        <f t="shared" si="0"/>
        <v>2533</v>
      </c>
      <c r="M9" s="189">
        <f t="shared" si="0"/>
        <v>2620</v>
      </c>
    </row>
    <row r="10" spans="1:13" ht="12.75">
      <c r="A10" s="68" t="s">
        <v>6</v>
      </c>
      <c r="B10" s="69" t="s">
        <v>133</v>
      </c>
      <c r="C10" s="83">
        <f aca="true" t="shared" si="1" ref="C10:C31">SUM(F10:L10)</f>
        <v>9974</v>
      </c>
      <c r="D10" s="83">
        <f aca="true" t="shared" si="2" ref="D10:D31">F10+H10+I10+J10+K10+M10</f>
        <v>10061</v>
      </c>
      <c r="E10" s="71"/>
      <c r="F10" s="70"/>
      <c r="G10" s="70"/>
      <c r="H10" s="70">
        <v>2350</v>
      </c>
      <c r="I10" s="70"/>
      <c r="J10" s="70">
        <v>3795</v>
      </c>
      <c r="K10" s="70">
        <v>1445</v>
      </c>
      <c r="L10" s="70">
        <v>2384</v>
      </c>
      <c r="M10" s="70">
        <v>2471</v>
      </c>
    </row>
    <row r="11" spans="1:13" ht="15.75">
      <c r="A11" s="68" t="s">
        <v>12</v>
      </c>
      <c r="B11" s="69" t="s">
        <v>134</v>
      </c>
      <c r="C11" s="83">
        <f t="shared" si="1"/>
        <v>0</v>
      </c>
      <c r="D11" s="83">
        <f t="shared" si="2"/>
        <v>0</v>
      </c>
      <c r="E11" s="71"/>
      <c r="F11" s="70"/>
      <c r="G11" s="70"/>
      <c r="H11" s="70"/>
      <c r="I11" s="70"/>
      <c r="J11" s="70"/>
      <c r="K11" s="70"/>
      <c r="L11" s="70"/>
      <c r="M11" s="241"/>
    </row>
    <row r="12" spans="1:13" ht="15.75">
      <c r="A12" s="68" t="s">
        <v>22</v>
      </c>
      <c r="B12" s="69" t="s">
        <v>135</v>
      </c>
      <c r="C12" s="83">
        <f t="shared" si="1"/>
        <v>0</v>
      </c>
      <c r="D12" s="83">
        <f t="shared" si="2"/>
        <v>0</v>
      </c>
      <c r="E12" s="71"/>
      <c r="F12" s="70"/>
      <c r="G12" s="70"/>
      <c r="H12" s="70"/>
      <c r="I12" s="70"/>
      <c r="J12" s="70"/>
      <c r="K12" s="70"/>
      <c r="L12" s="70"/>
      <c r="M12" s="241"/>
    </row>
    <row r="13" spans="1:13" ht="15.75">
      <c r="A13" s="68" t="s">
        <v>24</v>
      </c>
      <c r="B13" s="69" t="s">
        <v>136</v>
      </c>
      <c r="C13" s="83">
        <f t="shared" si="1"/>
        <v>0</v>
      </c>
      <c r="D13" s="83">
        <f t="shared" si="2"/>
        <v>0</v>
      </c>
      <c r="E13" s="71"/>
      <c r="F13" s="70"/>
      <c r="G13" s="70"/>
      <c r="H13" s="70"/>
      <c r="I13" s="70"/>
      <c r="J13" s="70"/>
      <c r="K13" s="70"/>
      <c r="L13" s="70"/>
      <c r="M13" s="241"/>
    </row>
    <row r="14" spans="1:13" ht="15.75">
      <c r="A14" s="68" t="s">
        <v>28</v>
      </c>
      <c r="B14" s="69" t="s">
        <v>137</v>
      </c>
      <c r="C14" s="83">
        <f t="shared" si="1"/>
        <v>0</v>
      </c>
      <c r="D14" s="83">
        <f t="shared" si="2"/>
        <v>0</v>
      </c>
      <c r="E14" s="71"/>
      <c r="F14" s="70"/>
      <c r="G14" s="70"/>
      <c r="H14" s="70"/>
      <c r="I14" s="70"/>
      <c r="J14" s="70"/>
      <c r="K14" s="70"/>
      <c r="L14" s="70"/>
      <c r="M14" s="241"/>
    </row>
    <row r="15" spans="1:13" ht="15.75">
      <c r="A15" s="68" t="s">
        <v>30</v>
      </c>
      <c r="B15" s="69" t="s">
        <v>138</v>
      </c>
      <c r="C15" s="83">
        <f t="shared" si="1"/>
        <v>0</v>
      </c>
      <c r="D15" s="83">
        <f t="shared" si="2"/>
        <v>0</v>
      </c>
      <c r="E15" s="71"/>
      <c r="F15" s="70"/>
      <c r="G15" s="70"/>
      <c r="H15" s="70"/>
      <c r="I15" s="70"/>
      <c r="J15" s="70"/>
      <c r="K15" s="70"/>
      <c r="L15" s="70"/>
      <c r="M15" s="241"/>
    </row>
    <row r="16" spans="1:13" ht="12.75">
      <c r="A16" s="68" t="s">
        <v>32</v>
      </c>
      <c r="B16" s="69" t="s">
        <v>139</v>
      </c>
      <c r="C16" s="83">
        <f t="shared" si="1"/>
        <v>566</v>
      </c>
      <c r="D16" s="83">
        <f t="shared" si="2"/>
        <v>566</v>
      </c>
      <c r="E16" s="71"/>
      <c r="F16" s="70"/>
      <c r="G16" s="70"/>
      <c r="H16" s="70"/>
      <c r="I16" s="70"/>
      <c r="J16" s="70">
        <v>280</v>
      </c>
      <c r="K16" s="70">
        <v>137</v>
      </c>
      <c r="L16" s="70">
        <v>149</v>
      </c>
      <c r="M16" s="69">
        <v>149</v>
      </c>
    </row>
    <row r="17" spans="1:13" ht="15.75">
      <c r="A17" s="68" t="s">
        <v>44</v>
      </c>
      <c r="B17" s="69" t="s">
        <v>384</v>
      </c>
      <c r="C17" s="83">
        <f t="shared" si="1"/>
        <v>0</v>
      </c>
      <c r="D17" s="83">
        <f t="shared" si="2"/>
        <v>0</v>
      </c>
      <c r="E17" s="71"/>
      <c r="F17" s="70"/>
      <c r="G17" s="70"/>
      <c r="H17" s="70"/>
      <c r="I17" s="70"/>
      <c r="J17" s="70"/>
      <c r="K17" s="70"/>
      <c r="L17" s="70"/>
      <c r="M17" s="241"/>
    </row>
    <row r="18" spans="1:13" ht="15.75">
      <c r="A18" s="68" t="s">
        <v>140</v>
      </c>
      <c r="B18" s="69" t="s">
        <v>385</v>
      </c>
      <c r="C18" s="83">
        <f t="shared" si="1"/>
        <v>0</v>
      </c>
      <c r="D18" s="83">
        <f t="shared" si="2"/>
        <v>0</v>
      </c>
      <c r="E18" s="71"/>
      <c r="F18" s="70"/>
      <c r="G18" s="70"/>
      <c r="H18" s="70"/>
      <c r="I18" s="70"/>
      <c r="J18" s="70"/>
      <c r="K18" s="70"/>
      <c r="L18" s="70"/>
      <c r="M18" s="241"/>
    </row>
    <row r="19" spans="1:13" ht="15.75">
      <c r="A19" s="68" t="s">
        <v>142</v>
      </c>
      <c r="B19" s="69" t="s">
        <v>386</v>
      </c>
      <c r="C19" s="83">
        <f t="shared" si="1"/>
        <v>0</v>
      </c>
      <c r="D19" s="83">
        <f t="shared" si="2"/>
        <v>0</v>
      </c>
      <c r="E19" s="71"/>
      <c r="F19" s="70"/>
      <c r="G19" s="70"/>
      <c r="H19" s="70"/>
      <c r="I19" s="70"/>
      <c r="J19" s="70"/>
      <c r="K19" s="70"/>
      <c r="L19" s="70"/>
      <c r="M19" s="241"/>
    </row>
    <row r="20" spans="1:13" ht="15.75">
      <c r="A20" s="68" t="s">
        <v>144</v>
      </c>
      <c r="B20" s="69" t="s">
        <v>141</v>
      </c>
      <c r="C20" s="83">
        <f t="shared" si="1"/>
        <v>0</v>
      </c>
      <c r="D20" s="83">
        <f t="shared" si="2"/>
        <v>0</v>
      </c>
      <c r="E20" s="71"/>
      <c r="F20" s="70"/>
      <c r="G20" s="70"/>
      <c r="H20" s="70"/>
      <c r="I20" s="70"/>
      <c r="J20" s="70"/>
      <c r="K20" s="70"/>
      <c r="L20" s="70"/>
      <c r="M20" s="241"/>
    </row>
    <row r="21" spans="1:13" ht="15.75">
      <c r="A21" s="68" t="s">
        <v>388</v>
      </c>
      <c r="B21" s="69" t="s">
        <v>143</v>
      </c>
      <c r="C21" s="83">
        <f t="shared" si="1"/>
        <v>0</v>
      </c>
      <c r="D21" s="83">
        <f t="shared" si="2"/>
        <v>0</v>
      </c>
      <c r="E21" s="71"/>
      <c r="F21" s="70"/>
      <c r="G21" s="70"/>
      <c r="H21" s="70"/>
      <c r="I21" s="70"/>
      <c r="J21" s="70"/>
      <c r="K21" s="70"/>
      <c r="L21" s="70"/>
      <c r="M21" s="241"/>
    </row>
    <row r="22" spans="1:13" ht="15.75">
      <c r="A22" s="68" t="s">
        <v>389</v>
      </c>
      <c r="B22" s="69" t="s">
        <v>387</v>
      </c>
      <c r="C22" s="83">
        <f t="shared" si="1"/>
        <v>0</v>
      </c>
      <c r="D22" s="83">
        <f t="shared" si="2"/>
        <v>0</v>
      </c>
      <c r="E22" s="71"/>
      <c r="F22" s="70"/>
      <c r="G22" s="70"/>
      <c r="H22" s="70"/>
      <c r="I22" s="70"/>
      <c r="J22" s="70"/>
      <c r="K22" s="70"/>
      <c r="L22" s="70"/>
      <c r="M22" s="241"/>
    </row>
    <row r="23" spans="1:13" s="191" customFormat="1" ht="13.5">
      <c r="A23" s="187" t="s">
        <v>14</v>
      </c>
      <c r="B23" s="188" t="s">
        <v>69</v>
      </c>
      <c r="C23" s="189">
        <f t="shared" si="1"/>
        <v>6185</v>
      </c>
      <c r="D23" s="189">
        <f t="shared" si="2"/>
        <v>6185</v>
      </c>
      <c r="E23" s="237"/>
      <c r="F23" s="189">
        <f aca="true" t="shared" si="3" ref="F23:M23">F24+F25+F26</f>
        <v>5679</v>
      </c>
      <c r="G23" s="189">
        <f t="shared" si="3"/>
        <v>0</v>
      </c>
      <c r="H23" s="189"/>
      <c r="I23" s="189">
        <f t="shared" si="3"/>
        <v>0</v>
      </c>
      <c r="J23" s="189">
        <f t="shared" si="3"/>
        <v>0</v>
      </c>
      <c r="K23" s="189">
        <f t="shared" si="3"/>
        <v>506</v>
      </c>
      <c r="L23" s="189">
        <f t="shared" si="3"/>
        <v>0</v>
      </c>
      <c r="M23" s="189">
        <f t="shared" si="3"/>
        <v>0</v>
      </c>
    </row>
    <row r="24" spans="1:13" ht="15.75">
      <c r="A24" s="68" t="s">
        <v>6</v>
      </c>
      <c r="B24" s="69" t="s">
        <v>390</v>
      </c>
      <c r="C24" s="83">
        <f t="shared" si="1"/>
        <v>4279</v>
      </c>
      <c r="D24" s="83">
        <f t="shared" si="2"/>
        <v>4279</v>
      </c>
      <c r="E24" s="71"/>
      <c r="F24" s="70">
        <v>4279</v>
      </c>
      <c r="G24" s="70"/>
      <c r="H24" s="70"/>
      <c r="I24" s="70"/>
      <c r="J24" s="70"/>
      <c r="K24" s="70"/>
      <c r="L24" s="70"/>
      <c r="M24" s="241"/>
    </row>
    <row r="25" spans="1:13" ht="15.75">
      <c r="A25" s="68" t="s">
        <v>12</v>
      </c>
      <c r="B25" s="69" t="s">
        <v>391</v>
      </c>
      <c r="C25" s="83">
        <f t="shared" si="1"/>
        <v>1906</v>
      </c>
      <c r="D25" s="83">
        <f t="shared" si="2"/>
        <v>1906</v>
      </c>
      <c r="E25" s="71"/>
      <c r="F25" s="70">
        <v>1400</v>
      </c>
      <c r="G25" s="70"/>
      <c r="H25" s="70"/>
      <c r="I25" s="70"/>
      <c r="J25" s="70"/>
      <c r="K25" s="70">
        <v>506</v>
      </c>
      <c r="L25" s="70"/>
      <c r="M25" s="241"/>
    </row>
    <row r="26" spans="1:13" ht="15.75">
      <c r="A26" s="68" t="s">
        <v>22</v>
      </c>
      <c r="B26" s="69" t="s">
        <v>392</v>
      </c>
      <c r="C26" s="83">
        <f t="shared" si="1"/>
        <v>0</v>
      </c>
      <c r="D26" s="83">
        <f t="shared" si="2"/>
        <v>0</v>
      </c>
      <c r="E26" s="71"/>
      <c r="F26" s="70"/>
      <c r="G26" s="70"/>
      <c r="H26" s="70"/>
      <c r="I26" s="70"/>
      <c r="J26" s="70"/>
      <c r="K26" s="70"/>
      <c r="L26" s="70"/>
      <c r="M26" s="241"/>
    </row>
    <row r="27" spans="1:13" ht="13.5">
      <c r="A27" s="72"/>
      <c r="B27" s="73" t="s">
        <v>145</v>
      </c>
      <c r="C27" s="212">
        <f t="shared" si="1"/>
        <v>16725</v>
      </c>
      <c r="D27" s="212">
        <f t="shared" si="2"/>
        <v>16812</v>
      </c>
      <c r="E27" s="75"/>
      <c r="F27" s="74">
        <f aca="true" t="shared" si="4" ref="F27:M27">F9+F23</f>
        <v>5679</v>
      </c>
      <c r="G27" s="74">
        <f t="shared" si="4"/>
        <v>0</v>
      </c>
      <c r="H27" s="74">
        <f t="shared" si="4"/>
        <v>2350</v>
      </c>
      <c r="I27" s="74">
        <f t="shared" si="4"/>
        <v>0</v>
      </c>
      <c r="J27" s="74">
        <f t="shared" si="4"/>
        <v>4075</v>
      </c>
      <c r="K27" s="74">
        <f t="shared" si="4"/>
        <v>2088</v>
      </c>
      <c r="L27" s="74">
        <f t="shared" si="4"/>
        <v>2533</v>
      </c>
      <c r="M27" s="74">
        <f t="shared" si="4"/>
        <v>2620</v>
      </c>
    </row>
    <row r="28" spans="1:13" ht="12.75">
      <c r="A28" s="152" t="s">
        <v>6</v>
      </c>
      <c r="B28" s="85" t="s">
        <v>367</v>
      </c>
      <c r="C28" s="83">
        <f t="shared" si="1"/>
        <v>2972</v>
      </c>
      <c r="D28" s="83">
        <f t="shared" si="2"/>
        <v>2989</v>
      </c>
      <c r="E28" s="71"/>
      <c r="F28" s="86">
        <v>822</v>
      </c>
      <c r="G28" s="86"/>
      <c r="H28" s="86">
        <v>458</v>
      </c>
      <c r="I28" s="86"/>
      <c r="J28" s="86">
        <v>786</v>
      </c>
      <c r="K28" s="86">
        <v>385</v>
      </c>
      <c r="L28" s="86">
        <v>521</v>
      </c>
      <c r="M28" s="69">
        <v>538</v>
      </c>
    </row>
    <row r="29" spans="1:13" ht="15.75">
      <c r="A29" s="152" t="s">
        <v>12</v>
      </c>
      <c r="B29" s="85" t="s">
        <v>368</v>
      </c>
      <c r="C29" s="83">
        <f t="shared" si="1"/>
        <v>0</v>
      </c>
      <c r="D29" s="83">
        <f t="shared" si="2"/>
        <v>0</v>
      </c>
      <c r="E29" s="71"/>
      <c r="F29" s="86"/>
      <c r="G29" s="86"/>
      <c r="H29" s="86"/>
      <c r="I29" s="86"/>
      <c r="J29" s="86"/>
      <c r="K29" s="86"/>
      <c r="L29" s="86"/>
      <c r="M29" s="241"/>
    </row>
    <row r="30" spans="1:13" ht="15.75">
      <c r="A30" s="152" t="s">
        <v>22</v>
      </c>
      <c r="B30" s="85" t="s">
        <v>369</v>
      </c>
      <c r="C30" s="83">
        <f t="shared" si="1"/>
        <v>0</v>
      </c>
      <c r="D30" s="83">
        <f t="shared" si="2"/>
        <v>0</v>
      </c>
      <c r="E30" s="71"/>
      <c r="F30" s="86"/>
      <c r="G30" s="86"/>
      <c r="H30" s="86"/>
      <c r="I30" s="86"/>
      <c r="J30" s="86"/>
      <c r="K30" s="86"/>
      <c r="L30" s="86"/>
      <c r="M30" s="241"/>
    </row>
    <row r="31" spans="1:13" ht="13.5">
      <c r="A31" s="72"/>
      <c r="B31" s="73" t="s">
        <v>359</v>
      </c>
      <c r="C31" s="212">
        <f t="shared" si="1"/>
        <v>2972</v>
      </c>
      <c r="D31" s="212">
        <f t="shared" si="2"/>
        <v>2989</v>
      </c>
      <c r="E31" s="75"/>
      <c r="F31" s="74">
        <f aca="true" t="shared" si="5" ref="F31:M31">SUM(F28:F30)</f>
        <v>822</v>
      </c>
      <c r="G31" s="74">
        <f t="shared" si="5"/>
        <v>0</v>
      </c>
      <c r="H31" s="74">
        <f t="shared" si="5"/>
        <v>458</v>
      </c>
      <c r="I31" s="74">
        <f t="shared" si="5"/>
        <v>0</v>
      </c>
      <c r="J31" s="74">
        <f t="shared" si="5"/>
        <v>786</v>
      </c>
      <c r="K31" s="74">
        <f t="shared" si="5"/>
        <v>385</v>
      </c>
      <c r="L31" s="74">
        <f t="shared" si="5"/>
        <v>521</v>
      </c>
      <c r="M31" s="74">
        <f t="shared" si="5"/>
        <v>538</v>
      </c>
    </row>
    <row r="36" spans="1:4" ht="12.75">
      <c r="A36" s="151"/>
      <c r="B36" s="148"/>
      <c r="C36" s="149"/>
      <c r="D36" s="149"/>
    </row>
  </sheetData>
  <sheetProtection/>
  <mergeCells count="1">
    <mergeCell ref="A4:M4"/>
  </mergeCells>
  <printOptions/>
  <pageMargins left="0.984251968503937" right="0.984251968503937" top="0.984251968503937" bottom="0.984251968503937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0">
      <selection activeCell="D42" sqref="D42"/>
    </sheetView>
  </sheetViews>
  <sheetFormatPr defaultColWidth="9.140625" defaultRowHeight="15"/>
  <cols>
    <col min="1" max="1" width="3.57421875" style="63" bestFit="1" customWidth="1"/>
    <col min="2" max="2" width="33.8515625" style="63" customWidth="1"/>
    <col min="3" max="4" width="9.28125" style="63" customWidth="1"/>
    <col min="5" max="5" width="3.28125" style="182" customWidth="1"/>
    <col min="6" max="18" width="9.28125" style="211" customWidth="1"/>
    <col min="19" max="19" width="9.28125" style="88" customWidth="1"/>
    <col min="20" max="31" width="9.28125" style="63" customWidth="1"/>
    <col min="32" max="16384" width="9.140625" style="63" customWidth="1"/>
  </cols>
  <sheetData>
    <row r="1" spans="1:25" ht="12.75">
      <c r="A1" s="76"/>
      <c r="B1" s="62"/>
      <c r="C1" s="62"/>
      <c r="D1" s="62"/>
      <c r="E1" s="204"/>
      <c r="F1" s="62"/>
      <c r="G1" s="62"/>
      <c r="H1" s="62"/>
      <c r="I1" s="62"/>
      <c r="J1" s="62"/>
      <c r="K1" s="62"/>
      <c r="L1" s="62"/>
      <c r="M1" s="62"/>
      <c r="N1" s="62"/>
      <c r="O1" s="62"/>
      <c r="P1" s="257"/>
      <c r="Q1" s="257"/>
      <c r="R1" s="62"/>
      <c r="S1" s="62"/>
      <c r="T1" s="62" t="s">
        <v>371</v>
      </c>
      <c r="U1" s="61"/>
      <c r="W1" s="62"/>
      <c r="X1" s="62"/>
      <c r="Y1" s="62"/>
    </row>
    <row r="2" spans="1:27" ht="18.75">
      <c r="A2" s="260" t="s">
        <v>453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52"/>
      <c r="S2" s="252"/>
      <c r="T2" s="214" t="s">
        <v>433</v>
      </c>
      <c r="U2" s="146"/>
      <c r="V2" s="167"/>
      <c r="W2" s="146"/>
      <c r="X2" s="146"/>
      <c r="Y2" s="146"/>
      <c r="Z2" s="146"/>
      <c r="AA2" s="146"/>
    </row>
    <row r="3" spans="1:27" ht="12.75">
      <c r="A3" s="76"/>
      <c r="B3" s="62"/>
      <c r="C3" s="62"/>
      <c r="D3" s="62"/>
      <c r="E3" s="204"/>
      <c r="F3" s="259" t="s">
        <v>124</v>
      </c>
      <c r="G3" s="259"/>
      <c r="H3" s="259"/>
      <c r="I3" s="259"/>
      <c r="J3" s="259"/>
      <c r="K3" s="62"/>
      <c r="L3" s="62"/>
      <c r="M3" s="62"/>
      <c r="N3" s="62"/>
      <c r="O3" s="62"/>
      <c r="P3" s="258"/>
      <c r="Q3" s="258"/>
      <c r="R3" s="62"/>
      <c r="S3" s="62"/>
      <c r="T3" s="62" t="s">
        <v>2</v>
      </c>
      <c r="U3" s="147"/>
      <c r="V3" s="147"/>
      <c r="W3" s="62"/>
      <c r="X3" s="62"/>
      <c r="Y3" s="62"/>
      <c r="Z3" s="62"/>
      <c r="AA3" s="62"/>
    </row>
    <row r="4" spans="1:20" ht="63.75">
      <c r="A4" s="77"/>
      <c r="B4" s="65" t="s">
        <v>1</v>
      </c>
      <c r="C4" s="66" t="s">
        <v>452</v>
      </c>
      <c r="D4" s="66" t="s">
        <v>487</v>
      </c>
      <c r="E4" s="204"/>
      <c r="F4" s="67" t="s">
        <v>127</v>
      </c>
      <c r="G4" s="67" t="s">
        <v>132</v>
      </c>
      <c r="H4" s="67" t="s">
        <v>146</v>
      </c>
      <c r="I4" s="67" t="s">
        <v>432</v>
      </c>
      <c r="J4" s="67" t="s">
        <v>125</v>
      </c>
      <c r="K4" s="67" t="s">
        <v>128</v>
      </c>
      <c r="L4" s="67" t="s">
        <v>126</v>
      </c>
      <c r="M4" s="67" t="s">
        <v>129</v>
      </c>
      <c r="N4" s="67" t="s">
        <v>434</v>
      </c>
      <c r="O4" s="67" t="s">
        <v>147</v>
      </c>
      <c r="P4" s="67" t="s">
        <v>130</v>
      </c>
      <c r="Q4" s="67" t="s">
        <v>131</v>
      </c>
      <c r="R4" s="67" t="s">
        <v>479</v>
      </c>
      <c r="S4" s="67" t="s">
        <v>478</v>
      </c>
      <c r="T4" s="242" t="s">
        <v>494</v>
      </c>
    </row>
    <row r="5" spans="1:20" ht="12.75">
      <c r="A5" s="81" t="s">
        <v>6</v>
      </c>
      <c r="B5" s="82" t="s">
        <v>393</v>
      </c>
      <c r="C5" s="83">
        <f>SUM(F5:S5)</f>
        <v>0</v>
      </c>
      <c r="D5" s="83">
        <v>0</v>
      </c>
      <c r="E5" s="205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69"/>
      <c r="S5" s="222"/>
      <c r="T5" s="243"/>
    </row>
    <row r="6" spans="1:20" ht="12.75">
      <c r="A6" s="78" t="s">
        <v>155</v>
      </c>
      <c r="B6" s="69" t="s">
        <v>150</v>
      </c>
      <c r="C6" s="83">
        <f aca="true" t="shared" si="0" ref="C6:D40">SUM(F6:S6)</f>
        <v>0</v>
      </c>
      <c r="D6" s="83">
        <v>0</v>
      </c>
      <c r="E6" s="205"/>
      <c r="F6" s="70"/>
      <c r="G6" s="180"/>
      <c r="H6" s="70"/>
      <c r="I6" s="180"/>
      <c r="J6" s="70"/>
      <c r="K6" s="70"/>
      <c r="L6" s="86"/>
      <c r="M6" s="180"/>
      <c r="N6" s="180"/>
      <c r="O6" s="70"/>
      <c r="P6" s="86"/>
      <c r="Q6" s="180"/>
      <c r="R6" s="69"/>
      <c r="S6" s="222"/>
      <c r="T6" s="243"/>
    </row>
    <row r="7" spans="1:20" s="153" customFormat="1" ht="12.75">
      <c r="A7" s="201" t="s">
        <v>12</v>
      </c>
      <c r="B7" s="178" t="s">
        <v>395</v>
      </c>
      <c r="C7" s="83">
        <f>SUM(F7:S7)</f>
        <v>1700</v>
      </c>
      <c r="D7" s="83">
        <f>SUM(F7:T7)</f>
        <v>1700</v>
      </c>
      <c r="E7" s="205"/>
      <c r="F7" s="83">
        <v>200</v>
      </c>
      <c r="G7" s="83">
        <v>100</v>
      </c>
      <c r="H7" s="83"/>
      <c r="I7" s="83"/>
      <c r="J7" s="83"/>
      <c r="K7" s="83"/>
      <c r="L7" s="83"/>
      <c r="M7" s="83">
        <v>500</v>
      </c>
      <c r="N7" s="83"/>
      <c r="O7" s="83">
        <v>300</v>
      </c>
      <c r="P7" s="83"/>
      <c r="Q7" s="83">
        <v>600</v>
      </c>
      <c r="R7" s="82"/>
      <c r="S7" s="223"/>
      <c r="T7" s="244"/>
    </row>
    <row r="8" spans="1:20" ht="12.75">
      <c r="A8" s="78" t="s">
        <v>158</v>
      </c>
      <c r="B8" s="69" t="s">
        <v>148</v>
      </c>
      <c r="C8" s="83">
        <f t="shared" si="0"/>
        <v>0</v>
      </c>
      <c r="D8" s="83">
        <f aca="true" t="shared" si="1" ref="D8:D31">SUM(F8:T8)</f>
        <v>0</v>
      </c>
      <c r="E8" s="205"/>
      <c r="F8" s="70"/>
      <c r="G8" s="180"/>
      <c r="H8" s="70"/>
      <c r="I8" s="180"/>
      <c r="J8" s="70"/>
      <c r="K8" s="70"/>
      <c r="L8" s="86"/>
      <c r="M8" s="180"/>
      <c r="N8" s="180"/>
      <c r="O8" s="70"/>
      <c r="P8" s="86"/>
      <c r="Q8" s="180"/>
      <c r="R8" s="69"/>
      <c r="S8" s="222"/>
      <c r="T8" s="243"/>
    </row>
    <row r="9" spans="1:20" ht="12.75">
      <c r="A9" s="78" t="s">
        <v>160</v>
      </c>
      <c r="B9" s="69" t="s">
        <v>149</v>
      </c>
      <c r="C9" s="83">
        <f t="shared" si="0"/>
        <v>0</v>
      </c>
      <c r="D9" s="83">
        <f t="shared" si="1"/>
        <v>0</v>
      </c>
      <c r="E9" s="205"/>
      <c r="F9" s="70"/>
      <c r="G9" s="180"/>
      <c r="H9" s="70"/>
      <c r="I9" s="180"/>
      <c r="J9" s="70"/>
      <c r="K9" s="70"/>
      <c r="L9" s="86"/>
      <c r="M9" s="180"/>
      <c r="N9" s="180"/>
      <c r="O9" s="70"/>
      <c r="P9" s="86"/>
      <c r="Q9" s="180"/>
      <c r="R9" s="69"/>
      <c r="S9" s="222"/>
      <c r="T9" s="243"/>
    </row>
    <row r="10" spans="1:20" ht="12.75">
      <c r="A10" s="78" t="s">
        <v>162</v>
      </c>
      <c r="B10" s="69" t="s">
        <v>151</v>
      </c>
      <c r="C10" s="83">
        <f t="shared" si="0"/>
        <v>0</v>
      </c>
      <c r="D10" s="83">
        <f t="shared" si="1"/>
        <v>0</v>
      </c>
      <c r="E10" s="205"/>
      <c r="F10" s="70"/>
      <c r="G10" s="180"/>
      <c r="H10" s="70"/>
      <c r="I10" s="180"/>
      <c r="J10" s="70"/>
      <c r="K10" s="70"/>
      <c r="L10" s="86"/>
      <c r="M10" s="180"/>
      <c r="N10" s="180"/>
      <c r="O10" s="70"/>
      <c r="P10" s="86"/>
      <c r="Q10" s="180"/>
      <c r="R10" s="69"/>
      <c r="S10" s="222"/>
      <c r="T10" s="243"/>
    </row>
    <row r="11" spans="1:20" ht="12.75">
      <c r="A11" s="78" t="s">
        <v>164</v>
      </c>
      <c r="B11" s="69" t="s">
        <v>152</v>
      </c>
      <c r="C11" s="83">
        <f t="shared" si="0"/>
        <v>0</v>
      </c>
      <c r="D11" s="83">
        <f t="shared" si="1"/>
        <v>0</v>
      </c>
      <c r="E11" s="205"/>
      <c r="F11" s="70"/>
      <c r="G11" s="180"/>
      <c r="H11" s="70"/>
      <c r="I11" s="180"/>
      <c r="J11" s="70"/>
      <c r="K11" s="70"/>
      <c r="L11" s="86"/>
      <c r="M11" s="180"/>
      <c r="N11" s="180"/>
      <c r="O11" s="70"/>
      <c r="P11" s="86"/>
      <c r="Q11" s="180"/>
      <c r="R11" s="69"/>
      <c r="S11" s="222"/>
      <c r="T11" s="243"/>
    </row>
    <row r="12" spans="1:20" ht="12.75">
      <c r="A12" s="78" t="s">
        <v>166</v>
      </c>
      <c r="B12" s="69" t="s">
        <v>153</v>
      </c>
      <c r="C12" s="83">
        <f t="shared" si="0"/>
        <v>0</v>
      </c>
      <c r="D12" s="83">
        <f t="shared" si="1"/>
        <v>0</v>
      </c>
      <c r="E12" s="205"/>
      <c r="F12" s="70"/>
      <c r="G12" s="180"/>
      <c r="H12" s="70"/>
      <c r="I12" s="180"/>
      <c r="J12" s="70"/>
      <c r="K12" s="70"/>
      <c r="L12" s="86"/>
      <c r="M12" s="180"/>
      <c r="N12" s="180"/>
      <c r="O12" s="70"/>
      <c r="P12" s="86"/>
      <c r="Q12" s="180"/>
      <c r="R12" s="69"/>
      <c r="S12" s="222"/>
      <c r="T12" s="243"/>
    </row>
    <row r="13" spans="1:20" ht="12.75">
      <c r="A13" s="78" t="s">
        <v>168</v>
      </c>
      <c r="B13" s="69" t="s">
        <v>154</v>
      </c>
      <c r="C13" s="83">
        <f t="shared" si="0"/>
        <v>0</v>
      </c>
      <c r="D13" s="83">
        <f t="shared" si="1"/>
        <v>1106</v>
      </c>
      <c r="E13" s="205"/>
      <c r="F13" s="70"/>
      <c r="G13" s="180"/>
      <c r="H13" s="70"/>
      <c r="I13" s="180"/>
      <c r="J13" s="70"/>
      <c r="K13" s="70"/>
      <c r="L13" s="86"/>
      <c r="M13" s="180"/>
      <c r="N13" s="180"/>
      <c r="O13" s="70"/>
      <c r="P13" s="86"/>
      <c r="Q13" s="180"/>
      <c r="R13" s="69"/>
      <c r="S13" s="222"/>
      <c r="T13" s="240">
        <v>1106</v>
      </c>
    </row>
    <row r="14" spans="1:20" s="150" customFormat="1" ht="12.75">
      <c r="A14" s="84" t="s">
        <v>394</v>
      </c>
      <c r="B14" s="85" t="s">
        <v>174</v>
      </c>
      <c r="C14" s="83">
        <f t="shared" si="0"/>
        <v>0</v>
      </c>
      <c r="D14" s="83">
        <f t="shared" si="1"/>
        <v>0</v>
      </c>
      <c r="E14" s="205"/>
      <c r="F14" s="86"/>
      <c r="G14" s="180"/>
      <c r="H14" s="86"/>
      <c r="I14" s="180"/>
      <c r="J14" s="86"/>
      <c r="K14" s="86"/>
      <c r="L14" s="86"/>
      <c r="M14" s="180"/>
      <c r="N14" s="180"/>
      <c r="O14" s="86"/>
      <c r="P14" s="86"/>
      <c r="Q14" s="180"/>
      <c r="R14" s="85"/>
      <c r="S14" s="224"/>
      <c r="T14" s="245"/>
    </row>
    <row r="15" spans="1:20" ht="13.5">
      <c r="A15" s="193" t="s">
        <v>4</v>
      </c>
      <c r="B15" s="194" t="s">
        <v>71</v>
      </c>
      <c r="C15" s="226">
        <f t="shared" si="0"/>
        <v>1700</v>
      </c>
      <c r="D15" s="226">
        <f t="shared" si="1"/>
        <v>2806</v>
      </c>
      <c r="E15" s="205"/>
      <c r="F15" s="168">
        <f aca="true" t="shared" si="2" ref="F15:S15">F5+F7</f>
        <v>200</v>
      </c>
      <c r="G15" s="168">
        <f t="shared" si="2"/>
        <v>100</v>
      </c>
      <c r="H15" s="168">
        <f t="shared" si="2"/>
        <v>0</v>
      </c>
      <c r="I15" s="168">
        <f t="shared" si="2"/>
        <v>0</v>
      </c>
      <c r="J15" s="168">
        <f t="shared" si="2"/>
        <v>0</v>
      </c>
      <c r="K15" s="168">
        <f t="shared" si="2"/>
        <v>0</v>
      </c>
      <c r="L15" s="168">
        <f t="shared" si="2"/>
        <v>0</v>
      </c>
      <c r="M15" s="168">
        <f t="shared" si="2"/>
        <v>500</v>
      </c>
      <c r="N15" s="168">
        <f t="shared" si="2"/>
        <v>0</v>
      </c>
      <c r="O15" s="168">
        <f t="shared" si="2"/>
        <v>300</v>
      </c>
      <c r="P15" s="168">
        <f t="shared" si="2"/>
        <v>0</v>
      </c>
      <c r="Q15" s="168">
        <f t="shared" si="2"/>
        <v>600</v>
      </c>
      <c r="R15" s="168">
        <f t="shared" si="2"/>
        <v>0</v>
      </c>
      <c r="S15" s="168">
        <f t="shared" si="2"/>
        <v>0</v>
      </c>
      <c r="T15" s="168">
        <v>1106</v>
      </c>
    </row>
    <row r="16" spans="1:20" ht="12.75">
      <c r="A16" s="78" t="s">
        <v>6</v>
      </c>
      <c r="B16" s="69" t="s">
        <v>365</v>
      </c>
      <c r="C16" s="83">
        <f t="shared" si="0"/>
        <v>100</v>
      </c>
      <c r="D16" s="181">
        <f t="shared" si="1"/>
        <v>100</v>
      </c>
      <c r="E16" s="205"/>
      <c r="F16" s="70">
        <v>100</v>
      </c>
      <c r="G16" s="180"/>
      <c r="H16" s="70"/>
      <c r="I16" s="180"/>
      <c r="J16" s="70"/>
      <c r="K16" s="70"/>
      <c r="L16" s="86"/>
      <c r="M16" s="180"/>
      <c r="N16" s="180"/>
      <c r="O16" s="70"/>
      <c r="P16" s="86"/>
      <c r="Q16" s="180"/>
      <c r="R16" s="69"/>
      <c r="S16" s="222"/>
      <c r="T16" s="243"/>
    </row>
    <row r="17" spans="1:20" ht="12.75">
      <c r="A17" s="78" t="s">
        <v>12</v>
      </c>
      <c r="B17" s="69" t="s">
        <v>157</v>
      </c>
      <c r="C17" s="83">
        <f t="shared" si="0"/>
        <v>163</v>
      </c>
      <c r="D17" s="181">
        <f t="shared" si="1"/>
        <v>163</v>
      </c>
      <c r="E17" s="205"/>
      <c r="F17" s="70">
        <v>100</v>
      </c>
      <c r="G17" s="180"/>
      <c r="H17" s="70"/>
      <c r="I17" s="180"/>
      <c r="J17" s="70"/>
      <c r="K17" s="70"/>
      <c r="L17" s="86"/>
      <c r="M17" s="180"/>
      <c r="N17" s="180"/>
      <c r="O17" s="70">
        <v>25</v>
      </c>
      <c r="P17" s="86"/>
      <c r="Q17" s="180">
        <v>38</v>
      </c>
      <c r="R17" s="69"/>
      <c r="S17" s="222"/>
      <c r="T17" s="243"/>
    </row>
    <row r="18" spans="1:20" ht="13.5">
      <c r="A18" s="193" t="s">
        <v>14</v>
      </c>
      <c r="B18" s="194" t="s">
        <v>72</v>
      </c>
      <c r="C18" s="226">
        <f t="shared" si="0"/>
        <v>263</v>
      </c>
      <c r="D18" s="226">
        <f t="shared" si="1"/>
        <v>263</v>
      </c>
      <c r="E18" s="205"/>
      <c r="F18" s="168">
        <f aca="true" t="shared" si="3" ref="F18:T18">F16+F17</f>
        <v>200</v>
      </c>
      <c r="G18" s="168">
        <f t="shared" si="3"/>
        <v>0</v>
      </c>
      <c r="H18" s="168">
        <f t="shared" si="3"/>
        <v>0</v>
      </c>
      <c r="I18" s="168">
        <f t="shared" si="3"/>
        <v>0</v>
      </c>
      <c r="J18" s="168">
        <f t="shared" si="3"/>
        <v>0</v>
      </c>
      <c r="K18" s="168">
        <f t="shared" si="3"/>
        <v>0</v>
      </c>
      <c r="L18" s="168">
        <f t="shared" si="3"/>
        <v>0</v>
      </c>
      <c r="M18" s="168">
        <v>0</v>
      </c>
      <c r="N18" s="168">
        <f t="shared" si="3"/>
        <v>0</v>
      </c>
      <c r="O18" s="168">
        <f t="shared" si="3"/>
        <v>25</v>
      </c>
      <c r="P18" s="168">
        <f t="shared" si="3"/>
        <v>0</v>
      </c>
      <c r="Q18" s="168">
        <f t="shared" si="3"/>
        <v>38</v>
      </c>
      <c r="R18" s="168">
        <f t="shared" si="3"/>
        <v>0</v>
      </c>
      <c r="S18" s="168">
        <f t="shared" si="3"/>
        <v>0</v>
      </c>
      <c r="T18" s="168">
        <f t="shared" si="3"/>
        <v>0</v>
      </c>
    </row>
    <row r="19" spans="1:20" s="153" customFormat="1" ht="12.75">
      <c r="A19" s="81" t="s">
        <v>6</v>
      </c>
      <c r="B19" s="82" t="s">
        <v>397</v>
      </c>
      <c r="C19" s="83">
        <f t="shared" si="0"/>
        <v>2377</v>
      </c>
      <c r="D19" s="181">
        <f t="shared" si="1"/>
        <v>2377</v>
      </c>
      <c r="E19" s="205"/>
      <c r="F19" s="83">
        <v>600</v>
      </c>
      <c r="G19" s="83">
        <v>25</v>
      </c>
      <c r="H19" s="83">
        <v>250</v>
      </c>
      <c r="I19" s="83"/>
      <c r="J19" s="83"/>
      <c r="K19" s="83">
        <v>700</v>
      </c>
      <c r="L19" s="83"/>
      <c r="M19" s="83"/>
      <c r="N19" s="83">
        <v>2</v>
      </c>
      <c r="O19" s="83">
        <v>800</v>
      </c>
      <c r="P19" s="83"/>
      <c r="Q19" s="83"/>
      <c r="R19" s="82"/>
      <c r="S19" s="223"/>
      <c r="T19" s="244"/>
    </row>
    <row r="20" spans="1:20" ht="12.75">
      <c r="A20" s="78" t="s">
        <v>155</v>
      </c>
      <c r="B20" s="85" t="s">
        <v>161</v>
      </c>
      <c r="C20" s="83">
        <f t="shared" si="0"/>
        <v>0</v>
      </c>
      <c r="D20" s="181">
        <f t="shared" si="1"/>
        <v>0</v>
      </c>
      <c r="E20" s="205"/>
      <c r="F20" s="70"/>
      <c r="G20" s="180"/>
      <c r="H20" s="70"/>
      <c r="I20" s="180"/>
      <c r="J20" s="70"/>
      <c r="K20" s="70"/>
      <c r="L20" s="86"/>
      <c r="M20" s="180"/>
      <c r="N20" s="180"/>
      <c r="O20" s="70"/>
      <c r="P20" s="86"/>
      <c r="Q20" s="180"/>
      <c r="R20" s="69"/>
      <c r="S20" s="222"/>
      <c r="T20" s="243"/>
    </row>
    <row r="21" spans="1:20" ht="12.75">
      <c r="A21" s="78" t="s">
        <v>156</v>
      </c>
      <c r="B21" s="85" t="s">
        <v>163</v>
      </c>
      <c r="C21" s="83">
        <f t="shared" si="0"/>
        <v>0</v>
      </c>
      <c r="D21" s="181">
        <f t="shared" si="1"/>
        <v>0</v>
      </c>
      <c r="E21" s="205"/>
      <c r="F21" s="70"/>
      <c r="G21" s="180"/>
      <c r="H21" s="70"/>
      <c r="I21" s="180"/>
      <c r="J21" s="70"/>
      <c r="K21" s="70"/>
      <c r="L21" s="86"/>
      <c r="M21" s="180"/>
      <c r="N21" s="180"/>
      <c r="O21" s="70"/>
      <c r="P21" s="86"/>
      <c r="Q21" s="180"/>
      <c r="R21" s="69"/>
      <c r="S21" s="222"/>
      <c r="T21" s="243"/>
    </row>
    <row r="22" spans="1:20" ht="12.75">
      <c r="A22" s="78" t="s">
        <v>396</v>
      </c>
      <c r="B22" s="85" t="s">
        <v>165</v>
      </c>
      <c r="C22" s="83">
        <f t="shared" si="0"/>
        <v>0</v>
      </c>
      <c r="D22" s="181">
        <f t="shared" si="1"/>
        <v>0</v>
      </c>
      <c r="E22" s="205"/>
      <c r="F22" s="70"/>
      <c r="G22" s="180"/>
      <c r="H22" s="70"/>
      <c r="I22" s="180"/>
      <c r="J22" s="70"/>
      <c r="K22" s="70"/>
      <c r="L22" s="86"/>
      <c r="M22" s="180"/>
      <c r="N22" s="180"/>
      <c r="O22" s="70"/>
      <c r="P22" s="86"/>
      <c r="Q22" s="180"/>
      <c r="R22" s="69"/>
      <c r="S22" s="222"/>
      <c r="T22" s="243"/>
    </row>
    <row r="23" spans="1:20" s="153" customFormat="1" ht="12.75">
      <c r="A23" s="81" t="s">
        <v>12</v>
      </c>
      <c r="B23" s="82" t="s">
        <v>159</v>
      </c>
      <c r="C23" s="83">
        <f t="shared" si="0"/>
        <v>3500</v>
      </c>
      <c r="D23" s="181">
        <f t="shared" si="1"/>
        <v>3500</v>
      </c>
      <c r="E23" s="205"/>
      <c r="F23" s="83"/>
      <c r="G23" s="181"/>
      <c r="H23" s="83"/>
      <c r="I23" s="181"/>
      <c r="J23" s="83"/>
      <c r="K23" s="83"/>
      <c r="L23" s="177"/>
      <c r="M23" s="181"/>
      <c r="N23" s="181"/>
      <c r="O23" s="83"/>
      <c r="P23" s="177">
        <v>3500</v>
      </c>
      <c r="Q23" s="181"/>
      <c r="R23" s="82"/>
      <c r="S23" s="223"/>
      <c r="T23" s="244"/>
    </row>
    <row r="24" spans="1:20" s="153" customFormat="1" ht="12.75">
      <c r="A24" s="81" t="s">
        <v>22</v>
      </c>
      <c r="B24" s="82" t="s">
        <v>167</v>
      </c>
      <c r="C24" s="83">
        <f t="shared" si="0"/>
        <v>700</v>
      </c>
      <c r="D24" s="181">
        <f t="shared" si="1"/>
        <v>700</v>
      </c>
      <c r="E24" s="205"/>
      <c r="F24" s="83"/>
      <c r="G24" s="181"/>
      <c r="H24" s="83"/>
      <c r="I24" s="181"/>
      <c r="J24" s="83"/>
      <c r="K24" s="83">
        <v>300</v>
      </c>
      <c r="L24" s="177"/>
      <c r="M24" s="181"/>
      <c r="N24" s="181"/>
      <c r="O24" s="83"/>
      <c r="P24" s="177"/>
      <c r="Q24" s="181">
        <v>400</v>
      </c>
      <c r="R24" s="82"/>
      <c r="S24" s="223"/>
      <c r="T24" s="244"/>
    </row>
    <row r="25" spans="1:20" s="153" customFormat="1" ht="12.75">
      <c r="A25" s="81" t="s">
        <v>24</v>
      </c>
      <c r="B25" s="82" t="s">
        <v>398</v>
      </c>
      <c r="C25" s="83">
        <f t="shared" si="0"/>
        <v>200</v>
      </c>
      <c r="D25" s="181">
        <f t="shared" si="1"/>
        <v>200</v>
      </c>
      <c r="E25" s="205"/>
      <c r="F25" s="83"/>
      <c r="G25" s="83"/>
      <c r="H25" s="83"/>
      <c r="I25" s="83"/>
      <c r="J25" s="83"/>
      <c r="K25" s="83"/>
      <c r="L25" s="83"/>
      <c r="M25" s="83">
        <v>200</v>
      </c>
      <c r="N25" s="83"/>
      <c r="O25" s="83"/>
      <c r="P25" s="83"/>
      <c r="Q25" s="83"/>
      <c r="R25" s="82"/>
      <c r="S25" s="223"/>
      <c r="T25" s="244"/>
    </row>
    <row r="26" spans="1:20" ht="12.75">
      <c r="A26" s="78" t="s">
        <v>401</v>
      </c>
      <c r="B26" s="69" t="s">
        <v>399</v>
      </c>
      <c r="C26" s="83">
        <f t="shared" si="0"/>
        <v>0</v>
      </c>
      <c r="D26" s="181">
        <f t="shared" si="1"/>
        <v>0</v>
      </c>
      <c r="E26" s="205"/>
      <c r="F26" s="70"/>
      <c r="G26" s="180"/>
      <c r="H26" s="70"/>
      <c r="I26" s="180"/>
      <c r="J26" s="70"/>
      <c r="K26" s="70"/>
      <c r="L26" s="86"/>
      <c r="M26" s="180"/>
      <c r="N26" s="180"/>
      <c r="O26" s="70"/>
      <c r="P26" s="86"/>
      <c r="Q26" s="180"/>
      <c r="R26" s="69"/>
      <c r="S26" s="222"/>
      <c r="T26" s="243"/>
    </row>
    <row r="27" spans="1:20" ht="12.75">
      <c r="A27" s="78" t="s">
        <v>402</v>
      </c>
      <c r="B27" s="69" t="s">
        <v>400</v>
      </c>
      <c r="C27" s="83">
        <f t="shared" si="0"/>
        <v>0</v>
      </c>
      <c r="D27" s="181">
        <f t="shared" si="1"/>
        <v>0</v>
      </c>
      <c r="E27" s="205"/>
      <c r="F27" s="70"/>
      <c r="G27" s="180"/>
      <c r="H27" s="70"/>
      <c r="I27" s="180"/>
      <c r="J27" s="70"/>
      <c r="K27" s="70"/>
      <c r="L27" s="86"/>
      <c r="M27" s="180"/>
      <c r="N27" s="180"/>
      <c r="O27" s="70"/>
      <c r="P27" s="86"/>
      <c r="Q27" s="180"/>
      <c r="R27" s="69"/>
      <c r="S27" s="222"/>
      <c r="T27" s="243"/>
    </row>
    <row r="28" spans="1:20" s="202" customFormat="1" ht="12.75">
      <c r="A28" s="201" t="s">
        <v>28</v>
      </c>
      <c r="B28" s="178" t="s">
        <v>362</v>
      </c>
      <c r="C28" s="83">
        <f t="shared" si="0"/>
        <v>4162</v>
      </c>
      <c r="D28" s="181">
        <f t="shared" si="1"/>
        <v>4162</v>
      </c>
      <c r="E28" s="207"/>
      <c r="F28" s="83">
        <v>1120</v>
      </c>
      <c r="G28" s="83">
        <f aca="true" t="shared" si="4" ref="G28:R28">G29+G30+G31</f>
        <v>0</v>
      </c>
      <c r="H28" s="83">
        <f t="shared" si="4"/>
        <v>0</v>
      </c>
      <c r="I28" s="83">
        <f t="shared" si="4"/>
        <v>0</v>
      </c>
      <c r="J28" s="83">
        <f t="shared" si="4"/>
        <v>2146</v>
      </c>
      <c r="K28" s="83">
        <v>110</v>
      </c>
      <c r="L28" s="83">
        <f t="shared" si="4"/>
        <v>0</v>
      </c>
      <c r="M28" s="83">
        <v>220</v>
      </c>
      <c r="N28" s="83">
        <f t="shared" si="4"/>
        <v>0</v>
      </c>
      <c r="O28" s="83">
        <v>100</v>
      </c>
      <c r="P28" s="83">
        <f t="shared" si="4"/>
        <v>0</v>
      </c>
      <c r="Q28" s="83">
        <v>250</v>
      </c>
      <c r="R28" s="83">
        <f t="shared" si="4"/>
        <v>0</v>
      </c>
      <c r="S28" s="225">
        <v>216</v>
      </c>
      <c r="T28" s="246"/>
    </row>
    <row r="29" spans="1:20" s="150" customFormat="1" ht="12.75">
      <c r="A29" s="84" t="s">
        <v>403</v>
      </c>
      <c r="B29" s="85" t="s">
        <v>169</v>
      </c>
      <c r="C29" s="83">
        <f t="shared" si="0"/>
        <v>3712</v>
      </c>
      <c r="D29" s="181">
        <f t="shared" si="1"/>
        <v>3712</v>
      </c>
      <c r="E29" s="205"/>
      <c r="F29" s="86">
        <v>670</v>
      </c>
      <c r="G29" s="180"/>
      <c r="H29" s="86"/>
      <c r="I29" s="180"/>
      <c r="J29" s="86">
        <v>2146</v>
      </c>
      <c r="K29" s="86">
        <v>110</v>
      </c>
      <c r="L29" s="86"/>
      <c r="M29" s="180">
        <v>220</v>
      </c>
      <c r="N29" s="180"/>
      <c r="O29" s="86">
        <v>100</v>
      </c>
      <c r="P29" s="86"/>
      <c r="Q29" s="180">
        <v>250</v>
      </c>
      <c r="R29" s="85"/>
      <c r="S29" s="224">
        <v>216</v>
      </c>
      <c r="T29" s="245"/>
    </row>
    <row r="30" spans="1:20" s="150" customFormat="1" ht="12.75">
      <c r="A30" s="84" t="s">
        <v>404</v>
      </c>
      <c r="B30" s="85" t="s">
        <v>170</v>
      </c>
      <c r="C30" s="83">
        <f t="shared" si="0"/>
        <v>450</v>
      </c>
      <c r="D30" s="181">
        <f t="shared" si="1"/>
        <v>450</v>
      </c>
      <c r="E30" s="205"/>
      <c r="F30" s="86">
        <v>450</v>
      </c>
      <c r="G30" s="180"/>
      <c r="H30" s="86"/>
      <c r="I30" s="180"/>
      <c r="J30" s="86"/>
      <c r="K30" s="86"/>
      <c r="L30" s="86"/>
      <c r="M30" s="180"/>
      <c r="N30" s="180"/>
      <c r="O30" s="86"/>
      <c r="P30" s="86"/>
      <c r="Q30" s="180"/>
      <c r="R30" s="85"/>
      <c r="S30" s="224"/>
      <c r="T30" s="245"/>
    </row>
    <row r="31" spans="1:20" s="150" customFormat="1" ht="12.75">
      <c r="A31" s="84" t="s">
        <v>405</v>
      </c>
      <c r="B31" s="85" t="s">
        <v>364</v>
      </c>
      <c r="C31" s="83">
        <f t="shared" si="0"/>
        <v>0</v>
      </c>
      <c r="D31" s="181">
        <f t="shared" si="1"/>
        <v>0</v>
      </c>
      <c r="E31" s="205"/>
      <c r="F31" s="86"/>
      <c r="G31" s="180"/>
      <c r="H31" s="86"/>
      <c r="I31" s="180"/>
      <c r="J31" s="86"/>
      <c r="K31" s="86"/>
      <c r="L31" s="86"/>
      <c r="M31" s="180"/>
      <c r="N31" s="180"/>
      <c r="O31" s="86"/>
      <c r="P31" s="86"/>
      <c r="Q31" s="180"/>
      <c r="R31" s="85"/>
      <c r="S31" s="224"/>
      <c r="T31" s="245"/>
    </row>
    <row r="32" spans="1:20" ht="13.5">
      <c r="A32" s="195" t="s">
        <v>18</v>
      </c>
      <c r="B32" s="196" t="s">
        <v>171</v>
      </c>
      <c r="C32" s="226">
        <f t="shared" si="0"/>
        <v>10939</v>
      </c>
      <c r="D32" s="226">
        <f>SUM(F32:T32)</f>
        <v>10939</v>
      </c>
      <c r="E32" s="205"/>
      <c r="F32" s="168">
        <f>F19+F23+F24+F25+F28</f>
        <v>1720</v>
      </c>
      <c r="G32" s="168">
        <f aca="true" t="shared" si="5" ref="G32:T32">G19+G23+G24+G25+G28</f>
        <v>25</v>
      </c>
      <c r="H32" s="168">
        <f t="shared" si="5"/>
        <v>250</v>
      </c>
      <c r="I32" s="168">
        <f t="shared" si="5"/>
        <v>0</v>
      </c>
      <c r="J32" s="168">
        <f t="shared" si="5"/>
        <v>2146</v>
      </c>
      <c r="K32" s="168">
        <f t="shared" si="5"/>
        <v>1110</v>
      </c>
      <c r="L32" s="168">
        <f t="shared" si="5"/>
        <v>0</v>
      </c>
      <c r="M32" s="168">
        <f t="shared" si="5"/>
        <v>420</v>
      </c>
      <c r="N32" s="168">
        <f t="shared" si="5"/>
        <v>2</v>
      </c>
      <c r="O32" s="168">
        <f t="shared" si="5"/>
        <v>900</v>
      </c>
      <c r="P32" s="168">
        <f t="shared" si="5"/>
        <v>3500</v>
      </c>
      <c r="Q32" s="168">
        <f t="shared" si="5"/>
        <v>650</v>
      </c>
      <c r="R32" s="168">
        <f t="shared" si="5"/>
        <v>0</v>
      </c>
      <c r="S32" s="168">
        <f t="shared" si="5"/>
        <v>216</v>
      </c>
      <c r="T32" s="168">
        <f t="shared" si="5"/>
        <v>0</v>
      </c>
    </row>
    <row r="33" spans="1:20" ht="12.75">
      <c r="A33" s="78" t="s">
        <v>6</v>
      </c>
      <c r="B33" s="70" t="s">
        <v>173</v>
      </c>
      <c r="C33" s="83">
        <f t="shared" si="0"/>
        <v>0</v>
      </c>
      <c r="D33" s="83">
        <v>0</v>
      </c>
      <c r="E33" s="205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69"/>
      <c r="S33" s="222"/>
      <c r="T33" s="243"/>
    </row>
    <row r="34" spans="1:20" ht="12.75">
      <c r="A34" s="78" t="s">
        <v>12</v>
      </c>
      <c r="B34" s="70" t="s">
        <v>175</v>
      </c>
      <c r="C34" s="83">
        <f t="shared" si="0"/>
        <v>0</v>
      </c>
      <c r="D34" s="83">
        <v>0</v>
      </c>
      <c r="E34" s="205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69"/>
      <c r="S34" s="222"/>
      <c r="T34" s="243"/>
    </row>
    <row r="35" spans="1:20" s="192" customFormat="1" ht="12.75">
      <c r="A35" s="199" t="s">
        <v>73</v>
      </c>
      <c r="B35" s="200" t="s">
        <v>406</v>
      </c>
      <c r="C35" s="227">
        <f t="shared" si="0"/>
        <v>0</v>
      </c>
      <c r="D35" s="227">
        <f t="shared" si="0"/>
        <v>0</v>
      </c>
      <c r="E35" s="205"/>
      <c r="F35" s="168">
        <f aca="true" t="shared" si="6" ref="F35:T35">F33+F34</f>
        <v>0</v>
      </c>
      <c r="G35" s="168">
        <f t="shared" si="6"/>
        <v>0</v>
      </c>
      <c r="H35" s="168">
        <f t="shared" si="6"/>
        <v>0</v>
      </c>
      <c r="I35" s="168">
        <f t="shared" si="6"/>
        <v>0</v>
      </c>
      <c r="J35" s="168">
        <f t="shared" si="6"/>
        <v>0</v>
      </c>
      <c r="K35" s="168">
        <f t="shared" si="6"/>
        <v>0</v>
      </c>
      <c r="L35" s="168">
        <f t="shared" si="6"/>
        <v>0</v>
      </c>
      <c r="M35" s="168">
        <f t="shared" si="6"/>
        <v>0</v>
      </c>
      <c r="N35" s="168">
        <f t="shared" si="6"/>
        <v>0</v>
      </c>
      <c r="O35" s="168">
        <f t="shared" si="6"/>
        <v>0</v>
      </c>
      <c r="P35" s="168">
        <f t="shared" si="6"/>
        <v>0</v>
      </c>
      <c r="Q35" s="168">
        <f t="shared" si="6"/>
        <v>0</v>
      </c>
      <c r="R35" s="168">
        <f t="shared" si="6"/>
        <v>0</v>
      </c>
      <c r="S35" s="168">
        <f t="shared" si="6"/>
        <v>0</v>
      </c>
      <c r="T35" s="168">
        <f t="shared" si="6"/>
        <v>0</v>
      </c>
    </row>
    <row r="36" spans="1:20" ht="12.75">
      <c r="A36" s="197" t="s">
        <v>6</v>
      </c>
      <c r="B36" s="198" t="s">
        <v>172</v>
      </c>
      <c r="C36" s="83">
        <f t="shared" si="0"/>
        <v>0</v>
      </c>
      <c r="D36" s="83"/>
      <c r="E36" s="206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9"/>
      <c r="S36" s="222"/>
      <c r="T36" s="243"/>
    </row>
    <row r="37" spans="1:20" ht="12.75">
      <c r="A37" s="78" t="s">
        <v>155</v>
      </c>
      <c r="B37" s="70" t="s">
        <v>407</v>
      </c>
      <c r="C37" s="83">
        <f t="shared" si="0"/>
        <v>3288</v>
      </c>
      <c r="D37" s="83">
        <f>SUM(F37:T37)</f>
        <v>3586</v>
      </c>
      <c r="E37" s="205"/>
      <c r="F37" s="70">
        <v>432</v>
      </c>
      <c r="G37" s="180">
        <v>25</v>
      </c>
      <c r="H37" s="70">
        <v>67</v>
      </c>
      <c r="I37" s="180"/>
      <c r="J37" s="70">
        <v>580</v>
      </c>
      <c r="K37" s="70">
        <v>300</v>
      </c>
      <c r="L37" s="86"/>
      <c r="M37" s="180">
        <v>248</v>
      </c>
      <c r="N37" s="180">
        <v>1</v>
      </c>
      <c r="O37" s="70">
        <v>331</v>
      </c>
      <c r="P37" s="86">
        <v>945</v>
      </c>
      <c r="Q37" s="180">
        <v>300</v>
      </c>
      <c r="R37" s="69"/>
      <c r="S37" s="222">
        <v>59</v>
      </c>
      <c r="T37" s="240">
        <v>298</v>
      </c>
    </row>
    <row r="38" spans="1:20" ht="12.75">
      <c r="A38" s="78" t="s">
        <v>156</v>
      </c>
      <c r="B38" s="70" t="s">
        <v>408</v>
      </c>
      <c r="C38" s="83">
        <f t="shared" si="0"/>
        <v>0</v>
      </c>
      <c r="D38" s="83"/>
      <c r="E38" s="205"/>
      <c r="F38" s="70"/>
      <c r="G38" s="180"/>
      <c r="H38" s="70"/>
      <c r="I38" s="180"/>
      <c r="J38" s="70"/>
      <c r="K38" s="70"/>
      <c r="L38" s="86"/>
      <c r="M38" s="180"/>
      <c r="N38" s="180"/>
      <c r="O38" s="70"/>
      <c r="P38" s="86"/>
      <c r="Q38" s="180"/>
      <c r="R38" s="69"/>
      <c r="S38" s="222"/>
      <c r="T38" s="243"/>
    </row>
    <row r="39" spans="1:20" ht="12.75">
      <c r="A39" s="81" t="s">
        <v>12</v>
      </c>
      <c r="B39" s="83" t="s">
        <v>176</v>
      </c>
      <c r="C39" s="83">
        <f t="shared" si="0"/>
        <v>0</v>
      </c>
      <c r="D39" s="83"/>
      <c r="E39" s="205"/>
      <c r="F39" s="70"/>
      <c r="G39" s="180"/>
      <c r="H39" s="70"/>
      <c r="I39" s="180"/>
      <c r="J39" s="70"/>
      <c r="K39" s="70"/>
      <c r="L39" s="86"/>
      <c r="M39" s="180"/>
      <c r="N39" s="180"/>
      <c r="O39" s="70"/>
      <c r="P39" s="86"/>
      <c r="Q39" s="180"/>
      <c r="R39" s="69"/>
      <c r="S39" s="222"/>
      <c r="T39" s="243"/>
    </row>
    <row r="40" spans="1:20" ht="13.5">
      <c r="A40" s="193" t="s">
        <v>46</v>
      </c>
      <c r="B40" s="168" t="s">
        <v>409</v>
      </c>
      <c r="C40" s="226">
        <f t="shared" si="0"/>
        <v>3288</v>
      </c>
      <c r="D40" s="226">
        <v>3586</v>
      </c>
      <c r="E40" s="205"/>
      <c r="F40" s="168">
        <f>F39+F38+F37</f>
        <v>432</v>
      </c>
      <c r="G40" s="168">
        <f aca="true" t="shared" si="7" ref="G40:T40">G39+G38+G37</f>
        <v>25</v>
      </c>
      <c r="H40" s="168">
        <f t="shared" si="7"/>
        <v>67</v>
      </c>
      <c r="I40" s="168">
        <f t="shared" si="7"/>
        <v>0</v>
      </c>
      <c r="J40" s="168">
        <f t="shared" si="7"/>
        <v>580</v>
      </c>
      <c r="K40" s="168">
        <f t="shared" si="7"/>
        <v>300</v>
      </c>
      <c r="L40" s="168">
        <f t="shared" si="7"/>
        <v>0</v>
      </c>
      <c r="M40" s="168">
        <f t="shared" si="7"/>
        <v>248</v>
      </c>
      <c r="N40" s="168">
        <f t="shared" si="7"/>
        <v>1</v>
      </c>
      <c r="O40" s="168">
        <f t="shared" si="7"/>
        <v>331</v>
      </c>
      <c r="P40" s="168">
        <f t="shared" si="7"/>
        <v>945</v>
      </c>
      <c r="Q40" s="168">
        <f t="shared" si="7"/>
        <v>300</v>
      </c>
      <c r="R40" s="168">
        <f t="shared" si="7"/>
        <v>0</v>
      </c>
      <c r="S40" s="168">
        <f t="shared" si="7"/>
        <v>59</v>
      </c>
      <c r="T40" s="168">
        <f t="shared" si="7"/>
        <v>298</v>
      </c>
    </row>
    <row r="41" spans="1:20" ht="13.5">
      <c r="A41" s="87"/>
      <c r="B41" s="74" t="s">
        <v>177</v>
      </c>
      <c r="C41" s="212">
        <f>SUM(F41:S41)</f>
        <v>16190</v>
      </c>
      <c r="D41" s="212">
        <f>SUM(F41:T41)</f>
        <v>17594</v>
      </c>
      <c r="E41" s="205"/>
      <c r="F41" s="203">
        <f>F15+F18+F32+F35+F40</f>
        <v>2552</v>
      </c>
      <c r="G41" s="203">
        <f aca="true" t="shared" si="8" ref="G41:Q41">G15+G18+G32+G35+G40</f>
        <v>150</v>
      </c>
      <c r="H41" s="203">
        <f t="shared" si="8"/>
        <v>317</v>
      </c>
      <c r="I41" s="203">
        <f t="shared" si="8"/>
        <v>0</v>
      </c>
      <c r="J41" s="203">
        <f t="shared" si="8"/>
        <v>2726</v>
      </c>
      <c r="K41" s="203">
        <f t="shared" si="8"/>
        <v>1410</v>
      </c>
      <c r="L41" s="203">
        <f t="shared" si="8"/>
        <v>0</v>
      </c>
      <c r="M41" s="203">
        <f t="shared" si="8"/>
        <v>1168</v>
      </c>
      <c r="N41" s="203">
        <f t="shared" si="8"/>
        <v>3</v>
      </c>
      <c r="O41" s="203">
        <f t="shared" si="8"/>
        <v>1556</v>
      </c>
      <c r="P41" s="203">
        <f t="shared" si="8"/>
        <v>4445</v>
      </c>
      <c r="Q41" s="203">
        <f t="shared" si="8"/>
        <v>1588</v>
      </c>
      <c r="R41" s="203">
        <f>R15+R18+R32+R35+R40</f>
        <v>0</v>
      </c>
      <c r="S41" s="203">
        <f>S15+S18+S32+S35+S40</f>
        <v>275</v>
      </c>
      <c r="T41" s="203">
        <f>T15+T18+T32+T35+T40</f>
        <v>1404</v>
      </c>
    </row>
    <row r="44" ht="12.75">
      <c r="N44" s="221"/>
    </row>
  </sheetData>
  <sheetProtection/>
  <mergeCells count="4">
    <mergeCell ref="P1:Q1"/>
    <mergeCell ref="P3:Q3"/>
    <mergeCell ref="F3:J3"/>
    <mergeCell ref="A2:S2"/>
  </mergeCells>
  <printOptions/>
  <pageMargins left="0.1968503937007874" right="0.1968503937007874" top="0.1968503937007874" bottom="0.1968503937007874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0">
      <selection activeCell="L37" sqref="L37"/>
    </sheetView>
  </sheetViews>
  <sheetFormatPr defaultColWidth="9.140625" defaultRowHeight="15"/>
  <cols>
    <col min="1" max="1" width="43.00390625" style="42" customWidth="1"/>
    <col min="2" max="16384" width="9.140625" style="42" customWidth="1"/>
  </cols>
  <sheetData>
    <row r="1" spans="1:7" ht="15">
      <c r="A1" s="3"/>
      <c r="B1" s="4"/>
      <c r="C1" s="261"/>
      <c r="D1" s="261"/>
      <c r="E1" s="261"/>
      <c r="F1" s="261"/>
      <c r="G1" s="216" t="s">
        <v>436</v>
      </c>
    </row>
    <row r="2" spans="1:7" ht="15">
      <c r="A2" s="3"/>
      <c r="B2" s="4"/>
      <c r="C2" s="3"/>
      <c r="D2" s="3"/>
      <c r="E2" s="3"/>
      <c r="F2" s="3"/>
      <c r="G2" s="217" t="s">
        <v>433</v>
      </c>
    </row>
    <row r="3" spans="1:6" ht="8.25" customHeight="1">
      <c r="A3" s="3"/>
      <c r="B3" s="4"/>
      <c r="C3" s="3"/>
      <c r="D3" s="3"/>
      <c r="E3" s="3"/>
      <c r="F3" s="3"/>
    </row>
    <row r="4" spans="1:7" ht="43.5" customHeight="1">
      <c r="A4" s="264" t="s">
        <v>454</v>
      </c>
      <c r="B4" s="264"/>
      <c r="C4" s="264"/>
      <c r="D4" s="264"/>
      <c r="E4" s="264"/>
      <c r="F4" s="264"/>
      <c r="G4" s="252"/>
    </row>
    <row r="5" spans="1:6" ht="6" customHeight="1">
      <c r="A5" s="23"/>
      <c r="B5" s="23"/>
      <c r="C5" s="23"/>
      <c r="D5" s="23"/>
      <c r="E5" s="23"/>
      <c r="F5" s="23"/>
    </row>
    <row r="6" spans="1:7" ht="15">
      <c r="A6" s="3"/>
      <c r="B6" s="4"/>
      <c r="C6" s="3"/>
      <c r="D6" s="3"/>
      <c r="E6" s="266"/>
      <c r="F6" s="266"/>
      <c r="G6" s="216" t="s">
        <v>2</v>
      </c>
    </row>
    <row r="7" spans="1:7" ht="30">
      <c r="A7" s="5" t="s">
        <v>1</v>
      </c>
      <c r="B7" s="6" t="s">
        <v>178</v>
      </c>
      <c r="C7" s="5" t="s">
        <v>417</v>
      </c>
      <c r="D7" s="5" t="s">
        <v>486</v>
      </c>
      <c r="E7" s="5" t="s">
        <v>426</v>
      </c>
      <c r="F7" s="5" t="s">
        <v>435</v>
      </c>
      <c r="G7" s="5" t="s">
        <v>455</v>
      </c>
    </row>
    <row r="8" spans="1:7" ht="15">
      <c r="A8" s="7">
        <v>1</v>
      </c>
      <c r="B8" s="8">
        <v>2</v>
      </c>
      <c r="C8" s="7">
        <v>3</v>
      </c>
      <c r="D8" s="7"/>
      <c r="E8" s="7">
        <v>4</v>
      </c>
      <c r="F8" s="7">
        <v>5</v>
      </c>
      <c r="G8" s="7">
        <v>6</v>
      </c>
    </row>
    <row r="9" spans="1:7" ht="15">
      <c r="A9" s="262" t="s">
        <v>179</v>
      </c>
      <c r="B9" s="262"/>
      <c r="C9" s="262"/>
      <c r="D9" s="262"/>
      <c r="E9" s="262"/>
      <c r="F9" s="262"/>
      <c r="G9" s="263"/>
    </row>
    <row r="10" spans="1:7" ht="15">
      <c r="A10" s="9" t="s">
        <v>5</v>
      </c>
      <c r="B10" s="10" t="s">
        <v>180</v>
      </c>
      <c r="C10" s="11">
        <v>20142</v>
      </c>
      <c r="D10" s="11">
        <v>24522</v>
      </c>
      <c r="E10" s="11">
        <v>21000</v>
      </c>
      <c r="F10" s="11">
        <v>21000</v>
      </c>
      <c r="G10" s="228">
        <v>21000</v>
      </c>
    </row>
    <row r="11" spans="1:7" ht="15">
      <c r="A11" s="12" t="s">
        <v>19</v>
      </c>
      <c r="B11" s="13" t="s">
        <v>181</v>
      </c>
      <c r="C11" s="14">
        <v>21000</v>
      </c>
      <c r="D11" s="14">
        <v>21000</v>
      </c>
      <c r="E11" s="14">
        <v>21000</v>
      </c>
      <c r="F11" s="14">
        <v>21000</v>
      </c>
      <c r="G11" s="228">
        <v>21000</v>
      </c>
    </row>
    <row r="12" spans="1:7" ht="15">
      <c r="A12" s="12" t="s">
        <v>35</v>
      </c>
      <c r="B12" s="13" t="s">
        <v>182</v>
      </c>
      <c r="C12" s="14">
        <v>3220</v>
      </c>
      <c r="D12" s="14">
        <v>3220</v>
      </c>
      <c r="E12" s="14">
        <v>3300</v>
      </c>
      <c r="F12" s="14">
        <v>3300</v>
      </c>
      <c r="G12" s="228">
        <v>3300</v>
      </c>
    </row>
    <row r="13" spans="1:7" ht="15">
      <c r="A13" s="12" t="s">
        <v>52</v>
      </c>
      <c r="B13" s="10" t="s">
        <v>183</v>
      </c>
      <c r="C13" s="14"/>
      <c r="D13" s="14"/>
      <c r="E13" s="14"/>
      <c r="F13" s="14"/>
      <c r="G13" s="215"/>
    </row>
    <row r="14" spans="1:7" ht="15">
      <c r="A14" s="12" t="s">
        <v>60</v>
      </c>
      <c r="B14" s="13" t="s">
        <v>184</v>
      </c>
      <c r="C14" s="165">
        <v>38905</v>
      </c>
      <c r="D14" s="165">
        <v>44089</v>
      </c>
      <c r="E14" s="14">
        <v>30000</v>
      </c>
      <c r="F14" s="14">
        <v>30000</v>
      </c>
      <c r="G14" s="228">
        <v>30000</v>
      </c>
    </row>
    <row r="15" spans="1:7" ht="28.5">
      <c r="A15" s="15" t="s">
        <v>208</v>
      </c>
      <c r="B15" s="16" t="s">
        <v>185</v>
      </c>
      <c r="C15" s="17">
        <f>SUM(C10:C14)</f>
        <v>83267</v>
      </c>
      <c r="D15" s="17">
        <f>SUM(D10:D14)</f>
        <v>92831</v>
      </c>
      <c r="E15" s="17">
        <f>SUM(E10:E14)</f>
        <v>75300</v>
      </c>
      <c r="F15" s="17">
        <f>SUM(F10:F14)</f>
        <v>75300</v>
      </c>
      <c r="G15" s="17">
        <f>SUM(G10:G14)</f>
        <v>75300</v>
      </c>
    </row>
    <row r="16" spans="1:7" ht="15">
      <c r="A16" s="12" t="s">
        <v>67</v>
      </c>
      <c r="B16" s="13" t="s">
        <v>186</v>
      </c>
      <c r="C16" s="14">
        <v>14375</v>
      </c>
      <c r="D16" s="14">
        <v>16812</v>
      </c>
      <c r="E16" s="14">
        <v>15000</v>
      </c>
      <c r="F16" s="14">
        <v>16000</v>
      </c>
      <c r="G16" s="228">
        <v>17000</v>
      </c>
    </row>
    <row r="17" spans="1:7" ht="15">
      <c r="A17" s="12" t="s">
        <v>209</v>
      </c>
      <c r="B17" s="10" t="s">
        <v>187</v>
      </c>
      <c r="C17" s="14">
        <v>2514</v>
      </c>
      <c r="D17" s="14">
        <v>2989</v>
      </c>
      <c r="E17" s="14">
        <v>2700</v>
      </c>
      <c r="F17" s="14">
        <v>3000</v>
      </c>
      <c r="G17" s="228">
        <v>3000</v>
      </c>
    </row>
    <row r="18" spans="1:7" ht="15">
      <c r="A18" s="12" t="s">
        <v>210</v>
      </c>
      <c r="B18" s="13" t="s">
        <v>188</v>
      </c>
      <c r="C18" s="14">
        <v>16190</v>
      </c>
      <c r="D18" s="14">
        <v>17594</v>
      </c>
      <c r="E18" s="14">
        <v>16500</v>
      </c>
      <c r="F18" s="14">
        <v>17500</v>
      </c>
      <c r="G18" s="228">
        <v>18500</v>
      </c>
    </row>
    <row r="19" spans="1:7" ht="15">
      <c r="A19" s="12" t="s">
        <v>74</v>
      </c>
      <c r="B19" s="10" t="s">
        <v>189</v>
      </c>
      <c r="C19" s="14">
        <v>4193</v>
      </c>
      <c r="D19" s="14">
        <v>4257</v>
      </c>
      <c r="E19" s="14">
        <v>4200</v>
      </c>
      <c r="F19" s="14">
        <v>4200</v>
      </c>
      <c r="G19" s="228">
        <v>4500</v>
      </c>
    </row>
    <row r="20" spans="1:7" ht="15">
      <c r="A20" s="12" t="s">
        <v>75</v>
      </c>
      <c r="B20" s="13" t="s">
        <v>190</v>
      </c>
      <c r="C20" s="14">
        <v>3208</v>
      </c>
      <c r="D20" s="14">
        <v>4223</v>
      </c>
      <c r="E20" s="14">
        <v>3300</v>
      </c>
      <c r="F20" s="14">
        <v>3500</v>
      </c>
      <c r="G20" s="228">
        <v>3500</v>
      </c>
    </row>
    <row r="21" spans="1:7" ht="15">
      <c r="A21" s="12" t="s">
        <v>88</v>
      </c>
      <c r="B21" s="10" t="s">
        <v>191</v>
      </c>
      <c r="C21" s="165">
        <v>21748</v>
      </c>
      <c r="D21" s="165">
        <v>25730</v>
      </c>
      <c r="E21" s="14">
        <v>13600</v>
      </c>
      <c r="F21" s="14">
        <v>21100</v>
      </c>
      <c r="G21" s="26">
        <v>18800</v>
      </c>
    </row>
    <row r="22" spans="1:7" ht="28.5">
      <c r="A22" s="15" t="s">
        <v>211</v>
      </c>
      <c r="B22" s="16" t="s">
        <v>192</v>
      </c>
      <c r="C22" s="17">
        <f>SUM(C16:C21)</f>
        <v>62228</v>
      </c>
      <c r="D22" s="17">
        <f>SUM(D16:D21)</f>
        <v>71605</v>
      </c>
      <c r="E22" s="17">
        <f>SUM(E16:E21)</f>
        <v>55300</v>
      </c>
      <c r="F22" s="17">
        <f>SUM(F16:F21)</f>
        <v>65300</v>
      </c>
      <c r="G22" s="17">
        <f>SUM(G16:G21)</f>
        <v>65300</v>
      </c>
    </row>
    <row r="23" spans="1:7" ht="15">
      <c r="A23" s="3"/>
      <c r="B23" s="4"/>
      <c r="C23" s="3"/>
      <c r="D23" s="3"/>
      <c r="E23" s="3"/>
      <c r="F23" s="3"/>
      <c r="G23" s="217" t="s">
        <v>436</v>
      </c>
    </row>
    <row r="24" spans="1:7" ht="15">
      <c r="A24" s="3"/>
      <c r="B24" s="4"/>
      <c r="C24" s="3"/>
      <c r="D24" s="3"/>
      <c r="E24" s="3"/>
      <c r="F24" s="3"/>
      <c r="G24" s="217" t="s">
        <v>437</v>
      </c>
    </row>
    <row r="25" spans="1:6" ht="15">
      <c r="A25" s="261"/>
      <c r="B25" s="261"/>
      <c r="C25" s="261"/>
      <c r="D25" s="232"/>
      <c r="E25" s="261"/>
      <c r="F25" s="261"/>
    </row>
    <row r="26" spans="1:6" ht="8.25" customHeight="1">
      <c r="A26" s="3"/>
      <c r="B26" s="4"/>
      <c r="C26" s="3"/>
      <c r="D26" s="3"/>
      <c r="E26" s="3"/>
      <c r="F26" s="3"/>
    </row>
    <row r="27" spans="1:7" ht="40.5" customHeight="1">
      <c r="A27" s="264" t="s">
        <v>438</v>
      </c>
      <c r="B27" s="264"/>
      <c r="C27" s="264"/>
      <c r="D27" s="264"/>
      <c r="E27" s="264"/>
      <c r="F27" s="264"/>
      <c r="G27" s="265"/>
    </row>
    <row r="28" spans="1:6" ht="8.25" customHeight="1">
      <c r="A28" s="23"/>
      <c r="B28" s="23"/>
      <c r="C28" s="23"/>
      <c r="D28" s="23"/>
      <c r="E28" s="23"/>
      <c r="F28" s="23"/>
    </row>
    <row r="29" spans="1:6" ht="8.25" customHeight="1">
      <c r="A29" s="23"/>
      <c r="B29" s="23"/>
      <c r="C29" s="23"/>
      <c r="D29" s="23"/>
      <c r="E29" s="23"/>
      <c r="F29" s="23"/>
    </row>
    <row r="30" spans="1:7" ht="15">
      <c r="A30" s="3"/>
      <c r="B30" s="4"/>
      <c r="C30" s="3"/>
      <c r="D30" s="3"/>
      <c r="E30" s="266"/>
      <c r="F30" s="266"/>
      <c r="G30" s="216" t="s">
        <v>2</v>
      </c>
    </row>
    <row r="31" spans="1:7" ht="30">
      <c r="A31" s="5" t="s">
        <v>1</v>
      </c>
      <c r="B31" s="6" t="s">
        <v>178</v>
      </c>
      <c r="C31" s="5" t="s">
        <v>417</v>
      </c>
      <c r="D31" s="5" t="s">
        <v>486</v>
      </c>
      <c r="E31" s="5" t="s">
        <v>426</v>
      </c>
      <c r="F31" s="5" t="s">
        <v>435</v>
      </c>
      <c r="G31" s="5" t="s">
        <v>455</v>
      </c>
    </row>
    <row r="32" spans="1:7" ht="15">
      <c r="A32" s="7">
        <v>1</v>
      </c>
      <c r="B32" s="8">
        <v>2</v>
      </c>
      <c r="C32" s="7">
        <v>3</v>
      </c>
      <c r="D32" s="7"/>
      <c r="E32" s="7">
        <v>4</v>
      </c>
      <c r="F32" s="7">
        <v>5</v>
      </c>
      <c r="G32" s="7">
        <v>5</v>
      </c>
    </row>
    <row r="33" spans="1:7" ht="15">
      <c r="A33" s="262" t="s">
        <v>204</v>
      </c>
      <c r="B33" s="262"/>
      <c r="C33" s="262"/>
      <c r="D33" s="262"/>
      <c r="E33" s="262"/>
      <c r="F33" s="262"/>
      <c r="G33" s="263"/>
    </row>
    <row r="34" spans="1:7" ht="15">
      <c r="A34" s="12" t="s">
        <v>15</v>
      </c>
      <c r="B34" s="13" t="s">
        <v>193</v>
      </c>
      <c r="C34" s="14"/>
      <c r="D34" s="14"/>
      <c r="E34" s="14"/>
      <c r="F34" s="14"/>
      <c r="G34" s="215"/>
    </row>
    <row r="35" spans="1:7" ht="15">
      <c r="A35" s="12" t="s">
        <v>47</v>
      </c>
      <c r="B35" s="13" t="s">
        <v>194</v>
      </c>
      <c r="C35" s="14"/>
      <c r="D35" s="14"/>
      <c r="E35" s="14"/>
      <c r="F35" s="14"/>
      <c r="G35" s="215"/>
    </row>
    <row r="36" spans="1:7" ht="15">
      <c r="A36" s="12" t="s">
        <v>56</v>
      </c>
      <c r="B36" s="13" t="s">
        <v>195</v>
      </c>
      <c r="C36" s="14">
        <v>15000</v>
      </c>
      <c r="D36" s="14">
        <v>15000</v>
      </c>
      <c r="E36" s="14"/>
      <c r="F36" s="14"/>
      <c r="G36" s="215"/>
    </row>
    <row r="37" spans="1:7" ht="15">
      <c r="A37" s="12" t="s">
        <v>60</v>
      </c>
      <c r="B37" s="13" t="s">
        <v>196</v>
      </c>
      <c r="C37" s="14"/>
      <c r="D37" s="14"/>
      <c r="E37" s="14"/>
      <c r="F37" s="14"/>
      <c r="G37" s="215"/>
    </row>
    <row r="38" spans="1:7" ht="28.5">
      <c r="A38" s="15" t="s">
        <v>212</v>
      </c>
      <c r="B38" s="16" t="s">
        <v>197</v>
      </c>
      <c r="C38" s="17">
        <f>SUM(C34:C37)</f>
        <v>15000</v>
      </c>
      <c r="D38" s="17">
        <f>SUM(D34:D37)</f>
        <v>15000</v>
      </c>
      <c r="E38" s="17">
        <f>SUM(E34:E37)</f>
        <v>0</v>
      </c>
      <c r="F38" s="17">
        <f>SUM(F34:F37)</f>
        <v>0</v>
      </c>
      <c r="G38" s="17">
        <f>SUM(G34:G37)</f>
        <v>0</v>
      </c>
    </row>
    <row r="39" spans="1:7" ht="15">
      <c r="A39" s="12" t="s">
        <v>80</v>
      </c>
      <c r="B39" s="13" t="s">
        <v>198</v>
      </c>
      <c r="C39" s="14"/>
      <c r="D39" s="14">
        <v>187</v>
      </c>
      <c r="E39" s="14">
        <v>10000</v>
      </c>
      <c r="F39" s="14">
        <v>10000</v>
      </c>
      <c r="G39" s="228">
        <v>10000</v>
      </c>
    </row>
    <row r="40" spans="1:7" ht="15">
      <c r="A40" s="12" t="s">
        <v>81</v>
      </c>
      <c r="B40" s="13" t="s">
        <v>199</v>
      </c>
      <c r="C40" s="14">
        <v>36039</v>
      </c>
      <c r="D40" s="14">
        <v>36039</v>
      </c>
      <c r="E40" s="14">
        <v>10000</v>
      </c>
      <c r="F40" s="14"/>
      <c r="G40" s="228"/>
    </row>
    <row r="41" spans="1:7" ht="15">
      <c r="A41" s="12" t="s">
        <v>82</v>
      </c>
      <c r="B41" s="13" t="s">
        <v>200</v>
      </c>
      <c r="C41" s="14"/>
      <c r="D41" s="14"/>
      <c r="E41" s="14"/>
      <c r="F41" s="14"/>
      <c r="G41" s="215"/>
    </row>
    <row r="42" spans="1:7" ht="15">
      <c r="A42" s="12" t="s">
        <v>88</v>
      </c>
      <c r="B42" s="13" t="s">
        <v>201</v>
      </c>
      <c r="C42" s="14"/>
      <c r="D42" s="14"/>
      <c r="E42" s="14"/>
      <c r="F42" s="14"/>
      <c r="G42" s="215"/>
    </row>
    <row r="43" spans="1:7" ht="28.5">
      <c r="A43" s="15" t="s">
        <v>213</v>
      </c>
      <c r="B43" s="16" t="s">
        <v>202</v>
      </c>
      <c r="C43" s="17">
        <f>SUM(C39:C42)</f>
        <v>36039</v>
      </c>
      <c r="D43" s="17">
        <f>SUM(D39:D42)</f>
        <v>36226</v>
      </c>
      <c r="E43" s="17">
        <f>SUM(E39:E42)</f>
        <v>20000</v>
      </c>
      <c r="F43" s="17">
        <f>SUM(F39:F42)</f>
        <v>10000</v>
      </c>
      <c r="G43" s="17">
        <f>SUM(G39:G42)</f>
        <v>10000</v>
      </c>
    </row>
    <row r="44" spans="1:7" ht="15">
      <c r="A44" s="18" t="s">
        <v>207</v>
      </c>
      <c r="B44" s="19" t="s">
        <v>203</v>
      </c>
      <c r="C44" s="20">
        <v>0</v>
      </c>
      <c r="D44" s="20"/>
      <c r="E44" s="20">
        <v>0</v>
      </c>
      <c r="F44" s="20">
        <v>0</v>
      </c>
      <c r="G44" s="215">
        <v>0</v>
      </c>
    </row>
    <row r="45" spans="1:7" ht="15">
      <c r="A45" s="15" t="s">
        <v>214</v>
      </c>
      <c r="B45" s="16" t="s">
        <v>205</v>
      </c>
      <c r="C45" s="17">
        <f>C15+C38+C44</f>
        <v>98267</v>
      </c>
      <c r="D45" s="17">
        <f>D15+D38+D44</f>
        <v>107831</v>
      </c>
      <c r="E45" s="17">
        <f>E15+E38+E44</f>
        <v>75300</v>
      </c>
      <c r="F45" s="17">
        <f>F15+F38+F44</f>
        <v>75300</v>
      </c>
      <c r="G45" s="17">
        <f>G15+G38+G44</f>
        <v>75300</v>
      </c>
    </row>
    <row r="46" spans="1:7" ht="15">
      <c r="A46" s="21" t="s">
        <v>215</v>
      </c>
      <c r="B46" s="16" t="s">
        <v>206</v>
      </c>
      <c r="C46" s="22">
        <f>C22+C43</f>
        <v>98267</v>
      </c>
      <c r="D46" s="22">
        <f>D22+D43</f>
        <v>107831</v>
      </c>
      <c r="E46" s="22">
        <f>E22+E43</f>
        <v>75300</v>
      </c>
      <c r="F46" s="22">
        <f>F22+F43</f>
        <v>75300</v>
      </c>
      <c r="G46" s="22">
        <f>G22+G43</f>
        <v>75300</v>
      </c>
    </row>
  </sheetData>
  <sheetProtection/>
  <mergeCells count="9">
    <mergeCell ref="C1:F1"/>
    <mergeCell ref="A9:G9"/>
    <mergeCell ref="A33:G33"/>
    <mergeCell ref="A27:G27"/>
    <mergeCell ref="A4:G4"/>
    <mergeCell ref="E6:F6"/>
    <mergeCell ref="E25:F25"/>
    <mergeCell ref="A25:C25"/>
    <mergeCell ref="E30:F3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5">
      <selection activeCell="L27" sqref="L27"/>
    </sheetView>
  </sheetViews>
  <sheetFormatPr defaultColWidth="9.140625" defaultRowHeight="15"/>
  <cols>
    <col min="1" max="1" width="22.57421875" style="42" customWidth="1"/>
    <col min="2" max="2" width="8.28125" style="42" customWidth="1"/>
    <col min="3" max="3" width="8.421875" style="42" customWidth="1"/>
    <col min="4" max="4" width="8.28125" style="42" customWidth="1"/>
    <col min="5" max="5" width="7.28125" style="42" customWidth="1"/>
    <col min="6" max="6" width="7.57421875" style="42" customWidth="1"/>
    <col min="7" max="7" width="7.28125" style="42" customWidth="1"/>
    <col min="8" max="8" width="7.57421875" style="42" customWidth="1"/>
    <col min="9" max="9" width="8.140625" style="42" customWidth="1"/>
    <col min="10" max="10" width="8.7109375" style="42" customWidth="1"/>
    <col min="11" max="11" width="8.421875" style="42" customWidth="1"/>
    <col min="12" max="12" width="8.00390625" style="42" customWidth="1"/>
    <col min="13" max="13" width="8.28125" style="42" customWidth="1"/>
    <col min="14" max="14" width="7.7109375" style="42" customWidth="1"/>
    <col min="15" max="15" width="8.140625" style="42" customWidth="1"/>
    <col min="16" max="16" width="8.00390625" style="42" customWidth="1"/>
    <col min="17" max="16384" width="9.140625" style="42" customWidth="1"/>
  </cols>
  <sheetData>
    <row r="1" spans="1:16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3"/>
      <c r="N1" s="233"/>
      <c r="O1" s="233"/>
      <c r="P1" s="233" t="s">
        <v>425</v>
      </c>
    </row>
    <row r="2" spans="1:15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ht="22.5" customHeight="1">
      <c r="A3" s="267" t="s">
        <v>456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52"/>
    </row>
    <row r="4" spans="1:15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21" customHeight="1">
      <c r="A5" s="25" t="s">
        <v>1</v>
      </c>
      <c r="B5" s="25" t="s">
        <v>216</v>
      </c>
      <c r="C5" s="25" t="s">
        <v>217</v>
      </c>
      <c r="D5" s="25" t="s">
        <v>218</v>
      </c>
      <c r="E5" s="25" t="s">
        <v>219</v>
      </c>
      <c r="F5" s="25" t="s">
        <v>220</v>
      </c>
      <c r="G5" s="25" t="s">
        <v>221</v>
      </c>
      <c r="H5" s="25" t="s">
        <v>222</v>
      </c>
      <c r="I5" s="25" t="s">
        <v>223</v>
      </c>
      <c r="J5" s="25" t="s">
        <v>224</v>
      </c>
      <c r="K5" s="25" t="s">
        <v>225</v>
      </c>
      <c r="L5" s="25" t="s">
        <v>488</v>
      </c>
      <c r="M5" s="25" t="s">
        <v>236</v>
      </c>
      <c r="N5" s="25" t="s">
        <v>237</v>
      </c>
      <c r="O5" s="25" t="s">
        <v>232</v>
      </c>
      <c r="P5" s="41" t="s">
        <v>488</v>
      </c>
    </row>
    <row r="6" spans="1:16" ht="15">
      <c r="A6" s="22" t="s">
        <v>227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15"/>
    </row>
    <row r="7" spans="1:16" ht="15">
      <c r="A7" s="26" t="s">
        <v>5</v>
      </c>
      <c r="B7" s="26">
        <v>1678</v>
      </c>
      <c r="C7" s="26">
        <v>1678</v>
      </c>
      <c r="D7" s="26">
        <v>1678</v>
      </c>
      <c r="E7" s="26">
        <v>1678</v>
      </c>
      <c r="F7" s="26">
        <v>1678</v>
      </c>
      <c r="G7" s="26">
        <v>1679</v>
      </c>
      <c r="H7" s="26">
        <v>1679</v>
      </c>
      <c r="I7" s="26">
        <v>1679</v>
      </c>
      <c r="J7" s="26">
        <v>1679</v>
      </c>
      <c r="K7" s="26">
        <v>1679</v>
      </c>
      <c r="L7" s="26">
        <v>6059</v>
      </c>
      <c r="M7" s="26">
        <v>1679</v>
      </c>
      <c r="N7" s="26">
        <v>1678</v>
      </c>
      <c r="O7" s="26">
        <f>B7+C7+D7+F7+E7+G7+H7+I7+J7+K7+M7+N7</f>
        <v>20142</v>
      </c>
      <c r="P7" s="228">
        <f>B7+C7+D7+E7+F7+G7+H7+I7+J7+L7+M7+N7</f>
        <v>24522</v>
      </c>
    </row>
    <row r="8" spans="1:16" ht="15">
      <c r="A8" s="26" t="s">
        <v>19</v>
      </c>
      <c r="B8" s="26"/>
      <c r="C8" s="26"/>
      <c r="D8" s="26">
        <v>10500</v>
      </c>
      <c r="E8" s="26"/>
      <c r="F8" s="26"/>
      <c r="G8" s="26"/>
      <c r="H8" s="26"/>
      <c r="I8" s="26"/>
      <c r="J8" s="26">
        <v>10500</v>
      </c>
      <c r="K8" s="26"/>
      <c r="L8" s="26"/>
      <c r="M8" s="26"/>
      <c r="N8" s="26"/>
      <c r="O8" s="26">
        <f aca="true" t="shared" si="0" ref="O8:O26">B8+C8+D8+F8+E8+G8+H8+I8+J8+K8+M8+N8</f>
        <v>21000</v>
      </c>
      <c r="P8" s="228">
        <f aca="true" t="shared" si="1" ref="P8:P14">B8+C8+D8+E8+F8+G8+H8+I8+J8+L8+M8+N8</f>
        <v>21000</v>
      </c>
    </row>
    <row r="9" spans="1:16" ht="15">
      <c r="A9" s="26" t="s">
        <v>35</v>
      </c>
      <c r="B9" s="26">
        <v>268</v>
      </c>
      <c r="C9" s="26">
        <v>268</v>
      </c>
      <c r="D9" s="26">
        <v>268</v>
      </c>
      <c r="E9" s="26">
        <v>268</v>
      </c>
      <c r="F9" s="26">
        <v>268</v>
      </c>
      <c r="G9" s="26">
        <v>268</v>
      </c>
      <c r="H9" s="26">
        <v>268</v>
      </c>
      <c r="I9" s="26">
        <v>268</v>
      </c>
      <c r="J9" s="26">
        <v>269</v>
      </c>
      <c r="K9" s="26">
        <v>269</v>
      </c>
      <c r="L9" s="26">
        <v>269</v>
      </c>
      <c r="M9" s="26">
        <v>269</v>
      </c>
      <c r="N9" s="26">
        <v>269</v>
      </c>
      <c r="O9" s="26">
        <f t="shared" si="0"/>
        <v>3220</v>
      </c>
      <c r="P9" s="228">
        <f t="shared" si="1"/>
        <v>3220</v>
      </c>
    </row>
    <row r="10" spans="1:16" ht="15">
      <c r="A10" s="26" t="s">
        <v>233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0"/>
        <v>0</v>
      </c>
      <c r="P10" s="228">
        <f t="shared" si="1"/>
        <v>0</v>
      </c>
    </row>
    <row r="11" spans="1:16" ht="15">
      <c r="A11" s="26" t="s">
        <v>234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0"/>
        <v>0</v>
      </c>
      <c r="P11" s="228">
        <f t="shared" si="1"/>
        <v>0</v>
      </c>
    </row>
    <row r="12" spans="1:16" ht="15">
      <c r="A12" s="26" t="s">
        <v>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  <c r="P12" s="228">
        <f t="shared" si="1"/>
        <v>0</v>
      </c>
    </row>
    <row r="13" spans="1:16" ht="15">
      <c r="A13" s="26" t="s">
        <v>235</v>
      </c>
      <c r="B13" s="26"/>
      <c r="C13" s="26">
        <v>15000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f t="shared" si="0"/>
        <v>15000</v>
      </c>
      <c r="P13" s="228">
        <f t="shared" si="1"/>
        <v>15000</v>
      </c>
    </row>
    <row r="14" spans="1:16" ht="15">
      <c r="A14" s="26" t="s">
        <v>60</v>
      </c>
      <c r="B14" s="26">
        <v>38905</v>
      </c>
      <c r="C14" s="26"/>
      <c r="D14" s="26"/>
      <c r="E14" s="26"/>
      <c r="F14" s="26"/>
      <c r="G14" s="26"/>
      <c r="H14" s="26"/>
      <c r="I14" s="26"/>
      <c r="J14" s="26"/>
      <c r="K14" s="26"/>
      <c r="L14" s="26">
        <v>5184</v>
      </c>
      <c r="M14" s="26"/>
      <c r="N14" s="26"/>
      <c r="O14" s="26">
        <f t="shared" si="0"/>
        <v>38905</v>
      </c>
      <c r="P14" s="228">
        <f t="shared" si="1"/>
        <v>44089</v>
      </c>
    </row>
    <row r="15" spans="1:16" ht="15">
      <c r="A15" s="22" t="s">
        <v>228</v>
      </c>
      <c r="B15" s="22">
        <f aca="true" t="shared" si="2" ref="B15:O15">SUM(B7:B14)</f>
        <v>40851</v>
      </c>
      <c r="C15" s="22">
        <f t="shared" si="2"/>
        <v>16946</v>
      </c>
      <c r="D15" s="22">
        <f t="shared" si="2"/>
        <v>12446</v>
      </c>
      <c r="E15" s="22">
        <f t="shared" si="2"/>
        <v>1946</v>
      </c>
      <c r="F15" s="22">
        <f t="shared" si="2"/>
        <v>1946</v>
      </c>
      <c r="G15" s="22">
        <f t="shared" si="2"/>
        <v>1947</v>
      </c>
      <c r="H15" s="22">
        <f t="shared" si="2"/>
        <v>1947</v>
      </c>
      <c r="I15" s="22">
        <f t="shared" si="2"/>
        <v>1947</v>
      </c>
      <c r="J15" s="22">
        <f t="shared" si="2"/>
        <v>12448</v>
      </c>
      <c r="K15" s="22">
        <f t="shared" si="2"/>
        <v>1948</v>
      </c>
      <c r="L15" s="22">
        <f t="shared" si="2"/>
        <v>11512</v>
      </c>
      <c r="M15" s="22">
        <f t="shared" si="2"/>
        <v>1948</v>
      </c>
      <c r="N15" s="22">
        <f t="shared" si="2"/>
        <v>1947</v>
      </c>
      <c r="O15" s="22">
        <f t="shared" si="2"/>
        <v>98267</v>
      </c>
      <c r="P15" s="229">
        <f>P7+P8+P9+P13+P14</f>
        <v>107831</v>
      </c>
    </row>
    <row r="16" spans="1:16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6"/>
      <c r="P16" s="249"/>
    </row>
    <row r="17" spans="1:16" ht="15">
      <c r="A17" s="22" t="s">
        <v>229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49"/>
    </row>
    <row r="18" spans="1:16" ht="15">
      <c r="A18" s="26" t="s">
        <v>67</v>
      </c>
      <c r="B18" s="26">
        <v>1198</v>
      </c>
      <c r="C18" s="26">
        <v>1198</v>
      </c>
      <c r="D18" s="26">
        <v>1198</v>
      </c>
      <c r="E18" s="26">
        <v>1198</v>
      </c>
      <c r="F18" s="26">
        <v>1198</v>
      </c>
      <c r="G18" s="26">
        <v>1198</v>
      </c>
      <c r="H18" s="26">
        <v>1198</v>
      </c>
      <c r="I18" s="26">
        <v>1198</v>
      </c>
      <c r="J18" s="26">
        <v>1198</v>
      </c>
      <c r="K18" s="26">
        <v>1198</v>
      </c>
      <c r="L18" s="26">
        <v>3635</v>
      </c>
      <c r="M18" s="26">
        <v>1198</v>
      </c>
      <c r="N18" s="26">
        <v>1197</v>
      </c>
      <c r="O18" s="26">
        <f t="shared" si="0"/>
        <v>14375</v>
      </c>
      <c r="P18" s="250">
        <f>B18+C18+D18+E18+F18+G18+H18+I18+J18+L18+M18+N18</f>
        <v>16812</v>
      </c>
    </row>
    <row r="19" spans="1:16" ht="15">
      <c r="A19" s="26" t="s">
        <v>238</v>
      </c>
      <c r="B19" s="26">
        <v>209</v>
      </c>
      <c r="C19" s="26">
        <v>209</v>
      </c>
      <c r="D19" s="26">
        <v>209</v>
      </c>
      <c r="E19" s="26">
        <v>209</v>
      </c>
      <c r="F19" s="26">
        <v>209</v>
      </c>
      <c r="G19" s="26">
        <v>210</v>
      </c>
      <c r="H19" s="26">
        <v>210</v>
      </c>
      <c r="I19" s="26">
        <v>210</v>
      </c>
      <c r="J19" s="26">
        <v>210</v>
      </c>
      <c r="K19" s="26">
        <v>210</v>
      </c>
      <c r="L19" s="26">
        <v>685</v>
      </c>
      <c r="M19" s="26">
        <v>210</v>
      </c>
      <c r="N19" s="26">
        <v>209</v>
      </c>
      <c r="O19" s="26">
        <f t="shared" si="0"/>
        <v>2514</v>
      </c>
      <c r="P19" s="250">
        <f aca="true" t="shared" si="3" ref="P19:P26">B19+C19+D19+E19+F19+G19+H19+I19+J19+L19+M19+N19</f>
        <v>2989</v>
      </c>
    </row>
    <row r="20" spans="1:16" ht="15">
      <c r="A20" s="26" t="s">
        <v>70</v>
      </c>
      <c r="B20" s="26">
        <v>1349</v>
      </c>
      <c r="C20" s="26">
        <v>1349</v>
      </c>
      <c r="D20" s="26">
        <v>1349</v>
      </c>
      <c r="E20" s="26">
        <v>1349</v>
      </c>
      <c r="F20" s="26">
        <v>1349</v>
      </c>
      <c r="G20" s="26">
        <v>1349</v>
      </c>
      <c r="H20" s="26">
        <v>1349</v>
      </c>
      <c r="I20" s="26">
        <v>1349</v>
      </c>
      <c r="J20" s="26">
        <v>1349</v>
      </c>
      <c r="K20" s="26">
        <v>1349</v>
      </c>
      <c r="L20" s="26">
        <v>2753</v>
      </c>
      <c r="M20" s="26">
        <v>1350</v>
      </c>
      <c r="N20" s="26">
        <v>1350</v>
      </c>
      <c r="O20" s="26">
        <f t="shared" si="0"/>
        <v>16190</v>
      </c>
      <c r="P20" s="250">
        <f t="shared" si="3"/>
        <v>17594</v>
      </c>
    </row>
    <row r="21" spans="1:16" ht="15">
      <c r="A21" s="26" t="s">
        <v>239</v>
      </c>
      <c r="B21" s="26">
        <v>349</v>
      </c>
      <c r="C21" s="26">
        <v>349</v>
      </c>
      <c r="D21" s="26">
        <v>349</v>
      </c>
      <c r="E21" s="26">
        <v>349</v>
      </c>
      <c r="F21" s="26">
        <v>349</v>
      </c>
      <c r="G21" s="26">
        <v>349</v>
      </c>
      <c r="H21" s="26">
        <v>349</v>
      </c>
      <c r="I21" s="26">
        <v>350</v>
      </c>
      <c r="J21" s="26">
        <v>350</v>
      </c>
      <c r="K21" s="26">
        <v>350</v>
      </c>
      <c r="L21" s="26">
        <v>414</v>
      </c>
      <c r="M21" s="26">
        <v>350</v>
      </c>
      <c r="N21" s="26">
        <v>350</v>
      </c>
      <c r="O21" s="26">
        <f t="shared" si="0"/>
        <v>4193</v>
      </c>
      <c r="P21" s="250">
        <f t="shared" si="3"/>
        <v>4257</v>
      </c>
    </row>
    <row r="22" spans="1:16" ht="15">
      <c r="A22" s="26" t="s">
        <v>240</v>
      </c>
      <c r="B22" s="26">
        <v>267</v>
      </c>
      <c r="C22" s="26">
        <v>267</v>
      </c>
      <c r="D22" s="26">
        <v>267</v>
      </c>
      <c r="E22" s="26">
        <v>267</v>
      </c>
      <c r="F22" s="26">
        <v>267</v>
      </c>
      <c r="G22" s="26">
        <v>267</v>
      </c>
      <c r="H22" s="26">
        <v>267</v>
      </c>
      <c r="I22" s="26">
        <v>267</v>
      </c>
      <c r="J22" s="26">
        <v>268</v>
      </c>
      <c r="K22" s="26">
        <v>268</v>
      </c>
      <c r="L22" s="26">
        <v>1283</v>
      </c>
      <c r="M22" s="26">
        <v>268</v>
      </c>
      <c r="N22" s="26">
        <v>268</v>
      </c>
      <c r="O22" s="26">
        <f t="shared" si="0"/>
        <v>3208</v>
      </c>
      <c r="P22" s="250">
        <f t="shared" si="3"/>
        <v>4223</v>
      </c>
    </row>
    <row r="23" spans="1:16" ht="15">
      <c r="A23" s="26" t="s">
        <v>230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>
        <v>187</v>
      </c>
      <c r="M23" s="26"/>
      <c r="N23" s="26"/>
      <c r="O23" s="26">
        <f t="shared" si="0"/>
        <v>0</v>
      </c>
      <c r="P23" s="250">
        <f t="shared" si="3"/>
        <v>187</v>
      </c>
    </row>
    <row r="24" spans="1:16" ht="15">
      <c r="A24" s="26" t="s">
        <v>81</v>
      </c>
      <c r="B24" s="26"/>
      <c r="C24" s="26"/>
      <c r="D24" s="26">
        <v>5080</v>
      </c>
      <c r="E24" s="26"/>
      <c r="F24" s="26"/>
      <c r="G24" s="26">
        <v>11000</v>
      </c>
      <c r="H24" s="26"/>
      <c r="I24" s="26"/>
      <c r="J24" s="26">
        <v>19959</v>
      </c>
      <c r="K24" s="26"/>
      <c r="L24" s="26"/>
      <c r="M24" s="26"/>
      <c r="N24" s="26"/>
      <c r="O24" s="26">
        <f t="shared" si="0"/>
        <v>36039</v>
      </c>
      <c r="P24" s="250">
        <f t="shared" si="3"/>
        <v>36039</v>
      </c>
    </row>
    <row r="25" spans="1:16" ht="15">
      <c r="A25" s="26" t="s">
        <v>241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0"/>
        <v>0</v>
      </c>
      <c r="P25" s="250">
        <f t="shared" si="3"/>
        <v>0</v>
      </c>
    </row>
    <row r="26" spans="1:16" ht="15">
      <c r="A26" s="26" t="s">
        <v>88</v>
      </c>
      <c r="B26" s="26"/>
      <c r="C26" s="26"/>
      <c r="D26" s="26"/>
      <c r="E26" s="26"/>
      <c r="F26" s="26"/>
      <c r="G26" s="26"/>
      <c r="H26" s="26"/>
      <c r="I26" s="26"/>
      <c r="J26" s="26"/>
      <c r="K26" s="26">
        <v>21748</v>
      </c>
      <c r="L26" s="26">
        <v>25730</v>
      </c>
      <c r="M26" s="26"/>
      <c r="N26" s="26"/>
      <c r="O26" s="26">
        <f t="shared" si="0"/>
        <v>21748</v>
      </c>
      <c r="P26" s="250">
        <f t="shared" si="3"/>
        <v>25730</v>
      </c>
    </row>
    <row r="27" spans="1:16" ht="15">
      <c r="A27" s="22" t="s">
        <v>231</v>
      </c>
      <c r="B27" s="22">
        <f aca="true" t="shared" si="4" ref="B27:O27">SUM(B18:B26)</f>
        <v>3372</v>
      </c>
      <c r="C27" s="22">
        <f t="shared" si="4"/>
        <v>3372</v>
      </c>
      <c r="D27" s="22">
        <f t="shared" si="4"/>
        <v>8452</v>
      </c>
      <c r="E27" s="22">
        <f t="shared" si="4"/>
        <v>3372</v>
      </c>
      <c r="F27" s="22">
        <f t="shared" si="4"/>
        <v>3372</v>
      </c>
      <c r="G27" s="22">
        <f t="shared" si="4"/>
        <v>14373</v>
      </c>
      <c r="H27" s="22">
        <f t="shared" si="4"/>
        <v>3373</v>
      </c>
      <c r="I27" s="22">
        <f t="shared" si="4"/>
        <v>3374</v>
      </c>
      <c r="J27" s="22">
        <f t="shared" si="4"/>
        <v>23334</v>
      </c>
      <c r="K27" s="22">
        <f t="shared" si="4"/>
        <v>25123</v>
      </c>
      <c r="L27" s="22">
        <f t="shared" si="4"/>
        <v>34687</v>
      </c>
      <c r="M27" s="22">
        <f t="shared" si="4"/>
        <v>3376</v>
      </c>
      <c r="N27" s="22">
        <f t="shared" si="4"/>
        <v>3374</v>
      </c>
      <c r="O27" s="22">
        <f t="shared" si="4"/>
        <v>98267</v>
      </c>
      <c r="P27" s="22">
        <f>SUM(P18:P26)</f>
        <v>107831</v>
      </c>
    </row>
  </sheetData>
  <sheetProtection/>
  <mergeCells count="1">
    <mergeCell ref="A3:P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51"/>
  <sheetViews>
    <sheetView zoomScalePageLayoutView="0" workbookViewId="0" topLeftCell="A34">
      <selection activeCell="A3" sqref="A3"/>
    </sheetView>
  </sheetViews>
  <sheetFormatPr defaultColWidth="9.140625" defaultRowHeight="15"/>
  <cols>
    <col min="1" max="1" width="30.28125" style="42" customWidth="1"/>
    <col min="2" max="2" width="18.00390625" style="42" customWidth="1"/>
    <col min="3" max="16384" width="9.140625" style="42" customWidth="1"/>
  </cols>
  <sheetData>
    <row r="2" spans="1:2" ht="15">
      <c r="A2" s="269" t="s">
        <v>457</v>
      </c>
      <c r="B2" s="269"/>
    </row>
    <row r="3" spans="1:2" ht="15">
      <c r="A3" s="184"/>
      <c r="B3" s="184"/>
    </row>
    <row r="4" spans="1:2" ht="15">
      <c r="A4" s="3"/>
      <c r="B4" s="24"/>
    </row>
    <row r="5" spans="1:2" ht="15">
      <c r="A5" s="268" t="s">
        <v>242</v>
      </c>
      <c r="B5" s="268"/>
    </row>
    <row r="6" spans="1:2" ht="15">
      <c r="A6" s="3"/>
      <c r="B6" s="24"/>
    </row>
    <row r="7" spans="1:2" ht="15">
      <c r="A7" s="31" t="s">
        <v>1</v>
      </c>
      <c r="B7" s="32" t="s">
        <v>259</v>
      </c>
    </row>
    <row r="8" spans="1:2" ht="15">
      <c r="A8" s="33" t="s">
        <v>243</v>
      </c>
      <c r="B8" s="34">
        <v>4800</v>
      </c>
    </row>
    <row r="9" spans="1:2" ht="15">
      <c r="A9" s="33" t="s">
        <v>244</v>
      </c>
      <c r="B9" s="34">
        <v>9600</v>
      </c>
    </row>
    <row r="10" spans="1:2" ht="15">
      <c r="A10" s="33" t="s">
        <v>245</v>
      </c>
      <c r="B10" s="34">
        <v>2050</v>
      </c>
    </row>
    <row r="11" spans="1:2" ht="15">
      <c r="A11" s="33" t="s">
        <v>246</v>
      </c>
      <c r="B11" s="34">
        <v>76400</v>
      </c>
    </row>
    <row r="12" spans="1:2" ht="15">
      <c r="A12" s="33" t="s">
        <v>247</v>
      </c>
      <c r="B12" s="34">
        <v>2750</v>
      </c>
    </row>
    <row r="13" spans="1:2" ht="15">
      <c r="A13" s="33" t="s">
        <v>248</v>
      </c>
      <c r="B13" s="34">
        <v>9600</v>
      </c>
    </row>
    <row r="14" spans="1:2" ht="15">
      <c r="A14" s="35"/>
      <c r="B14" s="185"/>
    </row>
    <row r="15" spans="1:2" ht="15">
      <c r="A15" s="35"/>
      <c r="B15" s="36"/>
    </row>
    <row r="16" spans="1:2" ht="15">
      <c r="A16" s="270" t="s">
        <v>249</v>
      </c>
      <c r="B16" s="270"/>
    </row>
    <row r="17" spans="1:2" ht="15">
      <c r="A17" s="3"/>
      <c r="B17" s="24"/>
    </row>
    <row r="18" spans="1:2" ht="15">
      <c r="A18" s="31" t="s">
        <v>1</v>
      </c>
      <c r="B18" s="32" t="s">
        <v>259</v>
      </c>
    </row>
    <row r="19" spans="1:2" ht="15">
      <c r="A19" s="33" t="s">
        <v>250</v>
      </c>
      <c r="B19" s="37" t="s">
        <v>251</v>
      </c>
    </row>
    <row r="20" spans="1:2" ht="15">
      <c r="A20" s="33" t="s">
        <v>252</v>
      </c>
      <c r="B20" s="37" t="s">
        <v>253</v>
      </c>
    </row>
    <row r="21" spans="1:2" ht="15">
      <c r="A21" s="33" t="s">
        <v>254</v>
      </c>
      <c r="B21" s="37" t="s">
        <v>255</v>
      </c>
    </row>
    <row r="22" spans="1:2" ht="15">
      <c r="A22" s="33" t="s">
        <v>256</v>
      </c>
      <c r="B22" s="38" t="s">
        <v>257</v>
      </c>
    </row>
    <row r="23" spans="1:2" ht="15">
      <c r="A23" s="35"/>
      <c r="B23" s="186"/>
    </row>
    <row r="24" spans="1:2" ht="15">
      <c r="A24" s="3"/>
      <c r="B24" s="24"/>
    </row>
    <row r="25" spans="1:2" ht="15">
      <c r="A25" s="268" t="s">
        <v>258</v>
      </c>
      <c r="B25" s="268"/>
    </row>
    <row r="26" spans="1:2" ht="15">
      <c r="A26" s="3"/>
      <c r="B26" s="24"/>
    </row>
    <row r="27" spans="1:2" ht="15">
      <c r="A27" s="31" t="s">
        <v>1</v>
      </c>
      <c r="B27" s="32" t="s">
        <v>259</v>
      </c>
    </row>
    <row r="28" spans="1:2" ht="15">
      <c r="A28" s="39" t="s">
        <v>260</v>
      </c>
      <c r="B28" s="40"/>
    </row>
    <row r="29" spans="1:2" ht="15">
      <c r="A29" s="33" t="s">
        <v>261</v>
      </c>
      <c r="B29" s="34">
        <v>16800</v>
      </c>
    </row>
    <row r="30" spans="1:2" ht="15">
      <c r="A30" s="33" t="s">
        <v>262</v>
      </c>
      <c r="B30" s="34">
        <v>20600</v>
      </c>
    </row>
    <row r="31" spans="1:2" ht="15">
      <c r="A31" s="33" t="s">
        <v>263</v>
      </c>
      <c r="B31" s="34">
        <v>14100</v>
      </c>
    </row>
    <row r="32" spans="1:2" ht="15">
      <c r="A32" s="41" t="s">
        <v>264</v>
      </c>
      <c r="B32" s="34">
        <v>3350</v>
      </c>
    </row>
    <row r="33" spans="1:2" ht="15">
      <c r="A33" s="41" t="s">
        <v>265</v>
      </c>
      <c r="B33" s="33"/>
    </row>
    <row r="34" spans="1:2" ht="15">
      <c r="A34" s="33" t="s">
        <v>262</v>
      </c>
      <c r="B34" s="34">
        <v>7100</v>
      </c>
    </row>
    <row r="35" spans="1:2" ht="15">
      <c r="A35" s="33" t="s">
        <v>263</v>
      </c>
      <c r="B35" s="34">
        <v>4500</v>
      </c>
    </row>
    <row r="36" spans="1:2" ht="15">
      <c r="A36" s="41" t="s">
        <v>266</v>
      </c>
      <c r="B36" s="33"/>
    </row>
    <row r="37" spans="1:2" ht="15">
      <c r="A37" s="33" t="s">
        <v>262</v>
      </c>
      <c r="B37" s="34">
        <v>18000</v>
      </c>
    </row>
    <row r="38" spans="1:2" ht="15">
      <c r="A38" s="33" t="s">
        <v>263</v>
      </c>
      <c r="B38" s="34">
        <v>11600</v>
      </c>
    </row>
    <row r="39" spans="1:2" ht="15">
      <c r="A39" s="35"/>
      <c r="B39" s="185"/>
    </row>
    <row r="40" spans="1:2" ht="15">
      <c r="A40" s="3"/>
      <c r="B40" s="24"/>
    </row>
    <row r="41" spans="1:2" ht="15">
      <c r="A41" s="268" t="s">
        <v>267</v>
      </c>
      <c r="B41" s="268"/>
    </row>
    <row r="42" spans="1:2" ht="15">
      <c r="A42" s="3"/>
      <c r="B42" s="24"/>
    </row>
    <row r="43" spans="1:2" ht="15">
      <c r="A43" s="31" t="s">
        <v>1</v>
      </c>
      <c r="B43" s="32" t="s">
        <v>259</v>
      </c>
    </row>
    <row r="44" spans="1:2" ht="15">
      <c r="A44" s="33" t="s">
        <v>268</v>
      </c>
      <c r="B44" s="34">
        <v>9600</v>
      </c>
    </row>
    <row r="45" spans="1:2" ht="15">
      <c r="A45" s="33" t="s">
        <v>381</v>
      </c>
      <c r="B45" s="34">
        <v>25000</v>
      </c>
    </row>
    <row r="46" spans="1:2" ht="15">
      <c r="A46" s="33" t="s">
        <v>269</v>
      </c>
      <c r="B46" s="34">
        <v>1600</v>
      </c>
    </row>
    <row r="47" spans="1:2" ht="15">
      <c r="A47" s="33" t="s">
        <v>270</v>
      </c>
      <c r="B47" s="34">
        <v>2000</v>
      </c>
    </row>
    <row r="48" spans="1:2" ht="15">
      <c r="A48" s="33"/>
      <c r="B48" s="32" t="s">
        <v>259</v>
      </c>
    </row>
    <row r="49" spans="1:2" ht="15">
      <c r="A49" s="33" t="s">
        <v>271</v>
      </c>
      <c r="B49" s="34">
        <v>1120</v>
      </c>
    </row>
    <row r="50" spans="1:2" ht="15">
      <c r="A50" s="33" t="s">
        <v>272</v>
      </c>
      <c r="B50" s="34">
        <v>70</v>
      </c>
    </row>
    <row r="51" spans="1:2" ht="15">
      <c r="A51" s="33" t="s">
        <v>273</v>
      </c>
      <c r="B51" s="34">
        <v>20</v>
      </c>
    </row>
  </sheetData>
  <sheetProtection/>
  <mergeCells count="5">
    <mergeCell ref="A41:B41"/>
    <mergeCell ref="A2:B2"/>
    <mergeCell ref="A5:B5"/>
    <mergeCell ref="A16:B16"/>
    <mergeCell ref="A25:B25"/>
  </mergeCells>
  <printOptions/>
  <pageMargins left="0.7086614173228347" right="0.7874015748031497" top="0.6692913385826772" bottom="0.669291338582677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4">
      <selection activeCell="C24" sqref="C24"/>
    </sheetView>
  </sheetViews>
  <sheetFormatPr defaultColWidth="9.140625" defaultRowHeight="15"/>
  <cols>
    <col min="1" max="1" width="38.8515625" style="1" customWidth="1"/>
    <col min="2" max="3" width="21.421875" style="1" customWidth="1"/>
    <col min="4" max="16384" width="9.140625" style="1" customWidth="1"/>
  </cols>
  <sheetData>
    <row r="1" ht="15.75">
      <c r="C1" s="2" t="s">
        <v>274</v>
      </c>
    </row>
    <row r="3" spans="1:3" ht="32.25" customHeight="1">
      <c r="A3" s="255" t="s">
        <v>418</v>
      </c>
      <c r="B3" s="255"/>
      <c r="C3" s="255"/>
    </row>
    <row r="6" spans="1:3" ht="15.75">
      <c r="A6" s="272" t="s">
        <v>4</v>
      </c>
      <c r="B6" s="272"/>
      <c r="C6" s="272"/>
    </row>
    <row r="9" spans="1:3" ht="15.75">
      <c r="A9" s="272" t="s">
        <v>372</v>
      </c>
      <c r="B9" s="272"/>
      <c r="C9" s="272"/>
    </row>
    <row r="11" ht="15.75">
      <c r="A11" s="44" t="s">
        <v>276</v>
      </c>
    </row>
    <row r="13" spans="1:3" ht="15.75">
      <c r="A13" s="1" t="s">
        <v>277</v>
      </c>
      <c r="C13" s="1" t="s">
        <v>278</v>
      </c>
    </row>
    <row r="15" spans="1:3" ht="15.75">
      <c r="A15" s="44" t="s">
        <v>458</v>
      </c>
      <c r="B15" s="43" t="s">
        <v>280</v>
      </c>
      <c r="C15" s="1" t="s">
        <v>279</v>
      </c>
    </row>
    <row r="19" spans="1:3" ht="15.75">
      <c r="A19" s="272" t="s">
        <v>14</v>
      </c>
      <c r="B19" s="272"/>
      <c r="C19" s="272"/>
    </row>
    <row r="22" spans="1:3" ht="31.5" customHeight="1">
      <c r="A22" s="271" t="s">
        <v>281</v>
      </c>
      <c r="B22" s="271"/>
      <c r="C22" s="271"/>
    </row>
  </sheetData>
  <sheetProtection/>
  <mergeCells count="5">
    <mergeCell ref="A22:C22"/>
    <mergeCell ref="A3:C3"/>
    <mergeCell ref="A6:C6"/>
    <mergeCell ref="A9:C9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</dc:creator>
  <cp:keywords/>
  <dc:description/>
  <cp:lastModifiedBy>Balatonmagyarod</cp:lastModifiedBy>
  <cp:lastPrinted>2018-10-24T20:06:05Z</cp:lastPrinted>
  <dcterms:created xsi:type="dcterms:W3CDTF">2014-01-28T10:53:24Z</dcterms:created>
  <dcterms:modified xsi:type="dcterms:W3CDTF">2018-11-05T09:46:20Z</dcterms:modified>
  <cp:category/>
  <cp:version/>
  <cp:contentType/>
  <cp:contentStatus/>
</cp:coreProperties>
</file>