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75" windowWidth="15435" windowHeight="11640" activeTab="0"/>
  </bookViews>
  <sheets>
    <sheet name="Munka1" sheetId="1" r:id="rId1"/>
    <sheet name="Munka2" sheetId="2" r:id="rId2"/>
    <sheet name="Munka3" sheetId="3" r:id="rId3"/>
  </sheets>
  <definedNames>
    <definedName name="_xlnm.Print_Area" localSheetId="0">'Munka1'!$A$1:$E$45</definedName>
  </definedNames>
  <calcPr fullCalcOnLoad="1"/>
</workbook>
</file>

<file path=xl/sharedStrings.xml><?xml version="1.0" encoding="utf-8"?>
<sst xmlns="http://schemas.openxmlformats.org/spreadsheetml/2006/main" count="44" uniqueCount="44">
  <si>
    <t>Források</t>
  </si>
  <si>
    <t>III. Befektetett pénzügyi eszközök</t>
  </si>
  <si>
    <t>Eszközök</t>
  </si>
  <si>
    <t>A</t>
  </si>
  <si>
    <t>B</t>
  </si>
  <si>
    <t>C</t>
  </si>
  <si>
    <t>D</t>
  </si>
  <si>
    <t xml:space="preserve">  I. Immateriális javak</t>
  </si>
  <si>
    <t xml:space="preserve"> II. Tárgyi eszközök</t>
  </si>
  <si>
    <t>IV. Koncesszióba, vagyonkezelésbe adott eszközök</t>
  </si>
  <si>
    <t xml:space="preserve">  I. Készletek</t>
  </si>
  <si>
    <t xml:space="preserve"> II. Értékpapírok</t>
  </si>
  <si>
    <t>C. PÉNZESZKÖZÖK</t>
  </si>
  <si>
    <t>D. KÖVETELÉSEK</t>
  </si>
  <si>
    <t>III. Követelés jellegű sajátos elszámolások</t>
  </si>
  <si>
    <t>E. EGYÉB SAJÁTOS ESZKÖZOLDALI ELSZÁMOLÁSOK</t>
  </si>
  <si>
    <t>F. AKTÍV IDŐBELI ELHATÁROLÁSOK</t>
  </si>
  <si>
    <t xml:space="preserve">ESZKÖZÖK ÖSSZESEN </t>
  </si>
  <si>
    <t xml:space="preserve">G. SAJÁT TŐKE </t>
  </si>
  <si>
    <t>I. Nemzeti vagyon induláskori értéke</t>
  </si>
  <si>
    <t>II. Nemzeti vagyon változásai</t>
  </si>
  <si>
    <t xml:space="preserve">III. Egyéb eszközök induláskori értéke és változásai </t>
  </si>
  <si>
    <t>IV. Felhalmozott eredmény</t>
  </si>
  <si>
    <t>V. Eszközök értékhelyesbítésének forrása</t>
  </si>
  <si>
    <t>VI. Mérleg szerinti eredmény</t>
  </si>
  <si>
    <t>H. KÖTELEZETTSÉGEK</t>
  </si>
  <si>
    <t xml:space="preserve"> I. Költségvetési évben esedékes kötelezettségek</t>
  </si>
  <si>
    <t>II. Költségvetési évet követően esedékes kötelezettségek</t>
  </si>
  <si>
    <t>III. Kötelezettség jellegű sajátos elszámolások</t>
  </si>
  <si>
    <t>I. EGYÉB SAJÁTOS FORRÁSOLDALI ELSZÁMOLÁSOK</t>
  </si>
  <si>
    <t>J. KINCSTÁRI SZÁMLAVEZETÉSSEL KAPCSOLATOS ELSZÁMOLÁSOK</t>
  </si>
  <si>
    <t>K. PASSZÍV IDŐBELI ELHATÁROLÁSOK</t>
  </si>
  <si>
    <t xml:space="preserve">FORRÁSOK ÖSSZESEN </t>
  </si>
  <si>
    <t>Megnevezés</t>
  </si>
  <si>
    <t>Előző időszak</t>
  </si>
  <si>
    <t>Módosítások</t>
  </si>
  <si>
    <t>Tárgyi időszak</t>
  </si>
  <si>
    <t>I. Költségvetési évben esedékes követelések</t>
  </si>
  <si>
    <t>II. Költségvetési évet követően esedékes követelések</t>
  </si>
  <si>
    <t>adatok ezer Ft-ban</t>
  </si>
  <si>
    <t xml:space="preserve">A. Nemzeti vagyonba tartozó befektetett eszközök </t>
  </si>
  <si>
    <t xml:space="preserve">B. Nemzeti vagyonba tartozó forgóeszközök   </t>
  </si>
  <si>
    <t>2016. évi egyszerűsített mérleg</t>
  </si>
  <si>
    <t>10. melléklet a 7/2017.(IV.27.)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</si>
</sst>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 CE"/>
      <family val="0"/>
    </font>
    <font>
      <b/>
      <i/>
      <sz val="12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1" fillId="0" borderId="14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1" fillId="0" borderId="15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0" fillId="0" borderId="15" xfId="0" applyNumberFormat="1" applyBorder="1" applyAlignment="1">
      <alignment/>
    </xf>
    <xf numFmtId="0" fontId="0" fillId="0" borderId="15" xfId="0" applyBorder="1" applyAlignment="1">
      <alignment/>
    </xf>
    <xf numFmtId="3" fontId="8" fillId="0" borderId="14" xfId="0" applyNumberFormat="1" applyFont="1" applyBorder="1" applyAlignment="1">
      <alignment horizontal="right" vertical="center"/>
    </xf>
    <xf numFmtId="3" fontId="6" fillId="0" borderId="15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/>
    </xf>
    <xf numFmtId="0" fontId="6" fillId="0" borderId="21" xfId="0" applyFont="1" applyBorder="1" applyAlignment="1">
      <alignment vertical="center" wrapText="1"/>
    </xf>
    <xf numFmtId="0" fontId="6" fillId="0" borderId="21" xfId="0" applyFont="1" applyBorder="1" applyAlignment="1">
      <alignment wrapText="1"/>
    </xf>
    <xf numFmtId="0" fontId="6" fillId="0" borderId="22" xfId="0" applyFont="1" applyBorder="1" applyAlignment="1">
      <alignment wrapText="1"/>
    </xf>
    <xf numFmtId="0" fontId="8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0" xfId="0" applyFont="1" applyBorder="1" applyAlignment="1">
      <alignment vertical="center"/>
    </xf>
    <xf numFmtId="0" fontId="6" fillId="0" borderId="20" xfId="0" applyFont="1" applyBorder="1" applyAlignment="1">
      <alignment vertical="center" wrapText="1"/>
    </xf>
    <xf numFmtId="3" fontId="8" fillId="0" borderId="15" xfId="0" applyNumberFormat="1" applyFont="1" applyBorder="1" applyAlignment="1">
      <alignment horizontal="right" vertical="center"/>
    </xf>
    <xf numFmtId="3" fontId="8" fillId="0" borderId="25" xfId="0" applyNumberFormat="1" applyFont="1" applyBorder="1" applyAlignment="1">
      <alignment horizontal="right" vertical="center"/>
    </xf>
    <xf numFmtId="0" fontId="8" fillId="0" borderId="21" xfId="0" applyFont="1" applyBorder="1" applyAlignment="1">
      <alignment/>
    </xf>
    <xf numFmtId="0" fontId="8" fillId="0" borderId="20" xfId="0" applyFont="1" applyBorder="1" applyAlignment="1">
      <alignment horizontal="left" vertical="center" wrapText="1"/>
    </xf>
    <xf numFmtId="0" fontId="8" fillId="0" borderId="21" xfId="0" applyFont="1" applyBorder="1" applyAlignment="1">
      <alignment vertic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5" fillId="0" borderId="26" xfId="0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5" fillId="0" borderId="30" xfId="0" applyFont="1" applyBorder="1" applyAlignment="1">
      <alignment horizontal="center" vertical="distributed"/>
    </xf>
    <xf numFmtId="0" fontId="5" fillId="0" borderId="25" xfId="0" applyFont="1" applyBorder="1" applyAlignment="1">
      <alignment horizontal="center" vertical="distributed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3" xfId="0" applyBorder="1" applyAlignment="1">
      <alignment horizontal="center"/>
    </xf>
    <xf numFmtId="3" fontId="8" fillId="0" borderId="19" xfId="0" applyNumberFormat="1" applyFont="1" applyBorder="1" applyAlignment="1">
      <alignment horizontal="right" vertical="center"/>
    </xf>
    <xf numFmtId="3" fontId="8" fillId="0" borderId="14" xfId="0" applyNumberFormat="1" applyFont="1" applyBorder="1" applyAlignment="1">
      <alignment horizontal="right" vertical="center"/>
    </xf>
    <xf numFmtId="0" fontId="0" fillId="0" borderId="19" xfId="0" applyBorder="1" applyAlignment="1">
      <alignment horizontal="center"/>
    </xf>
    <xf numFmtId="0" fontId="0" fillId="0" borderId="27" xfId="0" applyBorder="1" applyAlignment="1">
      <alignment horizontal="center"/>
    </xf>
    <xf numFmtId="3" fontId="1" fillId="0" borderId="19" xfId="0" applyNumberFormat="1" applyFont="1" applyBorder="1" applyAlignment="1">
      <alignment horizontal="right"/>
    </xf>
    <xf numFmtId="3" fontId="1" fillId="0" borderId="27" xfId="0" applyNumberFormat="1" applyFont="1" applyBorder="1" applyAlignment="1">
      <alignment horizontal="right"/>
    </xf>
    <xf numFmtId="0" fontId="6" fillId="0" borderId="21" xfId="0" applyFont="1" applyBorder="1" applyAlignment="1">
      <alignment vertical="center" wrapText="1"/>
    </xf>
    <xf numFmtId="0" fontId="6" fillId="0" borderId="22" xfId="0" applyFont="1" applyBorder="1" applyAlignment="1">
      <alignment vertical="center" wrapText="1"/>
    </xf>
    <xf numFmtId="3" fontId="1" fillId="0" borderId="14" xfId="0" applyNumberFormat="1" applyFont="1" applyBorder="1" applyAlignment="1">
      <alignment horizontal="right"/>
    </xf>
    <xf numFmtId="3" fontId="1" fillId="0" borderId="19" xfId="0" applyNumberFormat="1" applyFont="1" applyBorder="1" applyAlignment="1">
      <alignment horizontal="center"/>
    </xf>
    <xf numFmtId="3" fontId="1" fillId="0" borderId="14" xfId="0" applyNumberFormat="1" applyFont="1" applyBorder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Normal="90" zoomScaleSheetLayoutView="100" zoomScalePageLayoutView="0" workbookViewId="0" topLeftCell="A1">
      <selection activeCell="C12" sqref="C12"/>
    </sheetView>
  </sheetViews>
  <sheetFormatPr defaultColWidth="9.140625" defaultRowHeight="12.75"/>
  <cols>
    <col min="2" max="2" width="47.8515625" style="0" customWidth="1"/>
    <col min="3" max="3" width="16.421875" style="0" customWidth="1"/>
    <col min="4" max="4" width="13.8515625" style="0" customWidth="1"/>
    <col min="5" max="5" width="21.7109375" style="0" customWidth="1"/>
  </cols>
  <sheetData>
    <row r="1" spans="1:6" ht="12.75">
      <c r="A1" s="44" t="s">
        <v>43</v>
      </c>
      <c r="B1" s="45"/>
      <c r="C1" s="45"/>
      <c r="D1" s="45"/>
      <c r="E1" s="45"/>
      <c r="F1" s="11"/>
    </row>
    <row r="2" spans="1:6" ht="12.75">
      <c r="A2" s="4"/>
      <c r="B2" s="4"/>
      <c r="C2" s="4"/>
      <c r="D2" s="4"/>
      <c r="E2" s="4"/>
      <c r="F2" s="4"/>
    </row>
    <row r="3" spans="2:10" ht="18">
      <c r="B3" s="48" t="s">
        <v>42</v>
      </c>
      <c r="C3" s="48"/>
      <c r="D3" s="48"/>
      <c r="E3" s="48"/>
      <c r="F3" s="1"/>
      <c r="G3" s="1"/>
      <c r="H3" s="1"/>
      <c r="I3" s="1"/>
      <c r="J3" s="1"/>
    </row>
    <row r="5" ht="13.5" thickBot="1">
      <c r="E5" s="12" t="s">
        <v>39</v>
      </c>
    </row>
    <row r="6" spans="1:5" ht="13.5" thickBot="1">
      <c r="A6" s="6"/>
      <c r="B6" s="5" t="s">
        <v>3</v>
      </c>
      <c r="C6" s="5" t="s">
        <v>4</v>
      </c>
      <c r="D6" s="8" t="s">
        <v>5</v>
      </c>
      <c r="E6" s="5" t="s">
        <v>6</v>
      </c>
    </row>
    <row r="7" spans="1:5" ht="15.75" customHeight="1">
      <c r="A7" s="49"/>
      <c r="B7" s="53" t="s">
        <v>33</v>
      </c>
      <c r="C7" s="51" t="s">
        <v>34</v>
      </c>
      <c r="D7" s="46" t="s">
        <v>35</v>
      </c>
      <c r="E7" s="46" t="s">
        <v>36</v>
      </c>
    </row>
    <row r="8" spans="1:5" ht="25.5" customHeight="1" thickBot="1">
      <c r="A8" s="50"/>
      <c r="B8" s="54"/>
      <c r="C8" s="52"/>
      <c r="D8" s="47"/>
      <c r="E8" s="47"/>
    </row>
    <row r="9" spans="1:5" ht="15" customHeight="1">
      <c r="A9" s="7">
        <v>1</v>
      </c>
      <c r="B9" s="28" t="s">
        <v>2</v>
      </c>
      <c r="C9" s="9"/>
      <c r="D9" s="9"/>
      <c r="E9" s="9"/>
    </row>
    <row r="10" spans="1:5" ht="15" customHeight="1">
      <c r="A10" s="2"/>
      <c r="B10" s="29"/>
      <c r="C10" s="10"/>
      <c r="D10" s="10"/>
      <c r="E10" s="10"/>
    </row>
    <row r="11" spans="1:5" ht="31.5">
      <c r="A11" s="3">
        <v>2</v>
      </c>
      <c r="B11" s="42" t="s">
        <v>40</v>
      </c>
      <c r="C11" s="17">
        <f>SUM(C12:C16)</f>
        <v>1498188</v>
      </c>
      <c r="D11" s="17"/>
      <c r="E11" s="26">
        <f>SUM(E12:E16)</f>
        <v>2315351</v>
      </c>
    </row>
    <row r="12" spans="1:5" ht="15">
      <c r="A12" s="3">
        <v>3</v>
      </c>
      <c r="B12" s="30" t="s">
        <v>7</v>
      </c>
      <c r="C12" s="18">
        <v>283</v>
      </c>
      <c r="D12" s="18"/>
      <c r="E12" s="27">
        <v>1084</v>
      </c>
    </row>
    <row r="13" spans="1:5" ht="15">
      <c r="A13" s="3">
        <v>4</v>
      </c>
      <c r="B13" s="30" t="s">
        <v>8</v>
      </c>
      <c r="C13" s="18">
        <v>1497785</v>
      </c>
      <c r="D13" s="18"/>
      <c r="E13" s="27">
        <f>2311469+2343+335</f>
        <v>2314147</v>
      </c>
    </row>
    <row r="14" spans="1:5" ht="15">
      <c r="A14" s="3">
        <v>5</v>
      </c>
      <c r="B14" s="30" t="s">
        <v>1</v>
      </c>
      <c r="C14" s="18">
        <v>120</v>
      </c>
      <c r="D14" s="18"/>
      <c r="E14" s="27">
        <v>120</v>
      </c>
    </row>
    <row r="15" spans="1:5" ht="15.75" customHeight="1">
      <c r="A15" s="55">
        <v>6</v>
      </c>
      <c r="B15" s="64" t="s">
        <v>9</v>
      </c>
      <c r="C15" s="62">
        <v>0</v>
      </c>
      <c r="D15" s="67"/>
      <c r="E15" s="62"/>
    </row>
    <row r="16" spans="1:5" ht="15" customHeight="1">
      <c r="A16" s="56"/>
      <c r="B16" s="64"/>
      <c r="C16" s="66"/>
      <c r="D16" s="68"/>
      <c r="E16" s="66"/>
    </row>
    <row r="17" spans="1:5" ht="31.5">
      <c r="A17" s="3">
        <v>7</v>
      </c>
      <c r="B17" s="43" t="s">
        <v>41</v>
      </c>
      <c r="C17" s="17">
        <f>SUM(C18:C19)</f>
        <v>0</v>
      </c>
      <c r="D17" s="13"/>
      <c r="E17" s="17">
        <f>SUM(E18:E19)</f>
        <v>0</v>
      </c>
    </row>
    <row r="18" spans="1:5" ht="15">
      <c r="A18" s="3">
        <v>8</v>
      </c>
      <c r="B18" s="30" t="s">
        <v>10</v>
      </c>
      <c r="C18" s="19">
        <v>0</v>
      </c>
      <c r="D18" s="19"/>
      <c r="E18" s="19"/>
    </row>
    <row r="19" spans="1:5" ht="15">
      <c r="A19" s="3">
        <v>9</v>
      </c>
      <c r="B19" s="30" t="s">
        <v>11</v>
      </c>
      <c r="C19" s="19">
        <v>0</v>
      </c>
      <c r="D19" s="19"/>
      <c r="E19" s="19"/>
    </row>
    <row r="20" spans="1:5" ht="15.75">
      <c r="A20" s="3">
        <v>10</v>
      </c>
      <c r="B20" s="41" t="s">
        <v>12</v>
      </c>
      <c r="C20" s="17">
        <v>115572</v>
      </c>
      <c r="D20" s="19"/>
      <c r="E20" s="39">
        <f>289+1326+116644</f>
        <v>118259</v>
      </c>
    </row>
    <row r="21" spans="1:5" ht="15.75">
      <c r="A21" s="3">
        <v>11</v>
      </c>
      <c r="B21" s="41" t="s">
        <v>13</v>
      </c>
      <c r="C21" s="39">
        <f>SUM(C22:C24)</f>
        <v>27116</v>
      </c>
      <c r="D21" s="39">
        <f>SUM(D22:D24)</f>
        <v>0</v>
      </c>
      <c r="E21" s="39">
        <f>SUM(E22:E24)</f>
        <v>35507</v>
      </c>
    </row>
    <row r="22" spans="1:5" ht="15.75" customHeight="1">
      <c r="A22" s="3">
        <v>12</v>
      </c>
      <c r="B22" s="32" t="s">
        <v>37</v>
      </c>
      <c r="C22" s="19">
        <v>22955</v>
      </c>
      <c r="D22" s="17"/>
      <c r="E22" s="27">
        <f>22076+2056</f>
        <v>24132</v>
      </c>
    </row>
    <row r="23" spans="1:5" ht="30">
      <c r="A23" s="3">
        <v>13</v>
      </c>
      <c r="B23" s="32" t="s">
        <v>38</v>
      </c>
      <c r="C23" s="19">
        <v>2785</v>
      </c>
      <c r="D23" s="19"/>
      <c r="E23" s="27">
        <v>2592</v>
      </c>
    </row>
    <row r="24" spans="1:5" ht="15">
      <c r="A24" s="3">
        <v>14</v>
      </c>
      <c r="B24" s="32" t="s">
        <v>14</v>
      </c>
      <c r="C24" s="19">
        <v>1376</v>
      </c>
      <c r="D24" s="19"/>
      <c r="E24" s="27">
        <f>8656+85+42</f>
        <v>8783</v>
      </c>
    </row>
    <row r="25" spans="1:5" ht="30.75">
      <c r="A25" s="3">
        <v>15</v>
      </c>
      <c r="B25" s="32" t="s">
        <v>15</v>
      </c>
      <c r="C25" s="17"/>
      <c r="D25" s="17"/>
      <c r="E25" s="27">
        <f>+(-5101-570+333)</f>
        <v>-5338</v>
      </c>
    </row>
    <row r="26" spans="1:5" ht="16.5" thickBot="1">
      <c r="A26" s="14">
        <v>16</v>
      </c>
      <c r="B26" s="33" t="s">
        <v>16</v>
      </c>
      <c r="C26" s="20">
        <v>1013</v>
      </c>
      <c r="D26" s="20"/>
      <c r="E26" s="40">
        <f>958+3+166</f>
        <v>1127</v>
      </c>
    </row>
    <row r="27" spans="1:5" ht="16.5" thickBot="1">
      <c r="A27" s="15">
        <v>17</v>
      </c>
      <c r="B27" s="34" t="s">
        <v>17</v>
      </c>
      <c r="C27" s="21">
        <f>C11+C17+C20+C21+C25+C26</f>
        <v>1641889</v>
      </c>
      <c r="D27" s="21">
        <f>D11+D17+D20+D21+D25+D26</f>
        <v>0</v>
      </c>
      <c r="E27" s="21">
        <f>E11+E17+E20+E21+E25+E26</f>
        <v>2464906</v>
      </c>
    </row>
    <row r="28" spans="1:5" ht="15">
      <c r="A28" s="16">
        <v>18</v>
      </c>
      <c r="B28" s="35" t="s">
        <v>0</v>
      </c>
      <c r="C28" s="22"/>
      <c r="D28" s="22"/>
      <c r="E28" s="22"/>
    </row>
    <row r="29" spans="1:5" ht="15">
      <c r="A29" s="3"/>
      <c r="B29" s="36"/>
      <c r="C29" s="18"/>
      <c r="D29" s="18"/>
      <c r="E29" s="18"/>
    </row>
    <row r="30" spans="1:5" ht="15.75">
      <c r="A30" s="7">
        <v>19</v>
      </c>
      <c r="B30" s="37" t="s">
        <v>18</v>
      </c>
      <c r="C30" s="17">
        <f>SUM(C31:C36)</f>
        <v>1600720</v>
      </c>
      <c r="D30" s="18"/>
      <c r="E30" s="26">
        <f>SUM(E31:E36)</f>
        <v>2415672</v>
      </c>
    </row>
    <row r="31" spans="1:5" ht="15">
      <c r="A31" s="3">
        <v>20</v>
      </c>
      <c r="B31" s="37" t="s">
        <v>19</v>
      </c>
      <c r="C31" s="18">
        <f>2056+10256+1452918</f>
        <v>1465230</v>
      </c>
      <c r="D31" s="18"/>
      <c r="E31" s="27">
        <f>1452918+10256+2056</f>
        <v>1465230</v>
      </c>
    </row>
    <row r="32" spans="1:5" ht="15">
      <c r="A32" s="7">
        <v>21</v>
      </c>
      <c r="B32" s="37" t="s">
        <v>20</v>
      </c>
      <c r="C32" s="18">
        <v>0</v>
      </c>
      <c r="D32" s="18"/>
      <c r="E32" s="27">
        <f>SUM(B32:D32)</f>
        <v>0</v>
      </c>
    </row>
    <row r="33" spans="1:5" ht="30">
      <c r="A33" s="3">
        <v>22</v>
      </c>
      <c r="B33" s="38" t="s">
        <v>21</v>
      </c>
      <c r="C33" s="23">
        <f>649+982+56148</f>
        <v>57779</v>
      </c>
      <c r="D33" s="23"/>
      <c r="E33" s="27">
        <f>649+982+56148</f>
        <v>57779</v>
      </c>
    </row>
    <row r="34" spans="1:5" ht="15">
      <c r="A34" s="7">
        <v>23</v>
      </c>
      <c r="B34" s="37" t="s">
        <v>22</v>
      </c>
      <c r="C34" s="19">
        <v>-88487</v>
      </c>
      <c r="D34" s="24"/>
      <c r="E34" s="27">
        <f>92150-4153-10287</f>
        <v>77710</v>
      </c>
    </row>
    <row r="35" spans="1:5" ht="15">
      <c r="A35" s="3">
        <v>24</v>
      </c>
      <c r="B35" s="38" t="s">
        <v>23</v>
      </c>
      <c r="C35" s="19">
        <v>0</v>
      </c>
      <c r="D35" s="24"/>
      <c r="E35" s="27">
        <v>629280</v>
      </c>
    </row>
    <row r="36" spans="1:5" ht="15">
      <c r="A36" s="7">
        <v>25</v>
      </c>
      <c r="B36" s="38" t="s">
        <v>24</v>
      </c>
      <c r="C36" s="19">
        <v>166198</v>
      </c>
      <c r="D36" s="25"/>
      <c r="E36" s="27">
        <f>189864-2422-1769</f>
        <v>185673</v>
      </c>
    </row>
    <row r="37" spans="1:5" ht="15.75">
      <c r="A37" s="3">
        <v>26</v>
      </c>
      <c r="B37" s="31" t="s">
        <v>25</v>
      </c>
      <c r="C37" s="17">
        <f>SUM(C38:C40)</f>
        <v>26390</v>
      </c>
      <c r="D37" s="25"/>
      <c r="E37" s="39">
        <f>SUM(E38:E40)</f>
        <v>33906</v>
      </c>
    </row>
    <row r="38" spans="1:5" ht="30">
      <c r="A38" s="7">
        <v>27</v>
      </c>
      <c r="B38" s="32" t="s">
        <v>26</v>
      </c>
      <c r="C38" s="19">
        <v>7053</v>
      </c>
      <c r="D38" s="25"/>
      <c r="E38" s="27">
        <f>7437+159+882</f>
        <v>8478</v>
      </c>
    </row>
    <row r="39" spans="1:5" ht="30">
      <c r="A39" s="3">
        <v>28</v>
      </c>
      <c r="B39" s="32" t="s">
        <v>27</v>
      </c>
      <c r="C39" s="19">
        <v>12610</v>
      </c>
      <c r="D39" s="25"/>
      <c r="E39" s="27">
        <v>20040</v>
      </c>
    </row>
    <row r="40" spans="1:5" ht="15" customHeight="1">
      <c r="A40" s="7">
        <v>29</v>
      </c>
      <c r="B40" s="32" t="s">
        <v>28</v>
      </c>
      <c r="C40" s="19">
        <v>6727</v>
      </c>
      <c r="D40" s="25"/>
      <c r="E40" s="27">
        <f>9+5379</f>
        <v>5388</v>
      </c>
    </row>
    <row r="41" spans="1:5" ht="30">
      <c r="A41" s="3">
        <v>30</v>
      </c>
      <c r="B41" s="32" t="s">
        <v>29</v>
      </c>
      <c r="C41" s="18">
        <v>0</v>
      </c>
      <c r="D41" s="25"/>
      <c r="E41" s="39">
        <v>0</v>
      </c>
    </row>
    <row r="42" spans="1:5" ht="30">
      <c r="A42" s="7">
        <v>31</v>
      </c>
      <c r="B42" s="32" t="s">
        <v>30</v>
      </c>
      <c r="C42" s="18">
        <v>0</v>
      </c>
      <c r="D42" s="25"/>
      <c r="E42" s="39">
        <f>SUM(B42:D42)</f>
        <v>0</v>
      </c>
    </row>
    <row r="43" spans="1:5" ht="12.75" customHeight="1">
      <c r="A43" s="55">
        <v>32</v>
      </c>
      <c r="B43" s="64" t="s">
        <v>31</v>
      </c>
      <c r="C43" s="62">
        <v>14779</v>
      </c>
      <c r="D43" s="60"/>
      <c r="E43" s="58">
        <f>5283+4652+5393</f>
        <v>15328</v>
      </c>
    </row>
    <row r="44" spans="1:5" ht="13.5" customHeight="1" thickBot="1">
      <c r="A44" s="57"/>
      <c r="B44" s="65"/>
      <c r="C44" s="63"/>
      <c r="D44" s="61"/>
      <c r="E44" s="59"/>
    </row>
    <row r="45" spans="1:5" ht="16.5" thickBot="1">
      <c r="A45" s="15">
        <v>33</v>
      </c>
      <c r="B45" s="34" t="s">
        <v>32</v>
      </c>
      <c r="C45" s="21">
        <f>C30+C37+C41+C42+C43</f>
        <v>1641889</v>
      </c>
      <c r="D45" s="21">
        <f>D30+D37+D41+D42+D43</f>
        <v>0</v>
      </c>
      <c r="E45" s="21">
        <f>E30+E37+E41+E42+E43</f>
        <v>2464906</v>
      </c>
    </row>
  </sheetData>
  <sheetProtection/>
  <mergeCells count="17">
    <mergeCell ref="A15:A16"/>
    <mergeCell ref="A43:A44"/>
    <mergeCell ref="E43:E44"/>
    <mergeCell ref="D43:D44"/>
    <mergeCell ref="C43:C44"/>
    <mergeCell ref="B15:B16"/>
    <mergeCell ref="B43:B44"/>
    <mergeCell ref="E15:E16"/>
    <mergeCell ref="C15:C16"/>
    <mergeCell ref="D15:D16"/>
    <mergeCell ref="A1:E1"/>
    <mergeCell ref="E7:E8"/>
    <mergeCell ref="B3:E3"/>
    <mergeCell ref="A7:A8"/>
    <mergeCell ref="C7:C8"/>
    <mergeCell ref="B7:B8"/>
    <mergeCell ref="D7:D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Polgármesteri Hivatal Kulcs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 Kulcs</dc:creator>
  <cp:keywords/>
  <dc:description/>
  <cp:lastModifiedBy>Kulcsi Hivatal</cp:lastModifiedBy>
  <cp:lastPrinted>2015-04-09T07:11:33Z</cp:lastPrinted>
  <dcterms:created xsi:type="dcterms:W3CDTF">2004-08-17T18:03:01Z</dcterms:created>
  <dcterms:modified xsi:type="dcterms:W3CDTF">2017-05-11T10:55:08Z</dcterms:modified>
  <cp:category/>
  <cp:version/>
  <cp:contentType/>
  <cp:contentStatus/>
</cp:coreProperties>
</file>