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filterPrivacy="1" defaultThemeVersion="124226"/>
  <bookViews>
    <workbookView xWindow="285" yWindow="135" windowWidth="16140" windowHeight="9990"/>
  </bookViews>
  <sheets>
    <sheet name="5.melléklet" sheetId="1" r:id="rId1"/>
  </sheets>
  <calcPr calcId="162913"/>
  <fileRecoveryPr autoRecover="0"/>
</workbook>
</file>

<file path=xl/calcChain.xml><?xml version="1.0" encoding="utf-8"?>
<calcChain xmlns="http://schemas.openxmlformats.org/spreadsheetml/2006/main">
  <c r="E75" i="1" l="1"/>
  <c r="E54" i="1" l="1"/>
  <c r="E68" i="1"/>
  <c r="E42" i="1"/>
  <c r="E61" i="1"/>
  <c r="E177" i="1" l="1"/>
  <c r="E163" i="1"/>
  <c r="E146" i="1"/>
  <c r="E138" i="1"/>
  <c r="E132" i="1"/>
  <c r="E122" i="1"/>
  <c r="E105" i="1"/>
  <c r="E95" i="1"/>
  <c r="E81" i="1"/>
  <c r="G61" i="1"/>
  <c r="E36" i="1"/>
  <c r="E23" i="1"/>
  <c r="E87" i="1"/>
  <c r="G87" i="1" s="1"/>
  <c r="E94" i="1" l="1"/>
  <c r="E51" i="1"/>
  <c r="E162" i="1" l="1"/>
  <c r="E145" i="1"/>
  <c r="H146" i="1" s="1"/>
  <c r="E137" i="1"/>
  <c r="E143" i="1"/>
  <c r="G143" i="1" s="1"/>
  <c r="E131" i="1"/>
  <c r="E121" i="1"/>
  <c r="E112" i="1"/>
  <c r="G112" i="1" s="1"/>
  <c r="E104" i="1"/>
  <c r="H105" i="1" s="1"/>
  <c r="E91" i="1"/>
  <c r="G75" i="1"/>
  <c r="E80" i="1"/>
  <c r="H81" i="1" s="1"/>
  <c r="H95" i="1" l="1"/>
  <c r="H68" i="1"/>
  <c r="E48" i="1"/>
  <c r="E33" i="1"/>
  <c r="E10" i="1"/>
  <c r="G10" i="1" s="1"/>
  <c r="E20" i="1"/>
  <c r="H23" i="1" s="1"/>
  <c r="H54" i="1" l="1"/>
  <c r="H193" i="1" s="1"/>
  <c r="H36" i="1"/>
  <c r="H122" i="1"/>
  <c r="H132" i="1"/>
  <c r="E188" i="1"/>
  <c r="G188" i="1" s="1"/>
  <c r="H163" i="1"/>
  <c r="H177" i="1"/>
  <c r="E169" i="1"/>
  <c r="G169" i="1" s="1"/>
  <c r="H138" i="1"/>
  <c r="G42" i="1"/>
  <c r="G193" i="1" s="1"/>
  <c r="E28" i="1"/>
  <c r="G28" i="1" s="1"/>
  <c r="I193" i="1" l="1"/>
</calcChain>
</file>

<file path=xl/sharedStrings.xml><?xml version="1.0" encoding="utf-8"?>
<sst xmlns="http://schemas.openxmlformats.org/spreadsheetml/2006/main" count="324" uniqueCount="135">
  <si>
    <t>Főkönyvi szám</t>
  </si>
  <si>
    <t>Főkönyvi szám név</t>
  </si>
  <si>
    <t>Teljesítés</t>
  </si>
  <si>
    <t>Helyi önkormányzatok működésének általános támogatása</t>
  </si>
  <si>
    <t>Települési önkormányzatok szociális, gyermekjóléti és gyermekétkeztetési feladatainak támogatása</t>
  </si>
  <si>
    <t>Települési önkormányzatok kulturális feladatainak támogatása</t>
  </si>
  <si>
    <t>Magánszemélyek kommunális adója</t>
  </si>
  <si>
    <t>Állandó jelleggel végzett iparűzési tevékenység után fizetett helyi adó</t>
  </si>
  <si>
    <t>Tartózkodás után fizetett idegenforgalmi adó</t>
  </si>
  <si>
    <t>Készletértékesítés ellenértéke</t>
  </si>
  <si>
    <t>Szolgáltatások ellenértéke</t>
  </si>
  <si>
    <t>Ellátási díjak</t>
  </si>
  <si>
    <t>0964042</t>
  </si>
  <si>
    <t>Bevétel összesen:</t>
  </si>
  <si>
    <t>Választott tisztségviselők juttatásai</t>
  </si>
  <si>
    <t>Vásárolt élelmezés</t>
  </si>
  <si>
    <t>Karbantartási, kisjavítási szolgáltatások</t>
  </si>
  <si>
    <t>Szakmai tevékenységet segítő szolgáltatások</t>
  </si>
  <si>
    <t>Egyéb szolgáltatások</t>
  </si>
  <si>
    <t>Reklám- és propagandakiadások</t>
  </si>
  <si>
    <t>Működési célú előzetesen felszámított általános forgalmi adó</t>
  </si>
  <si>
    <t>Köztemetés [Szoctv. 48.§]</t>
  </si>
  <si>
    <t>Kiadás összesen:</t>
  </si>
  <si>
    <t>011130 - Önkormányzatok és önkormányzati hivatalok jogalkotó és általános igazgatási tevékenysége</t>
  </si>
  <si>
    <t>0940422</t>
  </si>
  <si>
    <t>Tulajdonosi bevételek - önkormányzati vagyon üzemeltetéséből, koncesszióból származó bevétel</t>
  </si>
  <si>
    <t>051212</t>
  </si>
  <si>
    <t>05212</t>
  </si>
  <si>
    <t>Szociális hozzájárulási adó</t>
  </si>
  <si>
    <t>053342</t>
  </si>
  <si>
    <t>053362</t>
  </si>
  <si>
    <t>053372</t>
  </si>
  <si>
    <t>0533792</t>
  </si>
  <si>
    <t>Más egyéb szolgáltatások</t>
  </si>
  <si>
    <t>053512</t>
  </si>
  <si>
    <t>013320 - Köztemető-fenntartás és -működtetés</t>
  </si>
  <si>
    <t>094022</t>
  </si>
  <si>
    <t>053422</t>
  </si>
  <si>
    <t>018010 - Önkormányzatok elszámolásai a központi költségvetéssel</t>
  </si>
  <si>
    <t>091112</t>
  </si>
  <si>
    <t>091132</t>
  </si>
  <si>
    <t>091142</t>
  </si>
  <si>
    <t>05506072</t>
  </si>
  <si>
    <t>Közfoglalkoztatottak bére</t>
  </si>
  <si>
    <t>0511132</t>
  </si>
  <si>
    <t>05110112</t>
  </si>
  <si>
    <t>Köztisztviselők,közalkalmazottak bére</t>
  </si>
  <si>
    <t>045160 - Közutak, hidak, alagutak üzemeltetése, fenntartása</t>
  </si>
  <si>
    <t>064010 - Közvilágítás</t>
  </si>
  <si>
    <t>066020 - Város-, községgazdálkodási egyéb szolgáltatások</t>
  </si>
  <si>
    <t>094012</t>
  </si>
  <si>
    <t>0940212</t>
  </si>
  <si>
    <t>Tárgyi eszközök bérbeadásából származó bevétel</t>
  </si>
  <si>
    <t>053322</t>
  </si>
  <si>
    <t>094052</t>
  </si>
  <si>
    <t>107060 - Egyéb szociális pénzbeli és természetbeni ellátások, támogatások</t>
  </si>
  <si>
    <t>054872</t>
  </si>
  <si>
    <t>054882</t>
  </si>
  <si>
    <t>054892</t>
  </si>
  <si>
    <t>Önkormányzat által saját hatáskörben (nem szociális és gyermekvédelmi előírások alapján) adott természetbeni ellátás</t>
  </si>
  <si>
    <t>05508042</t>
  </si>
  <si>
    <t>Működési célú visszatérítendő támogatások, kölcsönök nyújtása államháztartáson kívülre--Háztartások</t>
  </si>
  <si>
    <t>900020 - Önkormányzatok funkcióira nem sorolható bevételei államháztartáson kívülről</t>
  </si>
  <si>
    <t>093432</t>
  </si>
  <si>
    <t>09351072</t>
  </si>
  <si>
    <t>0935412</t>
  </si>
  <si>
    <t>Belföldi gépjárművek adójának  a helyi önkormányzatot megillető része</t>
  </si>
  <si>
    <t>09355012</t>
  </si>
  <si>
    <t>05506082</t>
  </si>
  <si>
    <t>Települési támogatás</t>
  </si>
  <si>
    <t>Bursa Hungarica</t>
  </si>
  <si>
    <t>Tanévkezdési támogatás</t>
  </si>
  <si>
    <t>Karácsonyi támogatás</t>
  </si>
  <si>
    <t>0916062</t>
  </si>
  <si>
    <t>Egyéb működési célú támogatások bevételei államháztartáson belülről-elkülönített állami pénzalapok</t>
  </si>
  <si>
    <t>Cofog szerinti feladatellátás</t>
  </si>
  <si>
    <t>5. melléklet</t>
  </si>
  <si>
    <t>Egyéb működési célú támogatások államháztartáson belülre-helyi önkormányzatok és költségvetési szerveik (Közös Hivatal)</t>
  </si>
  <si>
    <t>Béren kívüli juttatások</t>
  </si>
  <si>
    <t>Foglalkoztatottak egyéb személyi juttatásai (kompenzáció)</t>
  </si>
  <si>
    <t>Bérleti és lízingdíjak</t>
  </si>
  <si>
    <t>0 51107</t>
  </si>
  <si>
    <t>Működési célú visszatérítendő támogatások, kölcsönök visszatérülése államháztartáson kívülről-háztartások (tárgyévi+hátralékok!!)</t>
  </si>
  <si>
    <t>Eredeti előirányzat</t>
  </si>
  <si>
    <t>053122</t>
  </si>
  <si>
    <t>Üzemeltetési anyagok beszerzése</t>
  </si>
  <si>
    <t>Informatikai szolgáltatások igénybevétele</t>
  </si>
  <si>
    <t>Egyéb kommunikációs szolgáltatások</t>
  </si>
  <si>
    <t>053212</t>
  </si>
  <si>
    <t>053222</t>
  </si>
  <si>
    <t>Közüzemi díjak</t>
  </si>
  <si>
    <t>05355</t>
  </si>
  <si>
    <t>Egyéb dologi kiadások</t>
  </si>
  <si>
    <t>018030 - Támogatási célú finanszírozási műveletek</t>
  </si>
  <si>
    <t>Bevételek</t>
  </si>
  <si>
    <t>Kiadások</t>
  </si>
  <si>
    <t>Eltérés</t>
  </si>
  <si>
    <t>055132</t>
  </si>
  <si>
    <t>Tartalék</t>
  </si>
  <si>
    <t>0940822</t>
  </si>
  <si>
    <t>Egyéb kapott (járó) kamatok és kamatjellegű bevételek</t>
  </si>
  <si>
    <t>09411</t>
  </si>
  <si>
    <t>Egyéb működési bevételek</t>
  </si>
  <si>
    <t>053312</t>
  </si>
  <si>
    <t xml:space="preserve">013350 - Az önkormányzati vagyonnal való gazdálkodással kapcsolatos feladatok </t>
  </si>
  <si>
    <t>Egyéb működési célú támogatások államháztartáson belülre - társulások és költségvetési szerveik (Mesztegnyő Környéki., Marcali Kistérségi...)</t>
  </si>
  <si>
    <t>041236 - Országos közfoglalkoztatási program</t>
  </si>
  <si>
    <t>Egyéb működési célú támogatások államháztartáson belülre - társulások és költségvetési szerveik (Meszt.Körny.Társ. óvodai és konyhai hozzájárulás)</t>
  </si>
  <si>
    <t>053332</t>
  </si>
  <si>
    <t>107051 - Szociális étkeztetés (állami támogatás 12 főre igényelve: 664.320 Ft)</t>
  </si>
  <si>
    <t>104037 - Intézményen kívüli gyermekétkeztetés (állami támogatás 776 adagra: 442 320 Ft)</t>
  </si>
  <si>
    <t>082091 - Közművelődés – közösségi és társadalmi részvétel fejlesztése (állami támogatás: 1 800 000 Ft)</t>
  </si>
  <si>
    <t>107055 - Falugondnoki, tanyagondnoki szolgáltatás (állami támogatás: 3 100 000 Ft)</t>
  </si>
  <si>
    <t>0511072</t>
  </si>
  <si>
    <t>0511082</t>
  </si>
  <si>
    <t>0511012</t>
  </si>
  <si>
    <t>Ruházati költségtérítés</t>
  </si>
  <si>
    <t>09362</t>
  </si>
  <si>
    <t>Egyéb közhatalmi bevételek</t>
  </si>
  <si>
    <t>Beruházási kiadások (szabadtéri színpad)</t>
  </si>
  <si>
    <t>Beruházási kiadások (panzió bútorzat)</t>
  </si>
  <si>
    <t>Beruházási célú előzetesen felszámított általános forgalmi adó</t>
  </si>
  <si>
    <t>056212</t>
  </si>
  <si>
    <t>05672</t>
  </si>
  <si>
    <t>Felújítási kiadások (ravatalozó)</t>
  </si>
  <si>
    <t>Felújítási célú előzetesen felszámított általános forgalmi adó</t>
  </si>
  <si>
    <t>05712</t>
  </si>
  <si>
    <t>05742</t>
  </si>
  <si>
    <t>Járda felújítás (pályázati támogatásból fizetett kiadások)</t>
  </si>
  <si>
    <t>Járda felújítás (önerő)</t>
  </si>
  <si>
    <t>Egyéb felhalmozási célú támogatások bevételei államháztartáson belülről - egyéb fejezeti kezelésű előirányzatok</t>
  </si>
  <si>
    <t>Felújítási kiadások (panzió külső felújítási pályázat önerő)</t>
  </si>
  <si>
    <t>09252</t>
  </si>
  <si>
    <t>Egyéb felhalmozási célú támogatások bevételei államháztartáson belülről - elkülönített állami pénzalapok</t>
  </si>
  <si>
    <t>az 1/2018.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</si>
</sst>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[$-1040E]#,##0\ \F\t"/>
    <numFmt numFmtId="165" formatCode="_-* #,##0\ _F_t_-;\-* #,##0\ _F_t_-;_-* &quot;-&quot;??\ _F_t_-;_-@_-"/>
  </numFmts>
  <fonts count="9" x14ac:knownFonts="1">
    <font>
      <sz val="10"/>
      <name val="Arial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2" borderId="1" xfId="0" applyFont="1" applyFill="1" applyBorder="1" applyAlignment="1" applyProtection="1">
      <alignment horizontal="left" vertical="center" wrapText="1" readingOrder="1"/>
      <protection locked="0"/>
    </xf>
    <xf numFmtId="3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2" fillId="0" borderId="1" xfId="0" applyFont="1" applyFill="1" applyBorder="1" applyAlignment="1" applyProtection="1">
      <alignment horizontal="left" vertical="center" wrapText="1" readingOrder="1"/>
      <protection locked="0"/>
    </xf>
    <xf numFmtId="0" fontId="2" fillId="0" borderId="1" xfId="0" applyFont="1" applyFill="1" applyBorder="1" applyAlignment="1" applyProtection="1">
      <alignment vertical="center" wrapText="1" readingOrder="1"/>
      <protection locked="0"/>
    </xf>
    <xf numFmtId="164" fontId="2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 readingOrder="1"/>
      <protection locked="0"/>
    </xf>
    <xf numFmtId="0" fontId="2" fillId="0" borderId="1" xfId="0" applyFont="1" applyBorder="1" applyAlignment="1" applyProtection="1">
      <alignment vertical="center" wrapText="1" readingOrder="1"/>
      <protection locked="0"/>
    </xf>
    <xf numFmtId="164" fontId="2" fillId="0" borderId="1" xfId="0" applyNumberFormat="1" applyFont="1" applyBorder="1" applyAlignment="1" applyProtection="1">
      <alignment horizontal="right" vertical="center" wrapText="1" readingOrder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quotePrefix="1" applyFont="1" applyBorder="1" applyAlignment="1" applyProtection="1">
      <alignment horizontal="left" vertical="center" wrapText="1" readingOrder="1"/>
      <protection locked="0"/>
    </xf>
    <xf numFmtId="0" fontId="2" fillId="0" borderId="0" xfId="0" applyFont="1" applyFill="1" applyBorder="1"/>
    <xf numFmtId="164" fontId="4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center" wrapText="1" readingOrder="1"/>
      <protection locked="0"/>
    </xf>
    <xf numFmtId="164" fontId="3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3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 readingOrder="1"/>
      <protection locked="0"/>
    </xf>
    <xf numFmtId="0" fontId="2" fillId="0" borderId="3" xfId="0" applyFont="1" applyBorder="1" applyAlignment="1" applyProtection="1">
      <alignment vertical="center" wrapText="1" readingOrder="1"/>
      <protection locked="0"/>
    </xf>
    <xf numFmtId="164" fontId="2" fillId="0" borderId="5" xfId="0" applyNumberFormat="1" applyFont="1" applyBorder="1" applyAlignment="1" applyProtection="1">
      <alignment horizontal="right" vertical="center" wrapText="1" readingOrder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 readingOrder="1"/>
      <protection locked="0"/>
    </xf>
    <xf numFmtId="0" fontId="4" fillId="0" borderId="0" xfId="0" applyFont="1" applyFill="1" applyBorder="1" applyAlignment="1" applyProtection="1">
      <alignment vertical="center" wrapText="1" readingOrder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164" fontId="2" fillId="0" borderId="3" xfId="0" applyNumberFormat="1" applyFont="1" applyBorder="1" applyAlignment="1" applyProtection="1">
      <alignment horizontal="right" vertical="center" wrapText="1" readingOrder="1"/>
      <protection locked="0"/>
    </xf>
    <xf numFmtId="49" fontId="2" fillId="0" borderId="1" xfId="0" applyNumberFormat="1" applyFont="1" applyBorder="1" applyAlignment="1" applyProtection="1">
      <alignment horizontal="left" vertical="center" wrapText="1" readingOrder="1"/>
      <protection locked="0"/>
    </xf>
    <xf numFmtId="164" fontId="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0" xfId="0" applyFont="1" applyFill="1" applyBorder="1" applyAlignment="1" applyProtection="1">
      <alignment horizontal="left" vertical="center" wrapText="1" readingOrder="1"/>
      <protection locked="0"/>
    </xf>
    <xf numFmtId="0" fontId="3" fillId="0" borderId="0" xfId="0" applyFont="1" applyFill="1" applyBorder="1" applyAlignment="1" applyProtection="1">
      <alignment horizontal="left" vertical="center" wrapText="1" readingOrder="1"/>
      <protection locked="0"/>
    </xf>
    <xf numFmtId="0" fontId="2" fillId="0" borderId="4" xfId="0" applyFont="1" applyBorder="1" applyAlignment="1" applyProtection="1">
      <alignment horizontal="left" vertical="center" wrapText="1" readingOrder="1"/>
      <protection locked="0"/>
    </xf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vertical="center" wrapText="1" readingOrder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164" fontId="3" fillId="0" borderId="0" xfId="0" applyNumberFormat="1" applyFont="1" applyBorder="1" applyAlignment="1" applyProtection="1">
      <alignment horizontal="right" vertical="center" wrapText="1" readingOrder="1"/>
      <protection locked="0"/>
    </xf>
    <xf numFmtId="3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 readingOrder="1"/>
      <protection locked="0"/>
    </xf>
    <xf numFmtId="3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 readingOrder="1"/>
      <protection locked="0"/>
    </xf>
    <xf numFmtId="164" fontId="2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1" xfId="0" quotePrefix="1" applyFont="1" applyFill="1" applyBorder="1" applyAlignment="1" applyProtection="1">
      <alignment horizontal="left" vertical="center" wrapText="1" readingOrder="1"/>
      <protection locked="0"/>
    </xf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2" fillId="0" borderId="1" xfId="0" quotePrefix="1" applyNumberFormat="1" applyFont="1" applyBorder="1" applyAlignment="1" applyProtection="1">
      <alignment horizontal="left" vertical="center" wrapText="1" readingOrder="1"/>
      <protection locked="0"/>
    </xf>
    <xf numFmtId="49" fontId="2" fillId="0" borderId="1" xfId="0" quotePrefix="1" applyNumberFormat="1" applyFont="1" applyBorder="1" applyAlignment="1" applyProtection="1">
      <alignment horizontal="left" vertical="center" wrapText="1" readingOrder="1"/>
      <protection locked="0"/>
    </xf>
    <xf numFmtId="0" fontId="5" fillId="0" borderId="0" xfId="0" applyFont="1" applyFill="1"/>
    <xf numFmtId="0" fontId="6" fillId="0" borderId="8" xfId="0" quotePrefix="1" applyNumberFormat="1" applyFont="1" applyFill="1" applyBorder="1" applyAlignment="1" applyProtection="1">
      <alignment horizontal="left" vertical="center" wrapText="1" readingOrder="1"/>
      <protection locked="0"/>
    </xf>
    <xf numFmtId="0" fontId="6" fillId="0" borderId="2" xfId="0" applyFont="1" applyFill="1" applyBorder="1" applyAlignment="1" applyProtection="1">
      <alignment vertical="center" wrapText="1" readingOrder="1"/>
      <protection locked="0"/>
    </xf>
    <xf numFmtId="164" fontId="6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3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quotePrefix="1" applyFont="1" applyFill="1" applyBorder="1" applyAlignment="1" applyProtection="1">
      <alignment horizontal="left" vertical="center" wrapText="1" readingOrder="1"/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3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/>
    <xf numFmtId="0" fontId="8" fillId="0" borderId="0" xfId="0" applyFont="1" applyBorder="1"/>
    <xf numFmtId="0" fontId="8" fillId="0" borderId="0" xfId="0" applyFont="1"/>
    <xf numFmtId="0" fontId="8" fillId="0" borderId="0" xfId="0" applyFont="1" applyFill="1" applyBorder="1"/>
    <xf numFmtId="165" fontId="8" fillId="0" borderId="0" xfId="1" applyNumberFormat="1" applyFont="1" applyBorder="1"/>
    <xf numFmtId="0" fontId="7" fillId="3" borderId="0" xfId="0" applyFont="1" applyFill="1" applyBorder="1"/>
    <xf numFmtId="0" fontId="7" fillId="3" borderId="0" xfId="0" applyFont="1" applyFill="1" applyBorder="1" applyAlignment="1"/>
    <xf numFmtId="3" fontId="7" fillId="3" borderId="0" xfId="0" applyNumberFormat="1" applyFont="1" applyFill="1" applyBorder="1"/>
    <xf numFmtId="165" fontId="7" fillId="3" borderId="0" xfId="1" applyNumberFormat="1" applyFont="1" applyFill="1" applyBorder="1"/>
    <xf numFmtId="0" fontId="8" fillId="0" borderId="0" xfId="0" applyFont="1" applyBorder="1" applyAlignment="1"/>
    <xf numFmtId="0" fontId="8" fillId="0" borderId="0" xfId="0" applyFont="1" applyAlignment="1"/>
    <xf numFmtId="0" fontId="8" fillId="0" borderId="0" xfId="0" applyFont="1" applyFill="1"/>
    <xf numFmtId="0" fontId="3" fillId="0" borderId="6" xfId="0" applyFont="1" applyBorder="1" applyAlignment="1" applyProtection="1">
      <alignment horizontal="left" wrapText="1" readingOrder="1"/>
      <protection locked="0"/>
    </xf>
    <xf numFmtId="0" fontId="3" fillId="2" borderId="4" xfId="0" applyFont="1" applyFill="1" applyBorder="1" applyAlignment="1" applyProtection="1">
      <alignment horizontal="center" vertical="center" wrapText="1" readingOrder="1"/>
      <protection locked="0"/>
    </xf>
    <xf numFmtId="0" fontId="3" fillId="2" borderId="7" xfId="0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Fill="1" applyBorder="1" applyAlignment="1" applyProtection="1">
      <alignment vertical="center" wrapText="1" readingOrder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center" wrapText="1" readingOrder="1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left" wrapText="1" readingOrder="1"/>
      <protection locked="0"/>
    </xf>
    <xf numFmtId="0" fontId="3" fillId="0" borderId="6" xfId="0" applyFont="1" applyBorder="1" applyAlignment="1" applyProtection="1">
      <alignment horizontal="left" vertical="center" wrapText="1" readingOrder="1"/>
      <protection locked="0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5F5F5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5"/>
  <sheetViews>
    <sheetView showGridLines="0" tabSelected="1" zoomScale="130" zoomScaleNormal="130" workbookViewId="0">
      <pane ySplit="4" topLeftCell="A66" activePane="bottomLeft" state="frozenSplit"/>
      <selection pane="bottomLeft" activeCell="B3" sqref="B3:E3"/>
    </sheetView>
  </sheetViews>
  <sheetFormatPr defaultRowHeight="12.75" x14ac:dyDescent="0.2"/>
  <cols>
    <col min="1" max="1" width="2.7109375" style="1" customWidth="1"/>
    <col min="2" max="2" width="11" style="34" customWidth="1"/>
    <col min="3" max="3" width="57.42578125" style="1" customWidth="1"/>
    <col min="4" max="4" width="15.85546875" style="1" hidden="1" customWidth="1"/>
    <col min="5" max="5" width="16.28515625" style="35" customWidth="1"/>
    <col min="6" max="6" width="9.140625" style="1"/>
    <col min="7" max="7" width="17.5703125" style="61" customWidth="1"/>
    <col min="8" max="8" width="17.42578125" style="61" customWidth="1"/>
    <col min="9" max="9" width="14.28515625" style="61" customWidth="1"/>
    <col min="10" max="10" width="9.140625" style="57"/>
    <col min="11" max="12" width="9.140625" style="58"/>
    <col min="13" max="16384" width="9.140625" style="1"/>
  </cols>
  <sheetData>
    <row r="1" spans="2:12" x14ac:dyDescent="0.2">
      <c r="B1" s="74" t="s">
        <v>76</v>
      </c>
      <c r="C1" s="74"/>
      <c r="D1" s="74"/>
      <c r="E1" s="74"/>
    </row>
    <row r="2" spans="2:12" x14ac:dyDescent="0.2">
      <c r="B2" s="74" t="s">
        <v>134</v>
      </c>
      <c r="C2" s="74"/>
      <c r="D2" s="74"/>
      <c r="E2" s="74"/>
    </row>
    <row r="3" spans="2:12" x14ac:dyDescent="0.2">
      <c r="B3" s="74" t="s">
        <v>75</v>
      </c>
      <c r="C3" s="74"/>
      <c r="D3" s="74"/>
      <c r="E3" s="74"/>
    </row>
    <row r="5" spans="2:12" s="56" customFormat="1" ht="21.75" customHeight="1" x14ac:dyDescent="0.2">
      <c r="B5" s="68" t="s">
        <v>23</v>
      </c>
      <c r="C5" s="68"/>
      <c r="D5" s="68"/>
      <c r="E5" s="68"/>
      <c r="G5" s="62"/>
      <c r="H5" s="62"/>
      <c r="I5" s="62"/>
      <c r="J5" s="65"/>
      <c r="K5" s="66"/>
      <c r="L5" s="66"/>
    </row>
    <row r="6" spans="2:12" ht="25.5" customHeight="1" x14ac:dyDescent="0.2">
      <c r="B6" s="2" t="s">
        <v>0</v>
      </c>
      <c r="C6" s="2" t="s">
        <v>1</v>
      </c>
      <c r="D6" s="2" t="s">
        <v>2</v>
      </c>
      <c r="E6" s="3" t="s">
        <v>83</v>
      </c>
      <c r="G6" s="61" t="s">
        <v>94</v>
      </c>
      <c r="H6" s="61" t="s">
        <v>95</v>
      </c>
    </row>
    <row r="7" spans="2:12" s="4" customFormat="1" ht="25.5" customHeight="1" x14ac:dyDescent="0.2">
      <c r="B7" s="5" t="s">
        <v>24</v>
      </c>
      <c r="C7" s="6" t="s">
        <v>25</v>
      </c>
      <c r="D7" s="7">
        <v>171749</v>
      </c>
      <c r="E7" s="8">
        <v>0</v>
      </c>
      <c r="G7" s="61"/>
      <c r="H7" s="61"/>
      <c r="I7" s="61"/>
      <c r="J7" s="59"/>
      <c r="K7" s="67"/>
      <c r="L7" s="67"/>
    </row>
    <row r="8" spans="2:12" s="4" customFormat="1" ht="14.25" customHeight="1" x14ac:dyDescent="0.2">
      <c r="B8" s="44" t="s">
        <v>99</v>
      </c>
      <c r="C8" s="6" t="s">
        <v>100</v>
      </c>
      <c r="D8" s="7">
        <v>171749</v>
      </c>
      <c r="E8" s="8">
        <v>10000</v>
      </c>
      <c r="G8" s="61"/>
      <c r="H8" s="61"/>
      <c r="I8" s="61"/>
      <c r="J8" s="59"/>
      <c r="K8" s="67"/>
      <c r="L8" s="67"/>
    </row>
    <row r="9" spans="2:12" s="4" customFormat="1" ht="15" customHeight="1" x14ac:dyDescent="0.2">
      <c r="B9" s="44" t="s">
        <v>101</v>
      </c>
      <c r="C9" s="6" t="s">
        <v>102</v>
      </c>
      <c r="D9" s="7">
        <v>171749</v>
      </c>
      <c r="E9" s="8">
        <v>50000</v>
      </c>
      <c r="G9" s="61"/>
      <c r="H9" s="61"/>
      <c r="I9" s="61"/>
      <c r="J9" s="59"/>
      <c r="K9" s="67"/>
      <c r="L9" s="67"/>
    </row>
    <row r="10" spans="2:12" ht="16.5" customHeight="1" x14ac:dyDescent="0.2">
      <c r="B10" s="69" t="s">
        <v>13</v>
      </c>
      <c r="C10" s="70"/>
      <c r="D10" s="2">
        <v>259575</v>
      </c>
      <c r="E10" s="3">
        <f>SUM(E7:E9)</f>
        <v>60000</v>
      </c>
      <c r="G10" s="63">
        <f>SUM(E10)</f>
        <v>60000</v>
      </c>
    </row>
    <row r="11" spans="2:12" ht="12.75" customHeight="1" x14ac:dyDescent="0.2">
      <c r="B11" s="9" t="s">
        <v>26</v>
      </c>
      <c r="C11" s="10" t="s">
        <v>14</v>
      </c>
      <c r="D11" s="11">
        <v>3188839</v>
      </c>
      <c r="E11" s="12">
        <v>3870000</v>
      </c>
    </row>
    <row r="12" spans="2:12" ht="12.75" customHeight="1" x14ac:dyDescent="0.2">
      <c r="B12" s="9" t="s">
        <v>27</v>
      </c>
      <c r="C12" s="10" t="s">
        <v>28</v>
      </c>
      <c r="D12" s="11">
        <v>832684</v>
      </c>
      <c r="E12" s="12">
        <v>770000</v>
      </c>
    </row>
    <row r="13" spans="2:12" ht="12.75" customHeight="1" x14ac:dyDescent="0.2">
      <c r="B13" s="13" t="s">
        <v>84</v>
      </c>
      <c r="C13" s="10" t="s">
        <v>85</v>
      </c>
      <c r="D13" s="11">
        <v>30409</v>
      </c>
      <c r="E13" s="12">
        <v>100000</v>
      </c>
    </row>
    <row r="14" spans="2:12" ht="12.75" customHeight="1" x14ac:dyDescent="0.2">
      <c r="B14" s="13" t="s">
        <v>88</v>
      </c>
      <c r="C14" s="10" t="s">
        <v>86</v>
      </c>
      <c r="D14" s="11">
        <v>50401</v>
      </c>
      <c r="E14" s="12">
        <v>200000</v>
      </c>
    </row>
    <row r="15" spans="2:12" ht="12.75" customHeight="1" x14ac:dyDescent="0.2">
      <c r="B15" s="13" t="s">
        <v>89</v>
      </c>
      <c r="C15" s="10" t="s">
        <v>87</v>
      </c>
      <c r="D15" s="11">
        <v>184964</v>
      </c>
      <c r="E15" s="12">
        <v>100000</v>
      </c>
    </row>
    <row r="16" spans="2:12" ht="12.75" customHeight="1" x14ac:dyDescent="0.2">
      <c r="B16" s="13" t="s">
        <v>103</v>
      </c>
      <c r="C16" s="10" t="s">
        <v>90</v>
      </c>
      <c r="D16" s="11">
        <v>20159</v>
      </c>
      <c r="E16" s="12">
        <v>80000</v>
      </c>
    </row>
    <row r="17" spans="2:12" ht="12.75" customHeight="1" x14ac:dyDescent="0.2">
      <c r="B17" s="9" t="s">
        <v>29</v>
      </c>
      <c r="C17" s="10" t="s">
        <v>16</v>
      </c>
      <c r="D17" s="11">
        <v>44512</v>
      </c>
      <c r="E17" s="12">
        <v>30000</v>
      </c>
    </row>
    <row r="18" spans="2:12" ht="12.75" customHeight="1" x14ac:dyDescent="0.2">
      <c r="B18" s="9" t="s">
        <v>30</v>
      </c>
      <c r="C18" s="10" t="s">
        <v>17</v>
      </c>
      <c r="D18" s="11">
        <v>237867</v>
      </c>
      <c r="E18" s="12">
        <v>100000</v>
      </c>
    </row>
    <row r="19" spans="2:12" ht="12.75" customHeight="1" x14ac:dyDescent="0.2">
      <c r="B19" s="9" t="s">
        <v>31</v>
      </c>
      <c r="C19" s="10" t="s">
        <v>18</v>
      </c>
      <c r="D19" s="11">
        <v>307511</v>
      </c>
      <c r="E19" s="12">
        <v>1100000</v>
      </c>
    </row>
    <row r="20" spans="2:12" ht="12.75" customHeight="1" x14ac:dyDescent="0.2">
      <c r="B20" s="9" t="s">
        <v>34</v>
      </c>
      <c r="C20" s="10" t="s">
        <v>20</v>
      </c>
      <c r="D20" s="11">
        <v>162535</v>
      </c>
      <c r="E20" s="12">
        <f>SUM(E13:E19)*0.27</f>
        <v>461700.00000000006</v>
      </c>
    </row>
    <row r="21" spans="2:12" ht="12.75" customHeight="1" x14ac:dyDescent="0.2">
      <c r="B21" s="13" t="s">
        <v>91</v>
      </c>
      <c r="C21" s="10" t="s">
        <v>92</v>
      </c>
      <c r="D21" s="11">
        <v>19450</v>
      </c>
      <c r="E21" s="12">
        <v>48587</v>
      </c>
    </row>
    <row r="22" spans="2:12" ht="12.75" customHeight="1" x14ac:dyDescent="0.2">
      <c r="B22" s="13" t="s">
        <v>97</v>
      </c>
      <c r="C22" s="10" t="s">
        <v>98</v>
      </c>
      <c r="D22" s="11">
        <v>19450</v>
      </c>
      <c r="E22" s="12">
        <v>500000</v>
      </c>
    </row>
    <row r="23" spans="2:12" ht="16.5" customHeight="1" x14ac:dyDescent="0.2">
      <c r="B23" s="69" t="s">
        <v>22</v>
      </c>
      <c r="C23" s="70"/>
      <c r="D23" s="2">
        <v>6003117</v>
      </c>
      <c r="E23" s="3">
        <f>SUM(E11:E22)</f>
        <v>7360287</v>
      </c>
      <c r="G23" s="63"/>
      <c r="H23" s="63">
        <f>SUM(E23)</f>
        <v>7360287</v>
      </c>
    </row>
    <row r="24" spans="2:12" s="14" customFormat="1" ht="13.5" x14ac:dyDescent="0.2">
      <c r="B24" s="71"/>
      <c r="C24" s="72"/>
      <c r="D24" s="15"/>
      <c r="E24" s="16"/>
      <c r="G24" s="61"/>
      <c r="H24" s="61"/>
      <c r="I24" s="61"/>
      <c r="J24" s="59"/>
      <c r="K24" s="59"/>
      <c r="L24" s="59"/>
    </row>
    <row r="25" spans="2:12" s="56" customFormat="1" ht="18.75" customHeight="1" x14ac:dyDescent="0.2">
      <c r="B25" s="68" t="s">
        <v>35</v>
      </c>
      <c r="C25" s="68"/>
      <c r="D25" s="68"/>
      <c r="E25" s="68"/>
      <c r="G25" s="62"/>
      <c r="H25" s="62"/>
      <c r="I25" s="62"/>
      <c r="J25" s="65"/>
      <c r="K25" s="66"/>
      <c r="L25" s="66"/>
    </row>
    <row r="26" spans="2:12" ht="25.5" customHeight="1" x14ac:dyDescent="0.2">
      <c r="B26" s="2" t="s">
        <v>0</v>
      </c>
      <c r="C26" s="2" t="s">
        <v>1</v>
      </c>
      <c r="D26" s="2" t="s">
        <v>2</v>
      </c>
      <c r="E26" s="3" t="s">
        <v>83</v>
      </c>
    </row>
    <row r="27" spans="2:12" ht="12.75" customHeight="1" x14ac:dyDescent="0.2">
      <c r="B27" s="9" t="s">
        <v>36</v>
      </c>
      <c r="C27" s="10" t="s">
        <v>10</v>
      </c>
      <c r="D27" s="11">
        <v>25000</v>
      </c>
      <c r="E27" s="12">
        <v>30000</v>
      </c>
    </row>
    <row r="28" spans="2:12" ht="16.5" customHeight="1" x14ac:dyDescent="0.2">
      <c r="B28" s="69" t="s">
        <v>13</v>
      </c>
      <c r="C28" s="70"/>
      <c r="D28" s="2">
        <v>25000</v>
      </c>
      <c r="E28" s="3">
        <f>SUM(E27)</f>
        <v>30000</v>
      </c>
      <c r="G28" s="63">
        <f>SUM(E28)</f>
        <v>30000</v>
      </c>
    </row>
    <row r="29" spans="2:12" ht="12.75" customHeight="1" x14ac:dyDescent="0.2">
      <c r="B29" s="13" t="s">
        <v>84</v>
      </c>
      <c r="C29" s="10" t="s">
        <v>85</v>
      </c>
      <c r="D29" s="11">
        <v>3937</v>
      </c>
      <c r="E29" s="12">
        <v>25000</v>
      </c>
    </row>
    <row r="30" spans="2:12" ht="12.75" customHeight="1" x14ac:dyDescent="0.2">
      <c r="B30" s="13" t="s">
        <v>103</v>
      </c>
      <c r="C30" s="10" t="s">
        <v>90</v>
      </c>
      <c r="D30" s="11">
        <v>1596</v>
      </c>
      <c r="E30" s="12">
        <v>25000</v>
      </c>
    </row>
    <row r="31" spans="2:12" ht="12.75" customHeight="1" x14ac:dyDescent="0.2">
      <c r="B31" s="9" t="s">
        <v>29</v>
      </c>
      <c r="C31" s="10" t="s">
        <v>16</v>
      </c>
      <c r="D31" s="11">
        <v>44512</v>
      </c>
      <c r="E31" s="12">
        <v>30000</v>
      </c>
    </row>
    <row r="32" spans="2:12" ht="12.75" customHeight="1" x14ac:dyDescent="0.2">
      <c r="B32" s="9" t="s">
        <v>31</v>
      </c>
      <c r="C32" s="10" t="s">
        <v>18</v>
      </c>
      <c r="D32" s="11">
        <v>94400</v>
      </c>
      <c r="E32" s="20">
        <v>50000</v>
      </c>
    </row>
    <row r="33" spans="2:12" ht="12.75" customHeight="1" x14ac:dyDescent="0.2">
      <c r="B33" s="21" t="s">
        <v>34</v>
      </c>
      <c r="C33" s="22" t="s">
        <v>20</v>
      </c>
      <c r="D33" s="23">
        <v>31963</v>
      </c>
      <c r="E33" s="24">
        <f>SUM(E29:E32)*0.27</f>
        <v>35100</v>
      </c>
    </row>
    <row r="34" spans="2:12" s="48" customFormat="1" ht="12.75" customHeight="1" x14ac:dyDescent="0.2">
      <c r="B34" s="53" t="s">
        <v>126</v>
      </c>
      <c r="C34" s="50" t="s">
        <v>124</v>
      </c>
      <c r="D34" s="54"/>
      <c r="E34" s="55">
        <v>1575000</v>
      </c>
      <c r="F34" s="4"/>
      <c r="G34" s="61"/>
      <c r="H34" s="61"/>
      <c r="I34" s="61"/>
      <c r="J34" s="59"/>
      <c r="K34" s="67"/>
      <c r="L34" s="67"/>
    </row>
    <row r="35" spans="2:12" s="48" customFormat="1" ht="12.75" customHeight="1" x14ac:dyDescent="0.2">
      <c r="B35" s="53" t="s">
        <v>127</v>
      </c>
      <c r="C35" s="50" t="s">
        <v>125</v>
      </c>
      <c r="D35" s="54"/>
      <c r="E35" s="55">
        <v>425000</v>
      </c>
      <c r="F35" s="4"/>
      <c r="G35" s="61"/>
      <c r="H35" s="61"/>
      <c r="I35" s="61"/>
      <c r="J35" s="59"/>
      <c r="K35" s="67"/>
      <c r="L35" s="67"/>
    </row>
    <row r="36" spans="2:12" ht="16.5" customHeight="1" x14ac:dyDescent="0.2">
      <c r="B36" s="69" t="s">
        <v>22</v>
      </c>
      <c r="C36" s="70"/>
      <c r="D36" s="2">
        <v>150328</v>
      </c>
      <c r="E36" s="3">
        <f>SUM(E29:E35)</f>
        <v>2165100</v>
      </c>
      <c r="G36" s="63"/>
      <c r="H36" s="63">
        <f>SUM(E36)</f>
        <v>2165100</v>
      </c>
    </row>
    <row r="37" spans="2:12" s="14" customFormat="1" ht="13.5" x14ac:dyDescent="0.2">
      <c r="B37" s="26"/>
      <c r="C37" s="27"/>
      <c r="D37" s="15"/>
      <c r="E37" s="16"/>
      <c r="G37" s="61"/>
      <c r="H37" s="61"/>
      <c r="I37" s="61"/>
      <c r="J37" s="59"/>
      <c r="K37" s="59"/>
      <c r="L37" s="59"/>
    </row>
    <row r="38" spans="2:12" s="56" customFormat="1" ht="24.75" customHeight="1" x14ac:dyDescent="0.2">
      <c r="B38" s="68" t="s">
        <v>104</v>
      </c>
      <c r="C38" s="68"/>
      <c r="D38" s="68"/>
      <c r="E38" s="68"/>
      <c r="G38" s="62"/>
      <c r="H38" s="62"/>
      <c r="I38" s="62"/>
      <c r="J38" s="65"/>
      <c r="K38" s="66"/>
      <c r="L38" s="66"/>
    </row>
    <row r="39" spans="2:12" ht="25.5" customHeight="1" x14ac:dyDescent="0.2">
      <c r="B39" s="2" t="s">
        <v>0</v>
      </c>
      <c r="C39" s="2" t="s">
        <v>1</v>
      </c>
      <c r="D39" s="2" t="s">
        <v>2</v>
      </c>
      <c r="E39" s="3" t="s">
        <v>83</v>
      </c>
    </row>
    <row r="40" spans="2:12" ht="12.75" customHeight="1" x14ac:dyDescent="0.2">
      <c r="B40" s="9" t="s">
        <v>36</v>
      </c>
      <c r="C40" s="10" t="s">
        <v>10</v>
      </c>
      <c r="D40" s="11">
        <v>649100</v>
      </c>
      <c r="E40" s="12">
        <v>1500000</v>
      </c>
    </row>
    <row r="41" spans="2:12" ht="24.75" customHeight="1" x14ac:dyDescent="0.2">
      <c r="B41" s="13" t="s">
        <v>132</v>
      </c>
      <c r="C41" s="10" t="s">
        <v>130</v>
      </c>
      <c r="D41" s="11">
        <v>15052902</v>
      </c>
      <c r="E41" s="12">
        <v>2540000</v>
      </c>
    </row>
    <row r="42" spans="2:12" ht="16.5" customHeight="1" x14ac:dyDescent="0.2">
      <c r="B42" s="69" t="s">
        <v>13</v>
      </c>
      <c r="C42" s="70"/>
      <c r="D42" s="2">
        <v>649100</v>
      </c>
      <c r="E42" s="3">
        <f>SUM(E40:E41)</f>
        <v>4040000</v>
      </c>
      <c r="G42" s="63">
        <f>SUM(E42)</f>
        <v>4040000</v>
      </c>
    </row>
    <row r="43" spans="2:12" ht="12.75" customHeight="1" x14ac:dyDescent="0.2">
      <c r="B43" s="13" t="s">
        <v>84</v>
      </c>
      <c r="C43" s="10" t="s">
        <v>85</v>
      </c>
      <c r="D43" s="11">
        <v>3937</v>
      </c>
      <c r="E43" s="12">
        <v>400000</v>
      </c>
    </row>
    <row r="44" spans="2:12" ht="12.75" customHeight="1" x14ac:dyDescent="0.2">
      <c r="B44" s="13" t="s">
        <v>103</v>
      </c>
      <c r="C44" s="10" t="s">
        <v>90</v>
      </c>
      <c r="D44" s="11">
        <v>1596</v>
      </c>
      <c r="E44" s="12">
        <v>1200000</v>
      </c>
    </row>
    <row r="45" spans="2:12" ht="12.75" customHeight="1" x14ac:dyDescent="0.2">
      <c r="B45" s="9" t="s">
        <v>29</v>
      </c>
      <c r="C45" s="10" t="s">
        <v>16</v>
      </c>
      <c r="D45" s="11">
        <v>32047</v>
      </c>
      <c r="E45" s="12">
        <v>50000</v>
      </c>
    </row>
    <row r="46" spans="2:12" ht="12.75" customHeight="1" x14ac:dyDescent="0.2">
      <c r="B46" s="9" t="s">
        <v>31</v>
      </c>
      <c r="C46" s="10" t="s">
        <v>18</v>
      </c>
      <c r="D46" s="11">
        <v>94400</v>
      </c>
      <c r="E46" s="20">
        <v>120000</v>
      </c>
    </row>
    <row r="47" spans="2:12" ht="12.75" customHeight="1" x14ac:dyDescent="0.2">
      <c r="B47" s="9" t="s">
        <v>37</v>
      </c>
      <c r="C47" s="10" t="s">
        <v>19</v>
      </c>
      <c r="D47" s="11">
        <v>19874</v>
      </c>
      <c r="E47" s="12">
        <v>20000</v>
      </c>
    </row>
    <row r="48" spans="2:12" x14ac:dyDescent="0.2">
      <c r="B48" s="9" t="s">
        <v>34</v>
      </c>
      <c r="C48" s="10" t="s">
        <v>20</v>
      </c>
      <c r="D48" s="11">
        <v>264223</v>
      </c>
      <c r="E48" s="12">
        <f>SUM(E43:E47)*0.27</f>
        <v>483300.00000000006</v>
      </c>
    </row>
    <row r="49" spans="2:12" s="48" customFormat="1" x14ac:dyDescent="0.2">
      <c r="B49" s="49" t="s">
        <v>122</v>
      </c>
      <c r="C49" s="50" t="s">
        <v>119</v>
      </c>
      <c r="D49" s="51"/>
      <c r="E49" s="52">
        <v>1630000</v>
      </c>
      <c r="F49" s="4"/>
      <c r="G49" s="61"/>
      <c r="H49" s="61"/>
      <c r="I49" s="61"/>
      <c r="J49" s="59"/>
      <c r="K49" s="67"/>
      <c r="L49" s="67"/>
    </row>
    <row r="50" spans="2:12" s="48" customFormat="1" x14ac:dyDescent="0.2">
      <c r="B50" s="49" t="s">
        <v>122</v>
      </c>
      <c r="C50" s="50" t="s">
        <v>120</v>
      </c>
      <c r="D50" s="51"/>
      <c r="E50" s="52">
        <v>1575000</v>
      </c>
      <c r="F50" s="4"/>
      <c r="G50" s="61"/>
      <c r="H50" s="61"/>
      <c r="I50" s="61"/>
      <c r="J50" s="59"/>
      <c r="K50" s="67"/>
      <c r="L50" s="67"/>
    </row>
    <row r="51" spans="2:12" s="48" customFormat="1" x14ac:dyDescent="0.2">
      <c r="B51" s="53" t="s">
        <v>123</v>
      </c>
      <c r="C51" s="50" t="s">
        <v>121</v>
      </c>
      <c r="D51" s="51">
        <v>10000</v>
      </c>
      <c r="E51" s="52">
        <f>SUM(E49:E50)*0.27</f>
        <v>865350</v>
      </c>
      <c r="F51" s="4"/>
      <c r="G51" s="61"/>
      <c r="H51" s="61"/>
      <c r="I51" s="61"/>
      <c r="J51" s="59"/>
      <c r="K51" s="67"/>
      <c r="L51" s="67"/>
    </row>
    <row r="52" spans="2:12" s="48" customFormat="1" ht="12.75" customHeight="1" x14ac:dyDescent="0.2">
      <c r="B52" s="53" t="s">
        <v>126</v>
      </c>
      <c r="C52" s="50" t="s">
        <v>131</v>
      </c>
      <c r="D52" s="54"/>
      <c r="E52" s="55">
        <v>2000000</v>
      </c>
      <c r="F52" s="4"/>
      <c r="G52" s="61"/>
      <c r="H52" s="61"/>
      <c r="I52" s="61"/>
      <c r="J52" s="59"/>
      <c r="K52" s="67"/>
      <c r="L52" s="67"/>
    </row>
    <row r="53" spans="2:12" s="48" customFormat="1" ht="12.75" customHeight="1" x14ac:dyDescent="0.2">
      <c r="B53" s="53" t="s">
        <v>127</v>
      </c>
      <c r="C53" s="50" t="s">
        <v>125</v>
      </c>
      <c r="D53" s="54"/>
      <c r="E53" s="55">
        <v>540000</v>
      </c>
      <c r="F53" s="4"/>
      <c r="G53" s="61"/>
      <c r="H53" s="61"/>
      <c r="I53" s="61"/>
      <c r="J53" s="59"/>
      <c r="K53" s="67"/>
      <c r="L53" s="67"/>
    </row>
    <row r="54" spans="2:12" ht="16.5" customHeight="1" x14ac:dyDescent="0.2">
      <c r="B54" s="69" t="s">
        <v>22</v>
      </c>
      <c r="C54" s="70"/>
      <c r="D54" s="2">
        <v>1261094</v>
      </c>
      <c r="E54" s="3">
        <f>SUM(E43:E53)</f>
        <v>8883650</v>
      </c>
      <c r="G54" s="63"/>
      <c r="H54" s="63">
        <f>SUM(E54)</f>
        <v>8883650</v>
      </c>
    </row>
    <row r="55" spans="2:12" ht="9.75" customHeight="1" x14ac:dyDescent="0.2">
      <c r="B55" s="45"/>
      <c r="C55" s="45"/>
      <c r="D55" s="32"/>
      <c r="E55" s="19"/>
      <c r="G55" s="63"/>
      <c r="H55" s="63"/>
    </row>
    <row r="56" spans="2:12" s="56" customFormat="1" ht="21.75" customHeight="1" x14ac:dyDescent="0.2">
      <c r="B56" s="75" t="s">
        <v>38</v>
      </c>
      <c r="C56" s="75"/>
      <c r="D56" s="75"/>
      <c r="E56" s="75"/>
      <c r="G56" s="62"/>
      <c r="H56" s="62"/>
      <c r="I56" s="62"/>
      <c r="J56" s="65"/>
      <c r="K56" s="66"/>
      <c r="L56" s="66"/>
    </row>
    <row r="57" spans="2:12" ht="25.5" customHeight="1" x14ac:dyDescent="0.2">
      <c r="B57" s="40" t="s">
        <v>0</v>
      </c>
      <c r="C57" s="40" t="s">
        <v>1</v>
      </c>
      <c r="D57" s="40" t="s">
        <v>2</v>
      </c>
      <c r="E57" s="41" t="s">
        <v>83</v>
      </c>
    </row>
    <row r="58" spans="2:12" ht="12.75" customHeight="1" x14ac:dyDescent="0.2">
      <c r="B58" s="42" t="s">
        <v>39</v>
      </c>
      <c r="C58" s="25" t="s">
        <v>3</v>
      </c>
      <c r="D58" s="43">
        <v>11742794</v>
      </c>
      <c r="E58" s="24">
        <v>13978772</v>
      </c>
    </row>
    <row r="59" spans="2:12" ht="25.5" customHeight="1" x14ac:dyDescent="0.2">
      <c r="B59" s="42" t="s">
        <v>40</v>
      </c>
      <c r="C59" s="25" t="s">
        <v>4</v>
      </c>
      <c r="D59" s="43">
        <v>10301812</v>
      </c>
      <c r="E59" s="24">
        <v>7117640</v>
      </c>
    </row>
    <row r="60" spans="2:12" ht="12.75" customHeight="1" x14ac:dyDescent="0.2">
      <c r="B60" s="42" t="s">
        <v>41</v>
      </c>
      <c r="C60" s="25" t="s">
        <v>5</v>
      </c>
      <c r="D60" s="43">
        <v>1200000</v>
      </c>
      <c r="E60" s="24">
        <v>1800000</v>
      </c>
    </row>
    <row r="61" spans="2:12" ht="16.5" customHeight="1" x14ac:dyDescent="0.2">
      <c r="B61" s="69" t="s">
        <v>13</v>
      </c>
      <c r="C61" s="70"/>
      <c r="D61" s="2">
        <v>26435990</v>
      </c>
      <c r="E61" s="3">
        <f>SUM(E58:E60)</f>
        <v>22896412</v>
      </c>
      <c r="G61" s="63">
        <f>SUM(E61)</f>
        <v>22896412</v>
      </c>
    </row>
    <row r="62" spans="2:12" x14ac:dyDescent="0.2">
      <c r="B62" s="36"/>
      <c r="C62" s="37"/>
      <c r="D62" s="38"/>
      <c r="E62" s="39"/>
    </row>
    <row r="63" spans="2:12" s="56" customFormat="1" ht="21.75" customHeight="1" x14ac:dyDescent="0.2">
      <c r="B63" s="68" t="s">
        <v>93</v>
      </c>
      <c r="C63" s="68"/>
      <c r="D63" s="68"/>
      <c r="E63" s="68"/>
      <c r="G63" s="62"/>
      <c r="H63" s="62"/>
      <c r="I63" s="62"/>
      <c r="J63" s="65"/>
      <c r="K63" s="66"/>
      <c r="L63" s="66"/>
    </row>
    <row r="64" spans="2:12" ht="25.5" customHeight="1" x14ac:dyDescent="0.2">
      <c r="B64" s="2" t="s">
        <v>0</v>
      </c>
      <c r="C64" s="2" t="s">
        <v>1</v>
      </c>
      <c r="D64" s="2" t="s">
        <v>2</v>
      </c>
      <c r="E64" s="3" t="s">
        <v>83</v>
      </c>
    </row>
    <row r="65" spans="2:12" ht="25.5" customHeight="1" x14ac:dyDescent="0.2">
      <c r="B65" s="9" t="s">
        <v>42</v>
      </c>
      <c r="C65" s="10" t="s">
        <v>77</v>
      </c>
      <c r="D65" s="11">
        <v>44176</v>
      </c>
      <c r="E65" s="12">
        <v>1514558</v>
      </c>
    </row>
    <row r="66" spans="2:12" ht="29.25" customHeight="1" x14ac:dyDescent="0.2">
      <c r="B66" s="29" t="s">
        <v>68</v>
      </c>
      <c r="C66" s="10" t="s">
        <v>105</v>
      </c>
      <c r="D66" s="11"/>
      <c r="E66" s="12">
        <v>628461</v>
      </c>
    </row>
    <row r="67" spans="2:12" ht="29.25" customHeight="1" x14ac:dyDescent="0.2">
      <c r="B67" s="29" t="s">
        <v>68</v>
      </c>
      <c r="C67" s="10" t="s">
        <v>107</v>
      </c>
      <c r="D67" s="11"/>
      <c r="E67" s="12">
        <v>1924046</v>
      </c>
    </row>
    <row r="68" spans="2:12" ht="16.5" customHeight="1" x14ac:dyDescent="0.2">
      <c r="B68" s="69" t="s">
        <v>22</v>
      </c>
      <c r="C68" s="70"/>
      <c r="D68" s="2">
        <v>26435990</v>
      </c>
      <c r="E68" s="3">
        <f>SUM(E65:E67)</f>
        <v>4067065</v>
      </c>
      <c r="G68" s="63"/>
      <c r="H68" s="63">
        <f>SUM(E68)</f>
        <v>4067065</v>
      </c>
    </row>
    <row r="69" spans="2:12" s="14" customFormat="1" ht="13.5" x14ac:dyDescent="0.2">
      <c r="B69" s="71"/>
      <c r="C69" s="72"/>
      <c r="D69" s="15"/>
      <c r="E69" s="16"/>
      <c r="G69" s="61"/>
      <c r="H69" s="61"/>
      <c r="I69" s="61"/>
      <c r="J69" s="59"/>
      <c r="K69" s="59"/>
      <c r="L69" s="59"/>
    </row>
    <row r="70" spans="2:12" s="14" customFormat="1" ht="13.5" x14ac:dyDescent="0.2">
      <c r="B70" s="31"/>
      <c r="C70" s="27"/>
      <c r="D70" s="15"/>
      <c r="E70" s="16"/>
      <c r="G70" s="61"/>
      <c r="H70" s="61"/>
      <c r="I70" s="61"/>
      <c r="J70" s="59"/>
      <c r="K70" s="59"/>
      <c r="L70" s="59"/>
    </row>
    <row r="71" spans="2:12" s="56" customFormat="1" ht="21.75" customHeight="1" x14ac:dyDescent="0.2">
      <c r="B71" s="68" t="s">
        <v>106</v>
      </c>
      <c r="C71" s="68"/>
      <c r="D71" s="68"/>
      <c r="E71" s="68"/>
      <c r="G71" s="62"/>
      <c r="H71" s="62"/>
      <c r="I71" s="62"/>
      <c r="J71" s="65"/>
      <c r="K71" s="66"/>
      <c r="L71" s="66"/>
    </row>
    <row r="72" spans="2:12" ht="25.5" customHeight="1" x14ac:dyDescent="0.2">
      <c r="B72" s="2" t="s">
        <v>0</v>
      </c>
      <c r="C72" s="2" t="s">
        <v>1</v>
      </c>
      <c r="D72" s="2" t="s">
        <v>2</v>
      </c>
      <c r="E72" s="3" t="s">
        <v>83</v>
      </c>
    </row>
    <row r="73" spans="2:12" ht="24.75" customHeight="1" x14ac:dyDescent="0.2">
      <c r="B73" s="9" t="s">
        <v>73</v>
      </c>
      <c r="C73" s="10" t="s">
        <v>74</v>
      </c>
      <c r="D73" s="11">
        <v>15052902</v>
      </c>
      <c r="E73" s="12">
        <v>11520000</v>
      </c>
    </row>
    <row r="74" spans="2:12" ht="24.75" customHeight="1" x14ac:dyDescent="0.2">
      <c r="B74" s="13" t="s">
        <v>132</v>
      </c>
      <c r="C74" s="10" t="s">
        <v>133</v>
      </c>
      <c r="D74" s="11">
        <v>15052902</v>
      </c>
      <c r="E74" s="12">
        <v>8410000</v>
      </c>
    </row>
    <row r="75" spans="2:12" ht="16.5" customHeight="1" x14ac:dyDescent="0.2">
      <c r="B75" s="69" t="s">
        <v>13</v>
      </c>
      <c r="C75" s="70"/>
      <c r="D75" s="2">
        <v>15052902</v>
      </c>
      <c r="E75" s="3">
        <f>SUM(E73:E74)</f>
        <v>19930000</v>
      </c>
      <c r="G75" s="63">
        <f>SUM(E75)</f>
        <v>19930000</v>
      </c>
    </row>
    <row r="76" spans="2:12" ht="12.75" customHeight="1" x14ac:dyDescent="0.2">
      <c r="B76" s="9" t="s">
        <v>45</v>
      </c>
      <c r="C76" s="10" t="s">
        <v>43</v>
      </c>
      <c r="D76" s="30">
        <v>79155</v>
      </c>
      <c r="E76" s="24">
        <v>7750000</v>
      </c>
    </row>
    <row r="77" spans="2:12" ht="12.75" customHeight="1" x14ac:dyDescent="0.2">
      <c r="B77" s="21" t="s">
        <v>27</v>
      </c>
      <c r="C77" s="22" t="s">
        <v>28</v>
      </c>
      <c r="D77" s="23">
        <v>10686</v>
      </c>
      <c r="E77" s="24">
        <v>1520000</v>
      </c>
    </row>
    <row r="78" spans="2:12" ht="12.75" customHeight="1" x14ac:dyDescent="0.2">
      <c r="B78" s="13" t="s">
        <v>84</v>
      </c>
      <c r="C78" s="10" t="s">
        <v>85</v>
      </c>
      <c r="D78" s="30">
        <v>0</v>
      </c>
      <c r="E78" s="24">
        <v>300000</v>
      </c>
    </row>
    <row r="79" spans="2:12" ht="12.75" customHeight="1" x14ac:dyDescent="0.2">
      <c r="B79" s="9" t="s">
        <v>31</v>
      </c>
      <c r="C79" s="10" t="s">
        <v>18</v>
      </c>
      <c r="D79" s="30">
        <v>0</v>
      </c>
      <c r="E79" s="24">
        <v>100000</v>
      </c>
    </row>
    <row r="80" spans="2:12" ht="12.75" customHeight="1" x14ac:dyDescent="0.2">
      <c r="B80" s="9" t="s">
        <v>34</v>
      </c>
      <c r="C80" s="10" t="s">
        <v>20</v>
      </c>
      <c r="D80" s="30">
        <v>0</v>
      </c>
      <c r="E80" s="24">
        <f>SUM(E78:E79)*0.27</f>
        <v>108000</v>
      </c>
    </row>
    <row r="81" spans="2:12" ht="16.5" customHeight="1" x14ac:dyDescent="0.2">
      <c r="B81" s="69" t="s">
        <v>22</v>
      </c>
      <c r="C81" s="70"/>
      <c r="D81" s="2">
        <v>89841</v>
      </c>
      <c r="E81" s="3">
        <f>SUM(E76:E80)</f>
        <v>9778000</v>
      </c>
      <c r="G81" s="63"/>
      <c r="H81" s="63">
        <f>SUM(E81)</f>
        <v>9778000</v>
      </c>
    </row>
    <row r="82" spans="2:12" s="14" customFormat="1" ht="13.5" x14ac:dyDescent="0.2">
      <c r="B82" s="31"/>
      <c r="C82" s="27"/>
      <c r="D82" s="15"/>
      <c r="E82" s="16"/>
      <c r="G82" s="61"/>
      <c r="H82" s="61"/>
      <c r="I82" s="61"/>
      <c r="J82" s="59"/>
      <c r="K82" s="59"/>
      <c r="L82" s="59"/>
    </row>
    <row r="83" spans="2:12" s="14" customFormat="1" x14ac:dyDescent="0.2">
      <c r="B83" s="73"/>
      <c r="C83" s="73"/>
      <c r="D83" s="18"/>
      <c r="E83" s="19"/>
      <c r="G83" s="61"/>
      <c r="H83" s="61"/>
      <c r="I83" s="61"/>
      <c r="J83" s="59"/>
      <c r="K83" s="59"/>
      <c r="L83" s="59"/>
    </row>
    <row r="84" spans="2:12" s="56" customFormat="1" ht="19.5" customHeight="1" x14ac:dyDescent="0.2">
      <c r="B84" s="68" t="s">
        <v>47</v>
      </c>
      <c r="C84" s="68"/>
      <c r="D84" s="68"/>
      <c r="E84" s="68"/>
      <c r="G84" s="62"/>
      <c r="H84" s="62"/>
      <c r="I84" s="62"/>
      <c r="J84" s="65"/>
      <c r="K84" s="66"/>
      <c r="L84" s="66"/>
    </row>
    <row r="85" spans="2:12" ht="25.5" customHeight="1" x14ac:dyDescent="0.2">
      <c r="B85" s="2" t="s">
        <v>0</v>
      </c>
      <c r="C85" s="2" t="s">
        <v>1</v>
      </c>
      <c r="D85" s="2" t="s">
        <v>2</v>
      </c>
      <c r="E85" s="3" t="s">
        <v>83</v>
      </c>
    </row>
    <row r="86" spans="2:12" ht="28.5" customHeight="1" x14ac:dyDescent="0.2">
      <c r="B86" s="9" t="s">
        <v>73</v>
      </c>
      <c r="C86" s="10" t="s">
        <v>130</v>
      </c>
      <c r="D86" s="11">
        <v>15052902</v>
      </c>
      <c r="E86" s="12">
        <v>13350000</v>
      </c>
    </row>
    <row r="87" spans="2:12" ht="16.5" customHeight="1" x14ac:dyDescent="0.2">
      <c r="B87" s="69" t="s">
        <v>13</v>
      </c>
      <c r="C87" s="70"/>
      <c r="D87" s="2">
        <v>15052902</v>
      </c>
      <c r="E87" s="3">
        <f>SUM(E86)</f>
        <v>13350000</v>
      </c>
      <c r="G87" s="63">
        <f>SUM(E87)</f>
        <v>13350000</v>
      </c>
    </row>
    <row r="88" spans="2:12" ht="12.75" customHeight="1" x14ac:dyDescent="0.2">
      <c r="B88" s="46" t="s">
        <v>84</v>
      </c>
      <c r="C88" s="10" t="s">
        <v>85</v>
      </c>
      <c r="D88" s="11">
        <v>0</v>
      </c>
      <c r="E88" s="12">
        <v>50000</v>
      </c>
    </row>
    <row r="89" spans="2:12" ht="12.75" customHeight="1" x14ac:dyDescent="0.2">
      <c r="B89" s="9" t="s">
        <v>29</v>
      </c>
      <c r="C89" s="10" t="s">
        <v>16</v>
      </c>
      <c r="D89" s="11">
        <v>370000</v>
      </c>
      <c r="E89" s="12">
        <v>200000</v>
      </c>
    </row>
    <row r="90" spans="2:12" ht="12.75" customHeight="1" x14ac:dyDescent="0.2">
      <c r="B90" s="9" t="s">
        <v>32</v>
      </c>
      <c r="C90" s="10" t="s">
        <v>33</v>
      </c>
      <c r="D90" s="11">
        <v>313940</v>
      </c>
      <c r="E90" s="20">
        <v>150000</v>
      </c>
    </row>
    <row r="91" spans="2:12" ht="12.75" customHeight="1" x14ac:dyDescent="0.2">
      <c r="B91" s="21" t="s">
        <v>34</v>
      </c>
      <c r="C91" s="22" t="s">
        <v>20</v>
      </c>
      <c r="D91" s="23">
        <v>105002</v>
      </c>
      <c r="E91" s="24">
        <f>SUM(E88:E90)*0.27</f>
        <v>108000</v>
      </c>
    </row>
    <row r="92" spans="2:12" s="48" customFormat="1" ht="12.75" customHeight="1" x14ac:dyDescent="0.2">
      <c r="B92" s="53" t="s">
        <v>126</v>
      </c>
      <c r="C92" s="50" t="s">
        <v>128</v>
      </c>
      <c r="D92" s="54"/>
      <c r="E92" s="55">
        <v>10512000</v>
      </c>
      <c r="F92" s="4"/>
      <c r="G92" s="61"/>
      <c r="H92" s="61"/>
      <c r="I92" s="61"/>
      <c r="J92" s="59"/>
      <c r="K92" s="67"/>
      <c r="L92" s="67"/>
    </row>
    <row r="93" spans="2:12" s="48" customFormat="1" ht="12.75" customHeight="1" x14ac:dyDescent="0.2">
      <c r="B93" s="53" t="s">
        <v>126</v>
      </c>
      <c r="C93" s="50" t="s">
        <v>129</v>
      </c>
      <c r="D93" s="54"/>
      <c r="E93" s="55">
        <v>1855000</v>
      </c>
      <c r="F93" s="4"/>
      <c r="G93" s="61"/>
      <c r="H93" s="61"/>
      <c r="I93" s="61"/>
      <c r="J93" s="59"/>
      <c r="K93" s="67"/>
      <c r="L93" s="67"/>
    </row>
    <row r="94" spans="2:12" s="48" customFormat="1" ht="12.75" customHeight="1" x14ac:dyDescent="0.2">
      <c r="B94" s="53" t="s">
        <v>127</v>
      </c>
      <c r="C94" s="50" t="s">
        <v>125</v>
      </c>
      <c r="D94" s="54"/>
      <c r="E94" s="55">
        <f>SUM(E92:E93)*0.27</f>
        <v>3339090</v>
      </c>
      <c r="F94" s="4"/>
      <c r="G94" s="63"/>
      <c r="H94" s="61"/>
      <c r="I94" s="61"/>
      <c r="J94" s="59"/>
      <c r="K94" s="67"/>
      <c r="L94" s="67"/>
    </row>
    <row r="95" spans="2:12" ht="16.5" customHeight="1" x14ac:dyDescent="0.2">
      <c r="B95" s="69" t="s">
        <v>22</v>
      </c>
      <c r="C95" s="70"/>
      <c r="D95" s="2">
        <v>807840</v>
      </c>
      <c r="E95" s="3">
        <f>SUM(E88:E94)</f>
        <v>16214090</v>
      </c>
      <c r="G95" s="63"/>
      <c r="H95" s="63">
        <f>SUM(E95)</f>
        <v>16214090</v>
      </c>
    </row>
    <row r="96" spans="2:12" s="14" customFormat="1" ht="13.5" x14ac:dyDescent="0.2">
      <c r="B96" s="31"/>
      <c r="C96" s="27"/>
      <c r="D96" s="15"/>
      <c r="E96" s="16"/>
      <c r="G96" s="61"/>
      <c r="H96" s="61"/>
      <c r="I96" s="61"/>
      <c r="J96" s="59"/>
      <c r="K96" s="59"/>
      <c r="L96" s="59"/>
    </row>
    <row r="97" spans="2:12" s="14" customFormat="1" x14ac:dyDescent="0.2">
      <c r="B97" s="73"/>
      <c r="C97" s="72"/>
      <c r="D97" s="18"/>
      <c r="E97" s="19"/>
      <c r="G97" s="61"/>
      <c r="H97" s="61"/>
      <c r="I97" s="61"/>
      <c r="J97" s="59"/>
      <c r="K97" s="59"/>
      <c r="L97" s="59"/>
    </row>
    <row r="98" spans="2:12" s="14" customFormat="1" x14ac:dyDescent="0.2">
      <c r="B98" s="17"/>
      <c r="C98" s="27"/>
      <c r="D98" s="18"/>
      <c r="E98" s="19"/>
      <c r="G98" s="61"/>
      <c r="H98" s="61"/>
      <c r="I98" s="61"/>
      <c r="J98" s="59"/>
      <c r="K98" s="59"/>
      <c r="L98" s="59"/>
    </row>
    <row r="99" spans="2:12" s="56" customFormat="1" ht="21.75" customHeight="1" x14ac:dyDescent="0.2">
      <c r="B99" s="68" t="s">
        <v>48</v>
      </c>
      <c r="C99" s="68"/>
      <c r="D99" s="68"/>
      <c r="E99" s="68"/>
      <c r="G99" s="62"/>
      <c r="H99" s="62"/>
      <c r="I99" s="62"/>
      <c r="J99" s="65"/>
      <c r="K99" s="66"/>
      <c r="L99" s="66"/>
    </row>
    <row r="100" spans="2:12" ht="25.5" customHeight="1" x14ac:dyDescent="0.2">
      <c r="B100" s="2" t="s">
        <v>0</v>
      </c>
      <c r="C100" s="2" t="s">
        <v>1</v>
      </c>
      <c r="D100" s="2" t="s">
        <v>2</v>
      </c>
      <c r="E100" s="3" t="s">
        <v>83</v>
      </c>
    </row>
    <row r="101" spans="2:12" ht="12.75" customHeight="1" x14ac:dyDescent="0.2">
      <c r="B101" s="13" t="s">
        <v>103</v>
      </c>
      <c r="C101" s="10" t="s">
        <v>90</v>
      </c>
      <c r="D101" s="11">
        <v>515070</v>
      </c>
      <c r="E101" s="12">
        <v>250000</v>
      </c>
    </row>
    <row r="102" spans="2:12" ht="12.75" customHeight="1" x14ac:dyDescent="0.2">
      <c r="B102" s="13" t="s">
        <v>108</v>
      </c>
      <c r="C102" s="10" t="s">
        <v>80</v>
      </c>
      <c r="D102" s="11"/>
      <c r="E102" s="12">
        <v>455000</v>
      </c>
    </row>
    <row r="103" spans="2:12" ht="12.75" customHeight="1" x14ac:dyDescent="0.2">
      <c r="B103" s="9" t="s">
        <v>29</v>
      </c>
      <c r="C103" s="10" t="s">
        <v>16</v>
      </c>
      <c r="D103" s="11">
        <v>89030</v>
      </c>
      <c r="E103" s="12">
        <v>105000</v>
      </c>
    </row>
    <row r="104" spans="2:12" ht="12.75" customHeight="1" x14ac:dyDescent="0.2">
      <c r="B104" s="21" t="s">
        <v>34</v>
      </c>
      <c r="C104" s="22" t="s">
        <v>20</v>
      </c>
      <c r="D104" s="28">
        <v>163110</v>
      </c>
      <c r="E104" s="20">
        <f>(E101+E102+E103)*0.27</f>
        <v>218700</v>
      </c>
    </row>
    <row r="105" spans="2:12" ht="16.5" customHeight="1" x14ac:dyDescent="0.2">
      <c r="B105" s="69" t="s">
        <v>22</v>
      </c>
      <c r="C105" s="70"/>
      <c r="D105" s="2">
        <v>767210</v>
      </c>
      <c r="E105" s="3">
        <f>SUM(E101:E104)</f>
        <v>1028700</v>
      </c>
      <c r="G105" s="63"/>
      <c r="H105" s="63">
        <f>SUM(E105)</f>
        <v>1028700</v>
      </c>
    </row>
    <row r="106" spans="2:12" s="14" customFormat="1" x14ac:dyDescent="0.2">
      <c r="B106" s="32"/>
      <c r="C106" s="27"/>
      <c r="D106" s="18"/>
      <c r="E106" s="19"/>
      <c r="G106" s="61"/>
      <c r="H106" s="61"/>
      <c r="I106" s="61"/>
      <c r="J106" s="59"/>
      <c r="K106" s="59"/>
      <c r="L106" s="59"/>
    </row>
    <row r="107" spans="2:12" s="56" customFormat="1" ht="21.75" customHeight="1" x14ac:dyDescent="0.2">
      <c r="B107" s="68" t="s">
        <v>49</v>
      </c>
      <c r="C107" s="68"/>
      <c r="D107" s="68"/>
      <c r="E107" s="68"/>
      <c r="G107" s="62"/>
      <c r="H107" s="62"/>
      <c r="I107" s="62"/>
      <c r="J107" s="65"/>
      <c r="K107" s="66"/>
      <c r="L107" s="66"/>
    </row>
    <row r="108" spans="2:12" ht="25.5" customHeight="1" x14ac:dyDescent="0.2">
      <c r="B108" s="2" t="s">
        <v>0</v>
      </c>
      <c r="C108" s="2" t="s">
        <v>1</v>
      </c>
      <c r="D108" s="2" t="s">
        <v>2</v>
      </c>
      <c r="E108" s="3" t="s">
        <v>83</v>
      </c>
    </row>
    <row r="109" spans="2:12" ht="12.75" customHeight="1" x14ac:dyDescent="0.2">
      <c r="B109" s="9" t="s">
        <v>50</v>
      </c>
      <c r="C109" s="10" t="s">
        <v>9</v>
      </c>
      <c r="D109" s="11">
        <v>1850600</v>
      </c>
      <c r="E109" s="12">
        <v>1500000</v>
      </c>
    </row>
    <row r="110" spans="2:12" ht="12.75" customHeight="1" x14ac:dyDescent="0.2">
      <c r="B110" s="33" t="s">
        <v>51</v>
      </c>
      <c r="C110" s="10" t="s">
        <v>52</v>
      </c>
      <c r="D110" s="11">
        <v>28816</v>
      </c>
      <c r="E110" s="12">
        <v>80000</v>
      </c>
    </row>
    <row r="111" spans="2:12" ht="12.75" customHeight="1" x14ac:dyDescent="0.2">
      <c r="B111" s="9" t="s">
        <v>36</v>
      </c>
      <c r="C111" s="10" t="s">
        <v>10</v>
      </c>
      <c r="D111" s="11">
        <v>191917</v>
      </c>
      <c r="E111" s="12">
        <v>200000</v>
      </c>
    </row>
    <row r="112" spans="2:12" ht="16.5" customHeight="1" x14ac:dyDescent="0.2">
      <c r="B112" s="69" t="s">
        <v>13</v>
      </c>
      <c r="C112" s="70"/>
      <c r="D112" s="2">
        <v>2071333</v>
      </c>
      <c r="E112" s="3">
        <f>SUM(E109:E111)</f>
        <v>1780000</v>
      </c>
      <c r="G112" s="63">
        <f>SUM(E112)</f>
        <v>1780000</v>
      </c>
    </row>
    <row r="113" spans="2:12" ht="12.75" customHeight="1" x14ac:dyDescent="0.2">
      <c r="B113" s="9" t="s">
        <v>45</v>
      </c>
      <c r="C113" s="10" t="s">
        <v>46</v>
      </c>
      <c r="D113" s="11">
        <v>1431905</v>
      </c>
      <c r="E113" s="12">
        <v>3960000</v>
      </c>
    </row>
    <row r="114" spans="2:12" ht="12.75" customHeight="1" x14ac:dyDescent="0.2">
      <c r="B114" s="9" t="s">
        <v>81</v>
      </c>
      <c r="C114" s="10" t="s">
        <v>78</v>
      </c>
      <c r="D114" s="11">
        <v>88000</v>
      </c>
      <c r="E114" s="8">
        <v>149000</v>
      </c>
    </row>
    <row r="115" spans="2:12" ht="12.75" customHeight="1" x14ac:dyDescent="0.2">
      <c r="B115" s="9" t="s">
        <v>27</v>
      </c>
      <c r="C115" s="10" t="s">
        <v>28</v>
      </c>
      <c r="D115" s="11">
        <v>382424</v>
      </c>
      <c r="E115" s="12">
        <v>830000</v>
      </c>
    </row>
    <row r="116" spans="2:12" ht="12.75" customHeight="1" x14ac:dyDescent="0.2">
      <c r="B116" s="46" t="s">
        <v>84</v>
      </c>
      <c r="C116" s="10" t="s">
        <v>85</v>
      </c>
      <c r="D116" s="11">
        <v>528922</v>
      </c>
      <c r="E116" s="12">
        <v>1000000</v>
      </c>
    </row>
    <row r="117" spans="2:12" ht="12.75" customHeight="1" x14ac:dyDescent="0.2">
      <c r="B117" s="13" t="s">
        <v>89</v>
      </c>
      <c r="C117" s="10" t="s">
        <v>87</v>
      </c>
      <c r="D117" s="11">
        <v>184964</v>
      </c>
      <c r="E117" s="12">
        <v>30000</v>
      </c>
    </row>
    <row r="118" spans="2:12" ht="12.75" customHeight="1" x14ac:dyDescent="0.2">
      <c r="B118" s="13" t="s">
        <v>103</v>
      </c>
      <c r="C118" s="10" t="s">
        <v>90</v>
      </c>
      <c r="D118" s="11">
        <v>20159</v>
      </c>
      <c r="E118" s="12">
        <v>50000</v>
      </c>
    </row>
    <row r="119" spans="2:12" ht="12.75" customHeight="1" x14ac:dyDescent="0.2">
      <c r="B119" s="9" t="s">
        <v>29</v>
      </c>
      <c r="C119" s="10" t="s">
        <v>16</v>
      </c>
      <c r="D119" s="11">
        <v>44512</v>
      </c>
      <c r="E119" s="12">
        <v>100000</v>
      </c>
    </row>
    <row r="120" spans="2:12" ht="12.75" customHeight="1" x14ac:dyDescent="0.2">
      <c r="B120" s="9" t="s">
        <v>31</v>
      </c>
      <c r="C120" s="10" t="s">
        <v>18</v>
      </c>
      <c r="D120" s="11">
        <v>307511</v>
      </c>
      <c r="E120" s="12">
        <v>400000</v>
      </c>
    </row>
    <row r="121" spans="2:12" ht="12.75" customHeight="1" x14ac:dyDescent="0.2">
      <c r="B121" s="9" t="s">
        <v>34</v>
      </c>
      <c r="C121" s="10" t="s">
        <v>20</v>
      </c>
      <c r="D121" s="11">
        <v>162535</v>
      </c>
      <c r="E121" s="12">
        <f>SUM(E116:E120)*0.27</f>
        <v>426600</v>
      </c>
    </row>
    <row r="122" spans="2:12" ht="16.5" customHeight="1" x14ac:dyDescent="0.2">
      <c r="B122" s="69" t="s">
        <v>22</v>
      </c>
      <c r="C122" s="70"/>
      <c r="D122" s="2">
        <v>5825980</v>
      </c>
      <c r="E122" s="3">
        <f>SUM(E113:E121)</f>
        <v>6945600</v>
      </c>
      <c r="G122" s="63"/>
      <c r="H122" s="63">
        <f>SUM(E122)</f>
        <v>6945600</v>
      </c>
    </row>
    <row r="123" spans="2:12" s="14" customFormat="1" ht="13.5" x14ac:dyDescent="0.2">
      <c r="B123" s="71"/>
      <c r="C123" s="72"/>
      <c r="D123" s="15"/>
      <c r="E123" s="16"/>
      <c r="G123" s="61"/>
      <c r="H123" s="61"/>
      <c r="I123" s="61"/>
      <c r="J123" s="59"/>
      <c r="K123" s="59"/>
      <c r="L123" s="59"/>
    </row>
    <row r="124" spans="2:12" s="56" customFormat="1" ht="20.25" customHeight="1" x14ac:dyDescent="0.2">
      <c r="B124" s="68" t="s">
        <v>111</v>
      </c>
      <c r="C124" s="68"/>
      <c r="D124" s="68"/>
      <c r="E124" s="68"/>
      <c r="G124" s="62"/>
      <c r="H124" s="62"/>
      <c r="I124" s="62"/>
      <c r="J124" s="65"/>
      <c r="K124" s="66"/>
      <c r="L124" s="66"/>
    </row>
    <row r="125" spans="2:12" ht="25.5" customHeight="1" x14ac:dyDescent="0.2">
      <c r="B125" s="2" t="s">
        <v>0</v>
      </c>
      <c r="C125" s="2" t="s">
        <v>1</v>
      </c>
      <c r="D125" s="2" t="s">
        <v>2</v>
      </c>
      <c r="E125" s="3" t="s">
        <v>83</v>
      </c>
    </row>
    <row r="126" spans="2:12" ht="12.75" customHeight="1" x14ac:dyDescent="0.2">
      <c r="B126" s="46" t="s">
        <v>84</v>
      </c>
      <c r="C126" s="10" t="s">
        <v>85</v>
      </c>
      <c r="D126" s="11">
        <v>314702</v>
      </c>
      <c r="E126" s="12">
        <v>550000</v>
      </c>
    </row>
    <row r="127" spans="2:12" ht="12.75" customHeight="1" x14ac:dyDescent="0.2">
      <c r="B127" s="13" t="s">
        <v>103</v>
      </c>
      <c r="C127" s="10" t="s">
        <v>90</v>
      </c>
      <c r="D127" s="11">
        <v>35110</v>
      </c>
      <c r="E127" s="12">
        <v>50000</v>
      </c>
    </row>
    <row r="128" spans="2:12" ht="12.75" customHeight="1" x14ac:dyDescent="0.2">
      <c r="B128" s="9" t="s">
        <v>53</v>
      </c>
      <c r="C128" s="10" t="s">
        <v>15</v>
      </c>
      <c r="D128" s="11">
        <v>56213</v>
      </c>
      <c r="E128" s="12">
        <v>120000</v>
      </c>
    </row>
    <row r="129" spans="2:12" ht="12.75" customHeight="1" x14ac:dyDescent="0.2">
      <c r="B129" s="13" t="s">
        <v>108</v>
      </c>
      <c r="C129" s="10" t="s">
        <v>80</v>
      </c>
      <c r="D129" s="11"/>
      <c r="E129" s="12">
        <v>30000</v>
      </c>
    </row>
    <row r="130" spans="2:12" ht="12.75" customHeight="1" x14ac:dyDescent="0.2">
      <c r="B130" s="9" t="s">
        <v>31</v>
      </c>
      <c r="C130" s="10" t="s">
        <v>18</v>
      </c>
      <c r="D130" s="11">
        <v>444218</v>
      </c>
      <c r="E130" s="12">
        <v>710000</v>
      </c>
    </row>
    <row r="131" spans="2:12" ht="12.75" customHeight="1" x14ac:dyDescent="0.2">
      <c r="B131" s="21" t="s">
        <v>34</v>
      </c>
      <c r="C131" s="22" t="s">
        <v>20</v>
      </c>
      <c r="D131" s="28">
        <v>188977</v>
      </c>
      <c r="E131" s="20">
        <f>SUM(E126:E130)*0.27</f>
        <v>394200</v>
      </c>
    </row>
    <row r="132" spans="2:12" ht="16.5" customHeight="1" x14ac:dyDescent="0.2">
      <c r="B132" s="69" t="s">
        <v>22</v>
      </c>
      <c r="C132" s="70"/>
      <c r="D132" s="2">
        <v>1334736</v>
      </c>
      <c r="E132" s="3">
        <f>SUM(E126:E131)</f>
        <v>1854200</v>
      </c>
      <c r="G132" s="63"/>
      <c r="H132" s="63">
        <f>SUM(E132)</f>
        <v>1854200</v>
      </c>
    </row>
    <row r="133" spans="2:12" s="14" customFormat="1" x14ac:dyDescent="0.2">
      <c r="B133" s="73"/>
      <c r="C133" s="72"/>
      <c r="D133" s="18"/>
      <c r="E133" s="19"/>
      <c r="G133" s="61"/>
      <c r="H133" s="61"/>
      <c r="I133" s="61"/>
      <c r="J133" s="59"/>
      <c r="K133" s="59"/>
      <c r="L133" s="59"/>
    </row>
    <row r="134" spans="2:12" s="56" customFormat="1" ht="19.5" customHeight="1" x14ac:dyDescent="0.2">
      <c r="B134" s="68" t="s">
        <v>110</v>
      </c>
      <c r="C134" s="68"/>
      <c r="D134" s="68"/>
      <c r="E134" s="68"/>
      <c r="G134" s="62"/>
      <c r="H134" s="62"/>
      <c r="I134" s="62"/>
      <c r="J134" s="65"/>
      <c r="K134" s="66"/>
      <c r="L134" s="66"/>
    </row>
    <row r="135" spans="2:12" ht="25.5" customHeight="1" x14ac:dyDescent="0.2">
      <c r="B135" s="2" t="s">
        <v>0</v>
      </c>
      <c r="C135" s="2" t="s">
        <v>1</v>
      </c>
      <c r="D135" s="2" t="s">
        <v>2</v>
      </c>
      <c r="E135" s="3" t="s">
        <v>83</v>
      </c>
    </row>
    <row r="136" spans="2:12" ht="12.75" customHeight="1" x14ac:dyDescent="0.2">
      <c r="B136" s="9" t="s">
        <v>53</v>
      </c>
      <c r="C136" s="10" t="s">
        <v>15</v>
      </c>
      <c r="D136" s="11">
        <v>1314453</v>
      </c>
      <c r="E136" s="12">
        <v>350000</v>
      </c>
    </row>
    <row r="137" spans="2:12" ht="12.75" customHeight="1" x14ac:dyDescent="0.2">
      <c r="B137" s="21" t="s">
        <v>34</v>
      </c>
      <c r="C137" s="22" t="s">
        <v>20</v>
      </c>
      <c r="D137" s="28">
        <v>354907</v>
      </c>
      <c r="E137" s="20">
        <f>E136*0.27</f>
        <v>94500</v>
      </c>
    </row>
    <row r="138" spans="2:12" ht="16.5" customHeight="1" x14ac:dyDescent="0.2">
      <c r="B138" s="69" t="s">
        <v>22</v>
      </c>
      <c r="C138" s="70"/>
      <c r="D138" s="2">
        <v>1669360</v>
      </c>
      <c r="E138" s="3">
        <f>SUM(E136:E137)</f>
        <v>444500</v>
      </c>
      <c r="G138" s="63"/>
      <c r="H138" s="63">
        <f>SUM(E138)</f>
        <v>444500</v>
      </c>
    </row>
    <row r="139" spans="2:12" s="14" customFormat="1" ht="13.5" x14ac:dyDescent="0.2">
      <c r="B139" s="71"/>
      <c r="C139" s="72"/>
      <c r="D139" s="15"/>
      <c r="E139" s="16"/>
      <c r="G139" s="61"/>
      <c r="H139" s="61"/>
      <c r="I139" s="61"/>
      <c r="J139" s="59"/>
      <c r="K139" s="59"/>
      <c r="L139" s="59"/>
    </row>
    <row r="140" spans="2:12" s="56" customFormat="1" ht="19.5" customHeight="1" x14ac:dyDescent="0.2">
      <c r="B140" s="68" t="s">
        <v>109</v>
      </c>
      <c r="C140" s="68"/>
      <c r="D140" s="68"/>
      <c r="E140" s="68"/>
      <c r="G140" s="62"/>
      <c r="H140" s="62"/>
      <c r="I140" s="62"/>
      <c r="J140" s="65"/>
      <c r="K140" s="66"/>
      <c r="L140" s="66"/>
    </row>
    <row r="141" spans="2:12" ht="25.5" customHeight="1" x14ac:dyDescent="0.2">
      <c r="B141" s="2" t="s">
        <v>0</v>
      </c>
      <c r="C141" s="2" t="s">
        <v>1</v>
      </c>
      <c r="D141" s="2" t="s">
        <v>2</v>
      </c>
      <c r="E141" s="3" t="s">
        <v>83</v>
      </c>
    </row>
    <row r="142" spans="2:12" ht="12.75" customHeight="1" x14ac:dyDescent="0.2">
      <c r="B142" s="9" t="s">
        <v>54</v>
      </c>
      <c r="C142" s="10" t="s">
        <v>11</v>
      </c>
      <c r="D142" s="11">
        <v>1065080</v>
      </c>
      <c r="E142" s="12">
        <v>1621680</v>
      </c>
    </row>
    <row r="143" spans="2:12" ht="16.5" customHeight="1" x14ac:dyDescent="0.2">
      <c r="B143" s="69" t="s">
        <v>13</v>
      </c>
      <c r="C143" s="70"/>
      <c r="D143" s="2">
        <v>1065080</v>
      </c>
      <c r="E143" s="3">
        <f>SUM(E142)</f>
        <v>1621680</v>
      </c>
      <c r="G143" s="63">
        <f>SUM(E143)</f>
        <v>1621680</v>
      </c>
    </row>
    <row r="144" spans="2:12" ht="12.75" customHeight="1" x14ac:dyDescent="0.2">
      <c r="B144" s="9" t="s">
        <v>53</v>
      </c>
      <c r="C144" s="10" t="s">
        <v>15</v>
      </c>
      <c r="D144" s="11">
        <v>1314453</v>
      </c>
      <c r="E144" s="12">
        <v>1800000</v>
      </c>
    </row>
    <row r="145" spans="2:12" ht="12.75" customHeight="1" x14ac:dyDescent="0.2">
      <c r="B145" s="21" t="s">
        <v>34</v>
      </c>
      <c r="C145" s="22" t="s">
        <v>20</v>
      </c>
      <c r="D145" s="28">
        <v>354907</v>
      </c>
      <c r="E145" s="20">
        <f>E144*0.27</f>
        <v>486000.00000000006</v>
      </c>
    </row>
    <row r="146" spans="2:12" ht="16.5" customHeight="1" x14ac:dyDescent="0.2">
      <c r="B146" s="69" t="s">
        <v>22</v>
      </c>
      <c r="C146" s="70"/>
      <c r="D146" s="2">
        <v>1669360</v>
      </c>
      <c r="E146" s="3">
        <f>SUM(E144:E145)</f>
        <v>2286000</v>
      </c>
      <c r="G146" s="63"/>
      <c r="H146" s="63">
        <f>SUM(E146)</f>
        <v>2286000</v>
      </c>
    </row>
    <row r="147" spans="2:12" s="14" customFormat="1" ht="13.5" x14ac:dyDescent="0.2">
      <c r="B147" s="26"/>
      <c r="C147" s="27"/>
      <c r="D147" s="15"/>
      <c r="E147" s="16"/>
      <c r="G147" s="61"/>
      <c r="H147" s="61"/>
      <c r="I147" s="61"/>
      <c r="J147" s="59"/>
      <c r="K147" s="59"/>
      <c r="L147" s="59"/>
    </row>
    <row r="148" spans="2:12" s="14" customFormat="1" x14ac:dyDescent="0.2">
      <c r="B148" s="73"/>
      <c r="C148" s="72"/>
      <c r="D148" s="18"/>
      <c r="E148" s="19"/>
      <c r="G148" s="61"/>
      <c r="H148" s="61"/>
      <c r="I148" s="61"/>
      <c r="J148" s="59"/>
      <c r="K148" s="59"/>
      <c r="L148" s="59"/>
    </row>
    <row r="149" spans="2:12" ht="24.75" customHeight="1" x14ac:dyDescent="0.2">
      <c r="B149" s="76" t="s">
        <v>112</v>
      </c>
      <c r="C149" s="76"/>
      <c r="D149" s="76"/>
      <c r="E149" s="76"/>
    </row>
    <row r="150" spans="2:12" ht="25.5" customHeight="1" x14ac:dyDescent="0.2">
      <c r="B150" s="2" t="s">
        <v>0</v>
      </c>
      <c r="C150" s="2" t="s">
        <v>1</v>
      </c>
      <c r="D150" s="2" t="s">
        <v>2</v>
      </c>
      <c r="E150" s="3" t="s">
        <v>83</v>
      </c>
    </row>
    <row r="151" spans="2:12" ht="12.75" customHeight="1" x14ac:dyDescent="0.2">
      <c r="B151" s="13" t="s">
        <v>115</v>
      </c>
      <c r="C151" s="10" t="s">
        <v>46</v>
      </c>
      <c r="D151" s="11">
        <v>2006790</v>
      </c>
      <c r="E151" s="12">
        <v>3005000</v>
      </c>
    </row>
    <row r="152" spans="2:12" ht="12.75" customHeight="1" x14ac:dyDescent="0.2">
      <c r="B152" s="13" t="s">
        <v>113</v>
      </c>
      <c r="C152" s="10" t="s">
        <v>78</v>
      </c>
      <c r="D152" s="11">
        <v>88000</v>
      </c>
      <c r="E152" s="8">
        <v>149000</v>
      </c>
    </row>
    <row r="153" spans="2:12" ht="12.75" customHeight="1" x14ac:dyDescent="0.2">
      <c r="B153" s="13" t="s">
        <v>114</v>
      </c>
      <c r="C153" s="10" t="s">
        <v>116</v>
      </c>
      <c r="D153" s="11">
        <v>88000</v>
      </c>
      <c r="E153" s="8">
        <v>50000</v>
      </c>
    </row>
    <row r="154" spans="2:12" ht="12.75" customHeight="1" x14ac:dyDescent="0.2">
      <c r="B154" s="9" t="s">
        <v>44</v>
      </c>
      <c r="C154" s="10" t="s">
        <v>79</v>
      </c>
      <c r="D154" s="11">
        <v>152900</v>
      </c>
      <c r="E154" s="8">
        <v>30000</v>
      </c>
    </row>
    <row r="155" spans="2:12" ht="12.75" customHeight="1" x14ac:dyDescent="0.2">
      <c r="B155" s="9" t="s">
        <v>27</v>
      </c>
      <c r="C155" s="10" t="s">
        <v>28</v>
      </c>
      <c r="D155" s="11">
        <v>583117</v>
      </c>
      <c r="E155" s="8">
        <v>645000</v>
      </c>
    </row>
    <row r="156" spans="2:12" ht="12.75" customHeight="1" x14ac:dyDescent="0.2">
      <c r="B156" s="46" t="s">
        <v>84</v>
      </c>
      <c r="C156" s="10" t="s">
        <v>85</v>
      </c>
      <c r="D156" s="11">
        <v>94360</v>
      </c>
      <c r="E156" s="12">
        <v>250000</v>
      </c>
    </row>
    <row r="157" spans="2:12" ht="12.75" customHeight="1" x14ac:dyDescent="0.2">
      <c r="B157" s="13" t="s">
        <v>88</v>
      </c>
      <c r="C157" s="10" t="s">
        <v>86</v>
      </c>
      <c r="D157" s="11">
        <v>50401</v>
      </c>
      <c r="E157" s="12">
        <v>10000</v>
      </c>
    </row>
    <row r="158" spans="2:12" ht="12.75" customHeight="1" x14ac:dyDescent="0.2">
      <c r="B158" s="13" t="s">
        <v>89</v>
      </c>
      <c r="C158" s="10" t="s">
        <v>87</v>
      </c>
      <c r="D158" s="11">
        <v>184964</v>
      </c>
      <c r="E158" s="12">
        <v>50000</v>
      </c>
    </row>
    <row r="159" spans="2:12" ht="12.75" customHeight="1" x14ac:dyDescent="0.2">
      <c r="B159" s="9" t="s">
        <v>29</v>
      </c>
      <c r="C159" s="10" t="s">
        <v>16</v>
      </c>
      <c r="D159" s="11">
        <v>44512</v>
      </c>
      <c r="E159" s="12">
        <v>30000</v>
      </c>
    </row>
    <row r="160" spans="2:12" ht="12.75" customHeight="1" x14ac:dyDescent="0.2">
      <c r="B160" s="9" t="s">
        <v>30</v>
      </c>
      <c r="C160" s="10" t="s">
        <v>17</v>
      </c>
      <c r="D160" s="11">
        <v>237867</v>
      </c>
      <c r="E160" s="12">
        <v>30000</v>
      </c>
    </row>
    <row r="161" spans="2:12" ht="12.75" customHeight="1" x14ac:dyDescent="0.2">
      <c r="B161" s="9" t="s">
        <v>31</v>
      </c>
      <c r="C161" s="10" t="s">
        <v>18</v>
      </c>
      <c r="D161" s="11">
        <v>307511</v>
      </c>
      <c r="E161" s="12">
        <v>100000</v>
      </c>
    </row>
    <row r="162" spans="2:12" ht="12.75" customHeight="1" x14ac:dyDescent="0.2">
      <c r="B162" s="9" t="s">
        <v>34</v>
      </c>
      <c r="C162" s="10" t="s">
        <v>20</v>
      </c>
      <c r="D162" s="11">
        <v>162535</v>
      </c>
      <c r="E162" s="12">
        <f>SUM(E156:E161)*0.27</f>
        <v>126900.00000000001</v>
      </c>
    </row>
    <row r="163" spans="2:12" ht="16.5" customHeight="1" x14ac:dyDescent="0.2">
      <c r="B163" s="69" t="s">
        <v>22</v>
      </c>
      <c r="C163" s="70"/>
      <c r="D163" s="2">
        <v>4049917</v>
      </c>
      <c r="E163" s="3">
        <f>SUM(E151:E162)</f>
        <v>4475900</v>
      </c>
      <c r="G163" s="63"/>
      <c r="H163" s="63">
        <f>SUM(E163)</f>
        <v>4475900</v>
      </c>
    </row>
    <row r="164" spans="2:12" s="14" customFormat="1" ht="13.5" x14ac:dyDescent="0.2">
      <c r="B164" s="71"/>
      <c r="C164" s="72"/>
      <c r="D164" s="15"/>
      <c r="E164" s="16"/>
      <c r="G164" s="61"/>
      <c r="H164" s="61"/>
      <c r="I164" s="61"/>
      <c r="J164" s="59"/>
      <c r="K164" s="59"/>
      <c r="L164" s="59"/>
    </row>
    <row r="165" spans="2:12" s="14" customFormat="1" x14ac:dyDescent="0.2">
      <c r="B165" s="73"/>
      <c r="C165" s="72"/>
      <c r="D165" s="18"/>
      <c r="E165" s="19"/>
      <c r="G165" s="61"/>
      <c r="H165" s="61"/>
      <c r="I165" s="61"/>
      <c r="J165" s="59"/>
      <c r="K165" s="59"/>
      <c r="L165" s="59"/>
    </row>
    <row r="166" spans="2:12" ht="21.75" customHeight="1" x14ac:dyDescent="0.2">
      <c r="B166" s="76" t="s">
        <v>55</v>
      </c>
      <c r="C166" s="76"/>
      <c r="D166" s="76"/>
      <c r="E166" s="76"/>
    </row>
    <row r="167" spans="2:12" ht="25.5" customHeight="1" x14ac:dyDescent="0.2">
      <c r="B167" s="2" t="s">
        <v>0</v>
      </c>
      <c r="C167" s="2" t="s">
        <v>1</v>
      </c>
      <c r="D167" s="2" t="s">
        <v>2</v>
      </c>
      <c r="E167" s="3" t="s">
        <v>83</v>
      </c>
    </row>
    <row r="168" spans="2:12" ht="25.5" customHeight="1" x14ac:dyDescent="0.2">
      <c r="B168" s="9" t="s">
        <v>12</v>
      </c>
      <c r="C168" s="10" t="s">
        <v>82</v>
      </c>
      <c r="D168" s="11">
        <v>-13627</v>
      </c>
      <c r="E168" s="12">
        <v>580000</v>
      </c>
    </row>
    <row r="169" spans="2:12" ht="16.5" customHeight="1" x14ac:dyDescent="0.2">
      <c r="B169" s="69" t="s">
        <v>13</v>
      </c>
      <c r="C169" s="70"/>
      <c r="D169" s="2">
        <v>-13627</v>
      </c>
      <c r="E169" s="3">
        <f>SUM(E168)</f>
        <v>580000</v>
      </c>
      <c r="G169" s="63">
        <f>SUM(E169)</f>
        <v>580000</v>
      </c>
    </row>
    <row r="170" spans="2:12" ht="12.75" customHeight="1" x14ac:dyDescent="0.2">
      <c r="B170" s="9" t="s">
        <v>56</v>
      </c>
      <c r="C170" s="10" t="s">
        <v>21</v>
      </c>
      <c r="D170" s="11">
        <v>95171</v>
      </c>
      <c r="E170" s="12">
        <v>200000</v>
      </c>
    </row>
    <row r="171" spans="2:12" ht="12.75" customHeight="1" x14ac:dyDescent="0.2">
      <c r="B171" s="9" t="s">
        <v>57</v>
      </c>
      <c r="C171" s="10" t="s">
        <v>69</v>
      </c>
      <c r="D171" s="11">
        <v>0</v>
      </c>
      <c r="E171" s="12">
        <v>700000</v>
      </c>
    </row>
    <row r="172" spans="2:12" ht="12.75" customHeight="1" x14ac:dyDescent="0.2">
      <c r="B172" s="9" t="s">
        <v>57</v>
      </c>
      <c r="C172" s="10" t="s">
        <v>70</v>
      </c>
      <c r="D172" s="11">
        <v>0</v>
      </c>
      <c r="E172" s="12">
        <v>135000</v>
      </c>
    </row>
    <row r="173" spans="2:12" ht="12.75" customHeight="1" x14ac:dyDescent="0.2">
      <c r="B173" s="9" t="s">
        <v>57</v>
      </c>
      <c r="C173" s="10" t="s">
        <v>71</v>
      </c>
      <c r="D173" s="11">
        <v>0</v>
      </c>
      <c r="E173" s="12">
        <v>400000</v>
      </c>
    </row>
    <row r="174" spans="2:12" ht="12.75" customHeight="1" x14ac:dyDescent="0.2">
      <c r="B174" s="9" t="s">
        <v>57</v>
      </c>
      <c r="C174" s="10" t="s">
        <v>72</v>
      </c>
      <c r="D174" s="11">
        <v>811000</v>
      </c>
      <c r="E174" s="12">
        <v>700000</v>
      </c>
    </row>
    <row r="175" spans="2:12" ht="25.5" customHeight="1" x14ac:dyDescent="0.2">
      <c r="B175" s="9" t="s">
        <v>58</v>
      </c>
      <c r="C175" s="10" t="s">
        <v>59</v>
      </c>
      <c r="D175" s="11">
        <v>96845</v>
      </c>
      <c r="E175" s="12">
        <v>300000</v>
      </c>
    </row>
    <row r="176" spans="2:12" ht="25.5" customHeight="1" x14ac:dyDescent="0.2">
      <c r="B176" s="21" t="s">
        <v>60</v>
      </c>
      <c r="C176" s="22" t="s">
        <v>61</v>
      </c>
      <c r="D176" s="28">
        <v>145000</v>
      </c>
      <c r="E176" s="12">
        <v>100000</v>
      </c>
    </row>
    <row r="177" spans="2:14" ht="16.5" customHeight="1" x14ac:dyDescent="0.2">
      <c r="B177" s="69" t="s">
        <v>22</v>
      </c>
      <c r="C177" s="70"/>
      <c r="D177" s="2">
        <v>1148016</v>
      </c>
      <c r="E177" s="3">
        <f>SUM(E170:E176)</f>
        <v>2535000</v>
      </c>
      <c r="G177" s="63"/>
      <c r="H177" s="63">
        <f>SUM(E177)</f>
        <v>2535000</v>
      </c>
    </row>
    <row r="178" spans="2:14" s="14" customFormat="1" ht="13.5" x14ac:dyDescent="0.2">
      <c r="B178" s="71"/>
      <c r="C178" s="72"/>
      <c r="D178" s="15"/>
      <c r="E178" s="16"/>
      <c r="G178" s="61"/>
      <c r="H178" s="61"/>
      <c r="I178" s="61"/>
      <c r="J178" s="59"/>
      <c r="K178" s="59"/>
      <c r="L178" s="59"/>
    </row>
    <row r="179" spans="2:14" s="14" customFormat="1" x14ac:dyDescent="0.2">
      <c r="B179" s="73"/>
      <c r="C179" s="72"/>
      <c r="D179" s="18"/>
      <c r="E179" s="19"/>
      <c r="G179" s="61"/>
      <c r="H179" s="61"/>
      <c r="I179" s="61"/>
      <c r="J179" s="59"/>
      <c r="K179" s="59"/>
      <c r="L179" s="59"/>
    </row>
    <row r="180" spans="2:14" s="14" customFormat="1" x14ac:dyDescent="0.2">
      <c r="B180" s="73"/>
      <c r="C180" s="72"/>
      <c r="D180" s="18"/>
      <c r="E180" s="19"/>
      <c r="G180" s="61"/>
      <c r="H180" s="61"/>
      <c r="I180" s="61"/>
      <c r="J180" s="59"/>
      <c r="K180" s="59"/>
      <c r="L180" s="59"/>
    </row>
    <row r="181" spans="2:14" ht="20.25" customHeight="1" x14ac:dyDescent="0.2">
      <c r="B181" s="76" t="s">
        <v>62</v>
      </c>
      <c r="C181" s="76"/>
      <c r="D181" s="76"/>
      <c r="E181" s="76"/>
    </row>
    <row r="182" spans="2:14" ht="25.5" customHeight="1" x14ac:dyDescent="0.2">
      <c r="B182" s="2" t="s">
        <v>0</v>
      </c>
      <c r="C182" s="2" t="s">
        <v>1</v>
      </c>
      <c r="D182" s="2" t="s">
        <v>2</v>
      </c>
      <c r="E182" s="3" t="s">
        <v>83</v>
      </c>
    </row>
    <row r="183" spans="2:14" ht="12.75" customHeight="1" x14ac:dyDescent="0.2">
      <c r="B183" s="9" t="s">
        <v>63</v>
      </c>
      <c r="C183" s="10" t="s">
        <v>6</v>
      </c>
      <c r="D183" s="11">
        <v>1404801</v>
      </c>
      <c r="E183" s="12">
        <v>1300000</v>
      </c>
      <c r="M183" s="58"/>
      <c r="N183" s="58"/>
    </row>
    <row r="184" spans="2:14" ht="12.75" customHeight="1" x14ac:dyDescent="0.2">
      <c r="B184" s="9" t="s">
        <v>64</v>
      </c>
      <c r="C184" s="10" t="s">
        <v>7</v>
      </c>
      <c r="D184" s="11">
        <v>1592177</v>
      </c>
      <c r="E184" s="12">
        <v>2000000</v>
      </c>
      <c r="M184" s="58"/>
      <c r="N184" s="58"/>
    </row>
    <row r="185" spans="2:14" ht="12.75" customHeight="1" x14ac:dyDescent="0.2">
      <c r="B185" s="9" t="s">
        <v>65</v>
      </c>
      <c r="C185" s="10" t="s">
        <v>66</v>
      </c>
      <c r="D185" s="11">
        <v>301763</v>
      </c>
      <c r="E185" s="12">
        <v>300000</v>
      </c>
      <c r="M185" s="58"/>
      <c r="N185" s="58"/>
    </row>
    <row r="186" spans="2:14" ht="12.75" customHeight="1" x14ac:dyDescent="0.2">
      <c r="B186" s="9" t="s">
        <v>67</v>
      </c>
      <c r="C186" s="10" t="s">
        <v>8</v>
      </c>
      <c r="D186" s="11">
        <v>11100</v>
      </c>
      <c r="E186" s="12">
        <v>100000</v>
      </c>
      <c r="M186" s="58"/>
      <c r="N186" s="58"/>
    </row>
    <row r="187" spans="2:14" ht="12.75" customHeight="1" x14ac:dyDescent="0.2">
      <c r="B187" s="47" t="s">
        <v>117</v>
      </c>
      <c r="C187" s="10" t="s">
        <v>118</v>
      </c>
      <c r="D187" s="11">
        <v>0</v>
      </c>
      <c r="E187" s="12">
        <v>50000</v>
      </c>
      <c r="M187" s="58"/>
      <c r="N187" s="58"/>
    </row>
    <row r="188" spans="2:14" ht="16.5" customHeight="1" x14ac:dyDescent="0.2">
      <c r="B188" s="69" t="s">
        <v>13</v>
      </c>
      <c r="C188" s="70"/>
      <c r="D188" s="2">
        <v>3424120</v>
      </c>
      <c r="E188" s="3">
        <f>SUM(E183:E187)</f>
        <v>3750000</v>
      </c>
      <c r="G188" s="63">
        <f>SUM(E188)</f>
        <v>3750000</v>
      </c>
      <c r="M188" s="58"/>
      <c r="N188" s="58"/>
    </row>
    <row r="189" spans="2:14" s="14" customFormat="1" ht="13.5" x14ac:dyDescent="0.2">
      <c r="B189" s="31"/>
      <c r="C189" s="27"/>
      <c r="D189" s="15"/>
      <c r="E189" s="16"/>
      <c r="G189" s="61"/>
      <c r="H189" s="61"/>
      <c r="I189" s="61"/>
      <c r="J189" s="59"/>
      <c r="K189" s="59"/>
      <c r="L189" s="59"/>
      <c r="M189" s="59"/>
      <c r="N189" s="59"/>
    </row>
    <row r="190" spans="2:14" s="14" customFormat="1" x14ac:dyDescent="0.2">
      <c r="B190" s="73"/>
      <c r="C190" s="72"/>
      <c r="D190" s="18"/>
      <c r="E190" s="19"/>
      <c r="G190" s="61"/>
      <c r="H190" s="61"/>
      <c r="I190" s="61"/>
      <c r="J190" s="59"/>
      <c r="K190" s="59"/>
      <c r="L190" s="59"/>
      <c r="M190" s="59"/>
      <c r="N190" s="59"/>
    </row>
    <row r="191" spans="2:14" x14ac:dyDescent="0.2">
      <c r="G191" s="61" t="s">
        <v>94</v>
      </c>
      <c r="H191" s="61" t="s">
        <v>95</v>
      </c>
      <c r="M191" s="58"/>
      <c r="N191" s="58"/>
    </row>
    <row r="192" spans="2:14" x14ac:dyDescent="0.2">
      <c r="I192" s="61" t="s">
        <v>96</v>
      </c>
      <c r="M192" s="58"/>
      <c r="N192" s="58"/>
    </row>
    <row r="193" spans="7:14" x14ac:dyDescent="0.2">
      <c r="G193" s="64">
        <f>SUM(G9:G190)</f>
        <v>68038092</v>
      </c>
      <c r="H193" s="64">
        <f>SUM(H9:H190)</f>
        <v>68038092</v>
      </c>
      <c r="I193" s="64">
        <f>G193-H193</f>
        <v>0</v>
      </c>
      <c r="J193" s="60"/>
      <c r="M193" s="58"/>
      <c r="N193" s="58"/>
    </row>
    <row r="194" spans="7:14" x14ac:dyDescent="0.2">
      <c r="M194" s="58"/>
      <c r="N194" s="58"/>
    </row>
    <row r="195" spans="7:14" x14ac:dyDescent="0.2">
      <c r="M195" s="58"/>
      <c r="N195" s="58"/>
    </row>
  </sheetData>
  <mergeCells count="55">
    <mergeCell ref="B10:C10"/>
    <mergeCell ref="B87:C87"/>
    <mergeCell ref="B83:C83"/>
    <mergeCell ref="B36:C36"/>
    <mergeCell ref="B28:C28"/>
    <mergeCell ref="B24:C24"/>
    <mergeCell ref="B23:C23"/>
    <mergeCell ref="B38:E38"/>
    <mergeCell ref="B63:E63"/>
    <mergeCell ref="B68:C68"/>
    <mergeCell ref="B84:E84"/>
    <mergeCell ref="B190:C190"/>
    <mergeCell ref="B188:C188"/>
    <mergeCell ref="B134:E134"/>
    <mergeCell ref="B149:E149"/>
    <mergeCell ref="B54:C54"/>
    <mergeCell ref="B97:C97"/>
    <mergeCell ref="B181:E181"/>
    <mergeCell ref="B178:C178"/>
    <mergeCell ref="B177:C177"/>
    <mergeCell ref="B165:C165"/>
    <mergeCell ref="B164:C164"/>
    <mergeCell ref="B169:C169"/>
    <mergeCell ref="B180:C180"/>
    <mergeCell ref="B179:C179"/>
    <mergeCell ref="B166:E166"/>
    <mergeCell ref="B163:C163"/>
    <mergeCell ref="B148:C148"/>
    <mergeCell ref="B139:C139"/>
    <mergeCell ref="B138:C138"/>
    <mergeCell ref="B105:C105"/>
    <mergeCell ref="B1:E1"/>
    <mergeCell ref="B2:E2"/>
    <mergeCell ref="B3:E3"/>
    <mergeCell ref="B81:C81"/>
    <mergeCell ref="B75:C75"/>
    <mergeCell ref="B61:C61"/>
    <mergeCell ref="B69:C69"/>
    <mergeCell ref="B71:E71"/>
    <mergeCell ref="B56:E56"/>
    <mergeCell ref="B42:C42"/>
    <mergeCell ref="B5:E5"/>
    <mergeCell ref="B25:E25"/>
    <mergeCell ref="B140:E140"/>
    <mergeCell ref="B143:C143"/>
    <mergeCell ref="B146:C146"/>
    <mergeCell ref="B133:C133"/>
    <mergeCell ref="B132:C132"/>
    <mergeCell ref="B99:E99"/>
    <mergeCell ref="B107:E107"/>
    <mergeCell ref="B124:E124"/>
    <mergeCell ref="B95:C95"/>
    <mergeCell ref="B123:C123"/>
    <mergeCell ref="B122:C122"/>
    <mergeCell ref="B112:C112"/>
  </mergeCells>
  <phoneticPr fontId="0" type="noConversion"/>
  <pageMargins left="0.7" right="0.7" top="0.75" bottom="0.75" header="0.3" footer="0.3"/>
  <pageSetup paperSize="9" orientation="portrait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2016-02-10T12:22:46Z</dcterms:created>
  <dcterms:modified xsi:type="dcterms:W3CDTF">2018-02-12T15:32:13Z</dcterms:modified>
</cp:coreProperties>
</file>