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önök 2018\"/>
    </mc:Choice>
  </mc:AlternateContent>
  <bookViews>
    <workbookView xWindow="240" yWindow="30" windowWidth="13260" windowHeight="8580" firstSheet="16" activeTab="22"/>
  </bookViews>
  <sheets>
    <sheet name="1. számú melléklet" sheetId="16" r:id="rId1"/>
    <sheet name="2.sz. melléklet" sheetId="22" r:id="rId2"/>
    <sheet name="2.1.sz. melléklet" sheetId="23" r:id="rId3"/>
    <sheet name="3. számú melléklet" sheetId="2" r:id="rId4"/>
    <sheet name="3.1.számú melléklet" sheetId="13" r:id="rId5"/>
    <sheet name="4.sz. melléklet" sheetId="14" r:id="rId6"/>
    <sheet name="5.sz. melléklet" sheetId="15" r:id="rId7"/>
    <sheet name="6. sz. melléklet" sheetId="20" r:id="rId8"/>
    <sheet name="7.sz. melléklet" sheetId="11" r:id="rId9"/>
    <sheet name="7.1.sz melléklet" sheetId="10" r:id="rId10"/>
    <sheet name="8.számú melléklet" sheetId="3" r:id="rId11"/>
    <sheet name="9. sz. melléklet" sheetId="18" r:id="rId12"/>
    <sheet name="10. sz.melléklet" sheetId="21" r:id="rId13"/>
    <sheet name="11. sz. melléklet" sheetId="19" r:id="rId14"/>
    <sheet name="12.sz. melléklet" sheetId="6" r:id="rId15"/>
    <sheet name="12.1.sz. melléklet" sheetId="25" r:id="rId16"/>
    <sheet name="13. sz. melléklet" sheetId="17" r:id="rId17"/>
    <sheet name="14. sz. melléklet" sheetId="5" r:id="rId18"/>
    <sheet name="14.1. sz. melléklet " sheetId="26" r:id="rId19"/>
    <sheet name="15. sz. melléklet" sheetId="12" r:id="rId20"/>
    <sheet name="16.sz. melléklet" sheetId="24" r:id="rId21"/>
    <sheet name="17..számú melléklet" sheetId="28" r:id="rId22"/>
    <sheet name="6.1.sz.melléklet" sheetId="27" r:id="rId23"/>
  </sheets>
  <definedNames>
    <definedName name="_xlnm.Print_Area" localSheetId="0">'1. számú melléklet'!$A$1:$O$41</definedName>
    <definedName name="_xlnm.Print_Area" localSheetId="13">'11. sz. melléklet'!$A$1:$P$36</definedName>
    <definedName name="_xlnm.Print_Area" localSheetId="1">'2.sz. melléklet'!$A$1:$E$62</definedName>
    <definedName name="_xlnm.Print_Area" localSheetId="6">'5.sz. melléklet'!$A$1:$E$27</definedName>
    <definedName name="_xlnm.Print_Area" localSheetId="9">'7.1.sz melléklet'!$A$1:$M$23</definedName>
    <definedName name="_xlnm.Print_Area" localSheetId="11">'9. sz. melléklet'!$A$1:$H$28</definedName>
  </definedNames>
  <calcPr calcId="162913"/>
</workbook>
</file>

<file path=xl/calcChain.xml><?xml version="1.0" encoding="utf-8"?>
<calcChain xmlns="http://schemas.openxmlformats.org/spreadsheetml/2006/main">
  <c r="B20" i="24" l="1"/>
  <c r="I26" i="6"/>
  <c r="H26" i="6"/>
  <c r="G26" i="6"/>
  <c r="B24" i="11"/>
  <c r="I31" i="16"/>
  <c r="E31" i="22"/>
  <c r="C31" i="22"/>
  <c r="E21" i="22"/>
  <c r="E20" i="22"/>
  <c r="E19" i="22"/>
  <c r="C18" i="22"/>
  <c r="E18" i="22" s="1"/>
  <c r="E13" i="22"/>
  <c r="E17" i="22"/>
  <c r="E16" i="22"/>
  <c r="E15" i="22"/>
  <c r="C14" i="22"/>
  <c r="B14" i="22"/>
  <c r="B23" i="22" s="1"/>
  <c r="E12" i="22"/>
  <c r="E11" i="22"/>
  <c r="E10" i="22"/>
  <c r="C23" i="22" l="1"/>
  <c r="E14" i="22"/>
  <c r="E23" i="22" s="1"/>
  <c r="C16" i="5"/>
  <c r="O23" i="6"/>
  <c r="O24" i="6"/>
  <c r="G25" i="26"/>
  <c r="G23" i="26"/>
  <c r="O8" i="25"/>
  <c r="G15" i="10"/>
  <c r="G14" i="10"/>
  <c r="G13" i="10"/>
  <c r="G12" i="10"/>
  <c r="K16" i="10"/>
  <c r="G16" i="10"/>
  <c r="E16" i="10"/>
  <c r="D16" i="10"/>
  <c r="C16" i="10"/>
  <c r="J13" i="13"/>
  <c r="F16" i="13"/>
  <c r="F16" i="27" l="1"/>
  <c r="F9" i="27"/>
  <c r="B34" i="28"/>
  <c r="B15" i="28"/>
  <c r="B43" i="28" s="1"/>
  <c r="B11" i="24"/>
  <c r="N30" i="19"/>
  <c r="I30" i="19"/>
  <c r="I10" i="21"/>
  <c r="I14" i="21"/>
  <c r="I18" i="21" s="1"/>
  <c r="B17" i="3"/>
  <c r="B12" i="3"/>
  <c r="B11" i="3" s="1"/>
  <c r="B24" i="3" s="1"/>
  <c r="I24" i="16"/>
  <c r="I19" i="16"/>
  <c r="I15" i="16"/>
  <c r="C23" i="16"/>
  <c r="C21" i="16"/>
  <c r="C16" i="16"/>
  <c r="C11" i="16"/>
  <c r="C31" i="16" l="1"/>
  <c r="B8" i="11"/>
  <c r="B12" i="11"/>
  <c r="B31" i="11"/>
  <c r="B30" i="11"/>
  <c r="B29" i="11"/>
  <c r="B28" i="11"/>
  <c r="B27" i="11"/>
  <c r="B26" i="11"/>
  <c r="B25" i="11"/>
  <c r="B23" i="11"/>
  <c r="B22" i="11"/>
  <c r="B21" i="11"/>
  <c r="B20" i="11"/>
  <c r="B19" i="11"/>
  <c r="B18" i="11"/>
  <c r="B17" i="11"/>
  <c r="B16" i="11"/>
  <c r="B15" i="11"/>
  <c r="B14" i="11"/>
  <c r="B13" i="11"/>
  <c r="B11" i="11"/>
  <c r="B10" i="11"/>
  <c r="B9" i="11"/>
  <c r="F13" i="5"/>
  <c r="G1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2" i="5"/>
  <c r="G12" i="5" s="1"/>
  <c r="F11" i="5"/>
  <c r="G11" i="5" s="1"/>
  <c r="O19" i="6"/>
  <c r="O18" i="6"/>
  <c r="F22" i="26"/>
  <c r="G22" i="26" s="1"/>
  <c r="F21" i="26"/>
  <c r="G21" i="26" s="1"/>
  <c r="F20" i="26"/>
  <c r="G20" i="26" s="1"/>
  <c r="F19" i="26"/>
  <c r="G19" i="26" s="1"/>
  <c r="F18" i="26"/>
  <c r="G18" i="26" s="1"/>
  <c r="F17" i="26"/>
  <c r="G17" i="26" s="1"/>
  <c r="F16" i="26"/>
  <c r="G16" i="26" s="1"/>
  <c r="F15" i="26"/>
  <c r="G15" i="26" s="1"/>
  <c r="F14" i="26"/>
  <c r="G14" i="26" s="1"/>
  <c r="F13" i="26"/>
  <c r="G13" i="26" s="1"/>
  <c r="F12" i="26"/>
  <c r="G12" i="26" s="1"/>
  <c r="F11" i="26"/>
  <c r="G11" i="26" s="1"/>
  <c r="E24" i="26"/>
  <c r="D24" i="26"/>
  <c r="G24" i="26" s="1"/>
  <c r="O13" i="25"/>
  <c r="O12" i="25"/>
  <c r="O11" i="25"/>
  <c r="N17" i="19"/>
  <c r="C26" i="28"/>
  <c r="B26" i="28"/>
  <c r="B25" i="24"/>
  <c r="F18" i="18"/>
  <c r="C34" i="14"/>
  <c r="C25" i="14"/>
  <c r="C13" i="14"/>
  <c r="I14" i="20"/>
  <c r="C17" i="15"/>
  <c r="J16" i="13"/>
  <c r="E16" i="13"/>
  <c r="N32" i="11"/>
  <c r="M32" i="11"/>
  <c r="K32" i="11"/>
  <c r="J32" i="11"/>
  <c r="I32" i="11"/>
  <c r="H32" i="11"/>
  <c r="G32" i="11"/>
  <c r="F32" i="11"/>
  <c r="E32" i="11"/>
  <c r="D32" i="11"/>
  <c r="C32" i="11"/>
  <c r="B41" i="28"/>
  <c r="N13" i="6"/>
  <c r="O12" i="6"/>
  <c r="M13" i="6"/>
  <c r="L13" i="6"/>
  <c r="K13" i="6"/>
  <c r="J13" i="6"/>
  <c r="I13" i="6"/>
  <c r="H13" i="6"/>
  <c r="G13" i="6"/>
  <c r="F13" i="6"/>
  <c r="E13" i="6"/>
  <c r="D13" i="6"/>
  <c r="C13" i="6"/>
  <c r="O11" i="6"/>
  <c r="D20" i="2"/>
  <c r="D24" i="12"/>
  <c r="O7" i="6"/>
  <c r="E25" i="5"/>
  <c r="D25" i="5"/>
  <c r="G25" i="5" s="1"/>
  <c r="N9" i="25"/>
  <c r="M9" i="25"/>
  <c r="L9" i="25"/>
  <c r="K9" i="25"/>
  <c r="J9" i="25"/>
  <c r="I9" i="25"/>
  <c r="H9" i="25"/>
  <c r="G9" i="25"/>
  <c r="F9" i="25"/>
  <c r="E9" i="25"/>
  <c r="D9" i="25"/>
  <c r="C9" i="25"/>
  <c r="B20" i="2"/>
  <c r="I20" i="2"/>
  <c r="L32" i="11"/>
  <c r="D15" i="25"/>
  <c r="E15" i="25"/>
  <c r="F15" i="25"/>
  <c r="G15" i="25"/>
  <c r="H15" i="25"/>
  <c r="I15" i="25"/>
  <c r="J15" i="25"/>
  <c r="K15" i="25"/>
  <c r="L15" i="25"/>
  <c r="M15" i="25"/>
  <c r="N15" i="25"/>
  <c r="C15" i="25"/>
  <c r="O14" i="25"/>
  <c r="O7" i="25"/>
  <c r="O6" i="25"/>
  <c r="N26" i="6"/>
  <c r="O25" i="6"/>
  <c r="M26" i="6"/>
  <c r="L26" i="6"/>
  <c r="K26" i="6"/>
  <c r="J26" i="6"/>
  <c r="F26" i="6"/>
  <c r="E26" i="6"/>
  <c r="D26" i="6"/>
  <c r="C26" i="6"/>
  <c r="O8" i="6"/>
  <c r="O9" i="6"/>
  <c r="O10" i="6"/>
  <c r="O14" i="6"/>
  <c r="O15" i="6"/>
  <c r="O16" i="6"/>
  <c r="O17" i="6"/>
  <c r="O20" i="6"/>
  <c r="O21" i="6"/>
  <c r="O22" i="6"/>
  <c r="O6" i="6"/>
  <c r="I17" i="19"/>
  <c r="F16" i="10"/>
  <c r="H16" i="10"/>
  <c r="I16" i="10"/>
  <c r="J16" i="10"/>
  <c r="C20" i="2"/>
  <c r="E20" i="2"/>
  <c r="F20" i="2"/>
  <c r="G20" i="2"/>
  <c r="H20" i="2"/>
  <c r="J20" i="2"/>
  <c r="K20" i="2"/>
  <c r="D16" i="13"/>
  <c r="C16" i="13"/>
  <c r="B44" i="28" l="1"/>
  <c r="C41" i="14"/>
  <c r="O15" i="25"/>
  <c r="O9" i="25"/>
  <c r="F24" i="26"/>
  <c r="B32" i="11"/>
  <c r="O13" i="6"/>
  <c r="O26" i="6"/>
</calcChain>
</file>

<file path=xl/sharedStrings.xml><?xml version="1.0" encoding="utf-8"?>
<sst xmlns="http://schemas.openxmlformats.org/spreadsheetml/2006/main" count="608" uniqueCount="413">
  <si>
    <t>MEGNEVEZÉS</t>
  </si>
  <si>
    <t>ELŐIRÁNYZAT</t>
  </si>
  <si>
    <t>ÖSSZESEN:</t>
  </si>
  <si>
    <t>ÁTADOTT</t>
  </si>
  <si>
    <t>1. számú melléklet</t>
  </si>
  <si>
    <t>BEVÉTELEK ÖSSZESEN</t>
  </si>
  <si>
    <t>ÖSSZES</t>
  </si>
  <si>
    <t>BEVÉTEL</t>
  </si>
  <si>
    <t>KIADÁS</t>
  </si>
  <si>
    <t>Személyi</t>
  </si>
  <si>
    <t>Dologi</t>
  </si>
  <si>
    <t>3. számú melléklet</t>
  </si>
  <si>
    <t>Személyi juttatások</t>
  </si>
  <si>
    <t>ezer Ft-ban</t>
  </si>
  <si>
    <t>KIADÁSOK ÖSSZESEN:</t>
  </si>
  <si>
    <t>I.hó</t>
  </si>
  <si>
    <t>II.hó</t>
  </si>
  <si>
    <t>III. hó</t>
  </si>
  <si>
    <t>IV. hó</t>
  </si>
  <si>
    <t xml:space="preserve"> V.hó</t>
  </si>
  <si>
    <t>VI.hó</t>
  </si>
  <si>
    <t>VII.hó</t>
  </si>
  <si>
    <t>VIII.hó</t>
  </si>
  <si>
    <t>IX.hó</t>
  </si>
  <si>
    <t>X.hó</t>
  </si>
  <si>
    <t>XI.hó</t>
  </si>
  <si>
    <t>XII.hó</t>
  </si>
  <si>
    <t>Összesen</t>
  </si>
  <si>
    <t>Dologi kiadások</t>
  </si>
  <si>
    <t>Intézményi beruházás</t>
  </si>
  <si>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</si>
  <si>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</si>
  <si>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</si>
  <si>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</si>
  <si>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</si>
  <si>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</si>
  <si>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</si>
  <si>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</si>
  <si>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</si>
  <si>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szeptemb.</t>
  </si>
  <si>
    <t>október</t>
  </si>
  <si>
    <t>november</t>
  </si>
  <si>
    <t>december</t>
  </si>
  <si>
    <t>Dologi kiadás</t>
  </si>
  <si>
    <t>juttatás</t>
  </si>
  <si>
    <t>Szociális étkeztetés</t>
  </si>
  <si>
    <t>LÉTSZÁM</t>
  </si>
  <si>
    <t>bevétel</t>
  </si>
  <si>
    <t>Irányító szervtől</t>
  </si>
  <si>
    <t xml:space="preserve">              ezer Ft-ban</t>
  </si>
  <si>
    <t>Irányító szerv által átadott támogatás</t>
  </si>
  <si>
    <t>Sorszám</t>
  </si>
  <si>
    <t>Finanszírozás időpontja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</si>
  <si>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</si>
  <si>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</si>
  <si>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</si>
  <si>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</si>
  <si>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</si>
  <si>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</si>
  <si>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</si>
  <si>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</si>
  <si>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</si>
  <si>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</si>
  <si>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</si>
  <si>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</si>
  <si>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ÖSSZESEN</t>
  </si>
  <si>
    <t>Finanszírozás összege Ft</t>
  </si>
  <si>
    <t>Ellátottak</t>
  </si>
  <si>
    <t>FELHALMOZÁSI KIADÁSOK</t>
  </si>
  <si>
    <t>MŰKÖDÉSI KIADÁSOK</t>
  </si>
  <si>
    <t>juttatások</t>
  </si>
  <si>
    <t>Szociális.</t>
  </si>
  <si>
    <t>hozzáj.adó</t>
  </si>
  <si>
    <t>kiadások</t>
  </si>
  <si>
    <t>p. juttatása</t>
  </si>
  <si>
    <t>Intézmény</t>
  </si>
  <si>
    <t>finansz.</t>
  </si>
  <si>
    <t>Szociális hozzájárul</t>
  </si>
  <si>
    <t>adó</t>
  </si>
  <si>
    <t>Intézményi működési</t>
  </si>
  <si>
    <t>kapott finanszírozás</t>
  </si>
  <si>
    <t>Szociális hozzájárulási adó</t>
  </si>
  <si>
    <t>Összesen:</t>
  </si>
  <si>
    <t xml:space="preserve">                         2004. I. FÉLÉVI EGYSÉGES PÉNZALAP ÖSSZEVONT MÉRLEGE</t>
  </si>
  <si>
    <t>ADATOK:ezer forintban</t>
  </si>
  <si>
    <t>BEVÉTELEK</t>
  </si>
  <si>
    <t>KIADÁSOK</t>
  </si>
  <si>
    <t>ER</t>
  </si>
  <si>
    <t>Müködési kiadások</t>
  </si>
  <si>
    <t>Gépjárműadó</t>
  </si>
  <si>
    <t>Talajterhelési díj</t>
  </si>
  <si>
    <t>EREDETI ELŐIRÁNYZAT</t>
  </si>
  <si>
    <t>8. számú melléklet</t>
  </si>
  <si>
    <t>FELHALMOZÁSI BEVÉTEL</t>
  </si>
  <si>
    <t>MŰKÖDÉSI BEVÉTEL</t>
  </si>
  <si>
    <t>értékesítés</t>
  </si>
  <si>
    <t>Intézményi</t>
  </si>
  <si>
    <t>működési bev.</t>
  </si>
  <si>
    <t>Önkormányzatok</t>
  </si>
  <si>
    <t>Nyitó</t>
  </si>
  <si>
    <t>pénzáll.</t>
  </si>
  <si>
    <t>Pénzforgalmi</t>
  </si>
  <si>
    <t>Bevétel</t>
  </si>
  <si>
    <t>Kiadás</t>
  </si>
  <si>
    <t>Egyenleg</t>
  </si>
  <si>
    <t>Záró</t>
  </si>
  <si>
    <t>pénzállomány</t>
  </si>
  <si>
    <t>KIMUTATÁS AZ ÖNKORMÁNYZAT KÖZVETTETT TÁMOGATÁSAIRÓL</t>
  </si>
  <si>
    <t>JOGCÍM</t>
  </si>
  <si>
    <t xml:space="preserve"> - Helyi adók</t>
  </si>
  <si>
    <t>Mentesség</t>
  </si>
  <si>
    <t xml:space="preserve"> - Gépjárműadó</t>
  </si>
  <si>
    <t>Kedvezmény</t>
  </si>
  <si>
    <t>13. számú melléklet</t>
  </si>
  <si>
    <t>ADÓ ÖSSZESEN:</t>
  </si>
  <si>
    <t>Lakosságszám 2008.01.01-én 827 fő</t>
  </si>
  <si>
    <t>Megnevezés</t>
  </si>
  <si>
    <t>adatok forintban</t>
  </si>
  <si>
    <t>3. SZÁMÚ MELLÉKLET ÖSSZESEN:</t>
  </si>
  <si>
    <t>2. számú melléklet</t>
  </si>
  <si>
    <t>2.1. számú melléklet</t>
  </si>
  <si>
    <t>6. számú melléklet</t>
  </si>
  <si>
    <t>9. számú melléklet</t>
  </si>
  <si>
    <t>7. számú melléklet</t>
  </si>
  <si>
    <t>TÁMOGATÁSÉRTÉKŰ MŰKÖDÉSI BEVÉTEL:</t>
  </si>
  <si>
    <t>MŰKÖDÉSI KIADÁSOK:</t>
  </si>
  <si>
    <t>MŰKÖDÉSI BEVÉTELEK:</t>
  </si>
  <si>
    <t>FELHALMOZÁSI KIADÁSOK:</t>
  </si>
  <si>
    <t>FELHALMOZÁSI BEVÉTELEK:</t>
  </si>
  <si>
    <t>MŰKÖDÉSI ÉS FELHALMOZÁSI CÉLÚ BEVÉTELI ÉS KIADÁSI ELŐIRÁNYZATOK BEMUTATÁSA MÉRLEGSZERŰEN</t>
  </si>
  <si>
    <t>10. számú melléklet</t>
  </si>
  <si>
    <t>Pénzmaradvány</t>
  </si>
  <si>
    <t>Költségvetési törvény 2.  melléklete alapján</t>
  </si>
  <si>
    <t>HELYI ÖNKORMÁNYZATOK MŰKÖDÉSÉNEK ÁLTALÁNOS TÁMOGATÁSA</t>
  </si>
  <si>
    <t>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</si>
  <si>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</si>
  <si>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</si>
  <si>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</si>
  <si>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</si>
  <si>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TELEPÜLÉSI ÖNKORMÁNYZATOK EGYES KÖZNEVELÉSI ÉS GYERMEKÉTKEZTETÉSI FELADATAINAK</t>
  </si>
  <si>
    <t>TÁMOGATÁSA</t>
  </si>
  <si>
    <t>Óvodaműködtetési támogatás</t>
  </si>
  <si>
    <t>Hozzájárulás pénzbeli szociális ellátásokhoz</t>
  </si>
  <si>
    <t>adatok e FT-ban</t>
  </si>
  <si>
    <t>14. számú melléklet</t>
  </si>
  <si>
    <t>Lakott külterülettel kapcsolatos feladatok</t>
  </si>
  <si>
    <t xml:space="preserve">KÖTELEZŐ </t>
  </si>
  <si>
    <t>ÖNKÉNT VÁLLALT</t>
  </si>
  <si>
    <t>ÁLLAMIGAZGATÁSI</t>
  </si>
  <si>
    <t>FEALADAT</t>
  </si>
  <si>
    <t>FELADAT</t>
  </si>
  <si>
    <t>SZEMÉLYI JUTTATÁSOK</t>
  </si>
  <si>
    <t>MUNKAADÓT TERH. JÁRULÉKOK ÉS SZOC.HOZ.ADÓ</t>
  </si>
  <si>
    <t>DOLOGI KIADÁSOK</t>
  </si>
  <si>
    <t>MŰKÖDÉSI KÖLTSÉGVETÉS ÖSSZESEN:</t>
  </si>
  <si>
    <t>FELHALMOZÁSI KÖLTSÉGVETÉS ÖSSZESEN:</t>
  </si>
  <si>
    <t>KIADÁSOK MINDÖSSZESEN:</t>
  </si>
  <si>
    <t>KÖTELEZŐ</t>
  </si>
  <si>
    <t>ÁLLAMIGAZGTÁSI</t>
  </si>
  <si>
    <t>FELHALMOZÁS KÖLTSÉGVETÉS ÖSSZESEN:</t>
  </si>
  <si>
    <t>BEVÉTELEK MINDÖSSZESEN:</t>
  </si>
  <si>
    <t>IRÁNYÍTÓ SZERVTŐL KAPOTT MŰKÖDÉSI C. TÁMOGATÁS</t>
  </si>
  <si>
    <t>15. számú melléklet</t>
  </si>
  <si>
    <t>Kormányzati funkciók</t>
  </si>
  <si>
    <t>KORMÁNYZATI FUNKCIÓK</t>
  </si>
  <si>
    <t>Gyermekétkeztetés bértámogatása</t>
  </si>
  <si>
    <t>adatok  FT-ban</t>
  </si>
  <si>
    <t>MŰKÖDÉSRE ÁTVETT PÉNZESZKÖZ ÉS TÁMOGATÁSÉRTÉKŰ MŰKÖDÉSI BEVÉTELEI</t>
  </si>
  <si>
    <t>Beruházás</t>
  </si>
  <si>
    <t xml:space="preserve">MŰKÖDÉSRE ÁTADOTT PÉNZESZKÖZÖK ÉS TÁMOGATÁSÉRTÉKŰ MŰKÖDÉSI  KIADÁSAI </t>
  </si>
  <si>
    <t>TÁMOGATÁSÉRTÉKŰ FELHALMOZÁSI KIADÁSAI  ÉS FELHALMOZÁSI CÉLÚ PE. ÁTADÁSAI</t>
  </si>
  <si>
    <t>3.1. számú melléklet</t>
  </si>
  <si>
    <t>4. számú melléklet</t>
  </si>
  <si>
    <t xml:space="preserve">5. számú melléklet </t>
  </si>
  <si>
    <t>7.1. számú melléklet</t>
  </si>
  <si>
    <t>11. számú melléklet</t>
  </si>
  <si>
    <t>12.számú melléklet</t>
  </si>
  <si>
    <t>BERUHÁZÁS:</t>
  </si>
  <si>
    <t>FELÚJÍTÁS</t>
  </si>
  <si>
    <t>16. számú melléklet</t>
  </si>
  <si>
    <t>12.1.számú melléklet</t>
  </si>
  <si>
    <t>Irányító szervtől intézmény finanszírozás</t>
  </si>
  <si>
    <t>Pótlolagos összeg bértámogatáshoz</t>
  </si>
  <si>
    <t>Tartalék</t>
  </si>
  <si>
    <t>ÁLLAMI TÁMOGATÁS NORMATÍVA</t>
  </si>
  <si>
    <t>PÉNZMARADVÁNY</t>
  </si>
  <si>
    <t>Állami támogatás</t>
  </si>
  <si>
    <t>Önkormányzat kiadásai összesen:</t>
  </si>
  <si>
    <t>Önkormányzat bevételei összesen:</t>
  </si>
  <si>
    <t>Felhalmozási célú kiadások összesen:</t>
  </si>
  <si>
    <t>Felhalmozási kiadások</t>
  </si>
  <si>
    <t>Felhalmozási célú bevételek összesen:</t>
  </si>
  <si>
    <t>Működési célú kiadások összesen:</t>
  </si>
  <si>
    <t>Ellátottak pénzbeli juttatása</t>
  </si>
  <si>
    <t>Munkaadókat terhelő járulékok</t>
  </si>
  <si>
    <t>Működési célú bevételek összesen:</t>
  </si>
  <si>
    <t>ezer forintban</t>
  </si>
  <si>
    <t>Közhatalmi bevételek</t>
  </si>
  <si>
    <t xml:space="preserve">Felhalmozási célú bevételek </t>
  </si>
  <si>
    <t>Intézmény finanszírozás</t>
  </si>
  <si>
    <t xml:space="preserve">                                                                 17. számú melléklet</t>
  </si>
  <si>
    <t>14.1. számú melléklet</t>
  </si>
  <si>
    <t>RÖNÖK KÖZSÉG  ÖNKORMÁNYZATA</t>
  </si>
  <si>
    <t>Önkormányzatok  működési támogatása</t>
  </si>
  <si>
    <t>Közhatalmi bevételek:</t>
  </si>
  <si>
    <t>- iparűzési adó</t>
  </si>
  <si>
    <t>- gépjárműadó</t>
  </si>
  <si>
    <t>- talajterhelési díj</t>
  </si>
  <si>
    <t>- fejezettől</t>
  </si>
  <si>
    <t>Ingatlanértékesítés</t>
  </si>
  <si>
    <t>Ellátottak pénzbeli juttatásai</t>
  </si>
  <si>
    <t>Egyéb működési célú támoatások ÁHT-n belülre:</t>
  </si>
  <si>
    <t>- társulásnak</t>
  </si>
  <si>
    <t>- önkormányzatoknak</t>
  </si>
  <si>
    <t>Egyéb működési célú támogatások ÁHT-n kívülre:</t>
  </si>
  <si>
    <t>- civil szervezeteknek</t>
  </si>
  <si>
    <t>Felügyelet alá tartozó költségvetési szerv támogatása</t>
  </si>
  <si>
    <t>Általános tartalék</t>
  </si>
  <si>
    <t>RÖNÖK KÖZSÉG ÖNKORMÁNYZAT</t>
  </si>
  <si>
    <t>ÖNKÉNT VÁLL.</t>
  </si>
  <si>
    <t>ÁLLAMIG.</t>
  </si>
  <si>
    <t>Egyéb működési célú támogatások ÁHT-n belülre:</t>
  </si>
  <si>
    <t>Egyéb működési célú támogatás ÁHT-n kívülre:</t>
  </si>
  <si>
    <t>Önkormányzatok működési támogatása</t>
  </si>
  <si>
    <t>Egyéb működési célú támogatás értékű bevétel ÁHT-n b.</t>
  </si>
  <si>
    <t>RÖNÖKI KEREKERDŐ ÓVODA</t>
  </si>
  <si>
    <t>RÖNÖK KÖZSÉG ÖNKORMÁNYZAT BEVÉTELEI KORMÁNYZATI FUNKCIÓKÉNT</t>
  </si>
  <si>
    <t>működési tám.</t>
  </si>
  <si>
    <t>Egyéb műk.c.tám.</t>
  </si>
  <si>
    <t>ért.bev.ÁHT-n bel.</t>
  </si>
  <si>
    <t>Egyéb felhalm.célú</t>
  </si>
  <si>
    <t>Ingatlan</t>
  </si>
  <si>
    <t>Pénzmaradv.</t>
  </si>
  <si>
    <t>018010.Önkorm.elsz.közp.ktgvetéssel</t>
  </si>
  <si>
    <t>Pénzmarad</t>
  </si>
  <si>
    <t>900020.Önkorm.funkc.nem sor.bev.ÁHT-nk</t>
  </si>
  <si>
    <t>041233.Hosszabb időtartamú közfogl.</t>
  </si>
  <si>
    <t>104051.Gyermekvéd.pénzb.és term.ell.</t>
  </si>
  <si>
    <t>013350.Önkorm.vagyonnal való gazd.</t>
  </si>
  <si>
    <t>018030.Támogatási célú fin.műveletek</t>
  </si>
  <si>
    <t>KIMUTATÁS A RÖNÖKI KEREKERDŐ  ÓVODÁHOZ TARTOZÓ KORMÁNYZATI FUNKCIÓK BEVÉTELEIRŐL</t>
  </si>
  <si>
    <t>018030. Támogatási célú finanszírozási műveletek</t>
  </si>
  <si>
    <t>Összes</t>
  </si>
  <si>
    <t>RÖNÖK KÖZSÉG ÖNKORMÁNYZATA</t>
  </si>
  <si>
    <t>Könyvtári és közművelődési feladatok támogatása</t>
  </si>
  <si>
    <t>Falugondnoki vagy tanyagondnoki szolgáltatás összesen</t>
  </si>
  <si>
    <t>Gyermekétkeztetés üzemeltetési támogatása</t>
  </si>
  <si>
    <t>ÖSSZEG</t>
  </si>
  <si>
    <t>Iparűzési adó</t>
  </si>
  <si>
    <t>KIMUTATÁS A RÖNÖKI KEREKERDŐ ÓVODÁHOZ TARTOZÓ KIADÁSAI KORMÁNYZATI FUNKCIÓ SZERINT</t>
  </si>
  <si>
    <t xml:space="preserve">KORMÁNYZATI FUNKCIÓ  </t>
  </si>
  <si>
    <t>091110. Óvodai nevelés, ell.szakmai</t>
  </si>
  <si>
    <t>091140. Óvodai nevelés, ell. Működési</t>
  </si>
  <si>
    <t xml:space="preserve">       '- Rönöki Polgárőr Egyesület</t>
  </si>
  <si>
    <t xml:space="preserve">       '- Önkéntes Tűzoltó Egyesület Rönök</t>
  </si>
  <si>
    <t xml:space="preserve">- Rönöki Közhasznú Egyesület </t>
  </si>
  <si>
    <t>ezer forint</t>
  </si>
  <si>
    <t>Egyéb működési célú tám.ért.bev.ÁHT-n bel.</t>
  </si>
  <si>
    <t>Egyéb működési célú tám.ÁHT-n belülre</t>
  </si>
  <si>
    <t>Egyéb működési célú tám.ÁHT-n kívülre</t>
  </si>
  <si>
    <t>Egyéb műk.c.tám.ért.bev.ÁHT-n bel.</t>
  </si>
  <si>
    <t>Egyéb műk.c.tám.ÁHT-n belülre</t>
  </si>
  <si>
    <t>Egyéb műk.célú tám.ÁHT-n kív.</t>
  </si>
  <si>
    <t>Intézményi működési bevétel</t>
  </si>
  <si>
    <t>RÖNÖKI KEREKERDŐ ÓVODA LIKVIDITÁSI TERVE</t>
  </si>
  <si>
    <t xml:space="preserve">Finanszírozandó költségvetési szerv: RÖNÖKI KEREKERDŐ ÓVODA </t>
  </si>
  <si>
    <t xml:space="preserve">Rönök  Község Önkormányzat </t>
  </si>
  <si>
    <t>Egyéb működési célú tám.ért.bev.ÁHT-n belülről</t>
  </si>
  <si>
    <t>Egyéb működési célú támogatások ÁHT-n belülre</t>
  </si>
  <si>
    <t>Egyéb működési célú támogatások ÁHT-n kívülre</t>
  </si>
  <si>
    <t xml:space="preserve">Összes </t>
  </si>
  <si>
    <t>kiadás</t>
  </si>
  <si>
    <t>Egyéb műk.c.</t>
  </si>
  <si>
    <t>tám.ÁHT-n be</t>
  </si>
  <si>
    <t>Egyéb műk.c</t>
  </si>
  <si>
    <t>tám.ÁHT-n k</t>
  </si>
  <si>
    <t>Egyéb felh.</t>
  </si>
  <si>
    <t>045160.Közutak,hidak,alagutak üz.fenntart.</t>
  </si>
  <si>
    <t>064010. Közvilágítás</t>
  </si>
  <si>
    <t>041233. Hosszabb időtartamú közfoglalk.</t>
  </si>
  <si>
    <t>011130. Önkorm. És önkorm.hiv.jogalk.és ált</t>
  </si>
  <si>
    <t>072111. Háziorvosi alapellátás</t>
  </si>
  <si>
    <t>104051. Gyermekvédelmi pénzbeli és term.el</t>
  </si>
  <si>
    <t>106020. Lakásfenntartással, lakhatással ö.el.</t>
  </si>
  <si>
    <t>107060. Egyéb szoc.pénzb.és term.ell.</t>
  </si>
  <si>
    <t>103010. Elhunyt személyek hátr.pénzb.ell.</t>
  </si>
  <si>
    <t>082044. Könyvtári szolgáltatások</t>
  </si>
  <si>
    <t>082091. Közművelődés-köz.és társ.részv.fej.</t>
  </si>
  <si>
    <t>081030. Sportlétesítmények műk.és fejleszt.</t>
  </si>
  <si>
    <t>013320. Köztemető fenntartás és műk.</t>
  </si>
  <si>
    <t>107055. Falugondnoki, tanyagondnoki szolg.</t>
  </si>
  <si>
    <t>066020. Város- és községgazd.egyéb szolg.</t>
  </si>
  <si>
    <t>084031. Civil szervezetek támogatása</t>
  </si>
  <si>
    <t>013350. Önkormányzati vagyonnal való gazd.</t>
  </si>
  <si>
    <t>018030. Támogatási célú fin.műv.</t>
  </si>
  <si>
    <t>047410. Ár- és belvízvédelemmel összefügg.t</t>
  </si>
  <si>
    <t>6.1. számú melléklet</t>
  </si>
  <si>
    <t>Rönök Község Önkormányzat</t>
  </si>
  <si>
    <t>Felhalmozásra átvett pénzeszközök, támogatásértékű</t>
  </si>
  <si>
    <t>Összeg</t>
  </si>
  <si>
    <t>adatok ezer Ft-ban</t>
  </si>
  <si>
    <t>- késedelmi és önellenőrzési pótlék</t>
  </si>
  <si>
    <t>- elkülönített állami pénzügyi alapoktól</t>
  </si>
  <si>
    <t>Önkormányzatok felhalmozási támogatása</t>
  </si>
  <si>
    <t>- önkormányzatnak</t>
  </si>
  <si>
    <t>- civil szervezetnek</t>
  </si>
  <si>
    <t>ÁHT-n belülről</t>
  </si>
  <si>
    <t xml:space="preserve">Közhatalmi </t>
  </si>
  <si>
    <t>bevételek</t>
  </si>
  <si>
    <t>ÁHT-n kív.</t>
  </si>
  <si>
    <t>Üdülőhelyi feladatok támogatása</t>
  </si>
  <si>
    <t>Köznevelési feladatok támogatása</t>
  </si>
  <si>
    <t>Óvodapedagógusok elismert létszáma</t>
  </si>
  <si>
    <t>Nevelők munkáját közvetlen segítők támogatás</t>
  </si>
  <si>
    <t>Rászoruló gyerekek szünidei étkeztetése</t>
  </si>
  <si>
    <t>Késedelmi és önellenőrzési pótlék</t>
  </si>
  <si>
    <t xml:space="preserve"> - fejezeti előirányzattól</t>
  </si>
  <si>
    <t>091120. Sajátos nevelésű gyerekek</t>
  </si>
  <si>
    <t>096015. intézményi étkeztetés</t>
  </si>
  <si>
    <t xml:space="preserve">- önkormányzatnak </t>
  </si>
  <si>
    <t xml:space="preserve">- társulásnak </t>
  </si>
  <si>
    <t xml:space="preserve">        '- önkormányzati tagdíjak</t>
  </si>
  <si>
    <t>települési támogatás pénzbeli</t>
  </si>
  <si>
    <t>köztemetés</t>
  </si>
  <si>
    <t>Felhalmozási célú p.átv.ÁHT-n kívülről</t>
  </si>
  <si>
    <t>Önkormányzatok felhalmoizási támogatása</t>
  </si>
  <si>
    <t xml:space="preserve">Dologi kiadások </t>
  </si>
  <si>
    <t>Felhalmozási célú p.átadás ÁHT-n belülre</t>
  </si>
  <si>
    <t>051030. szemétszállítás</t>
  </si>
  <si>
    <t>018010. Önkorm.elszám.ktgvetéssel</t>
  </si>
  <si>
    <t>c.tám.ÁHT-n b.</t>
  </si>
  <si>
    <t>ELLÁTÁSI DÍJAK</t>
  </si>
  <si>
    <t>Óvodapedagógusok minősítése</t>
  </si>
  <si>
    <t>TELEPÜLÉSI ÖNKORM. SZOC. ÉS GYERM.FEL. TÁMOGATÁSA</t>
  </si>
  <si>
    <t>temetési segély</t>
  </si>
  <si>
    <t>kiegészítő gyermekvédelmi támogatás pénzb.</t>
  </si>
  <si>
    <t>lakásfenntartási támogatás természetbeni</t>
  </si>
  <si>
    <t>Felújítás</t>
  </si>
  <si>
    <t>Elvonások,befizetések</t>
  </si>
  <si>
    <t>Beruházás, Felújítás</t>
  </si>
  <si>
    <t>2018. ÉVI PÉNZFORGALMI  MÉRLEG</t>
  </si>
  <si>
    <t>működési célú tám.ért.bev.ÁHT-n belülről:</t>
  </si>
  <si>
    <t>Működési bevétel</t>
  </si>
  <si>
    <t>Ingatlan értékesítés</t>
  </si>
  <si>
    <t>Felhalmozási c.p.átvétel ÁHT-n belülről</t>
  </si>
  <si>
    <t xml:space="preserve"> - fejezettől</t>
  </si>
  <si>
    <t xml:space="preserve"> -működési</t>
  </si>
  <si>
    <t xml:space="preserve"> -felhalmozási</t>
  </si>
  <si>
    <t xml:space="preserve"> -KÖHI</t>
  </si>
  <si>
    <t xml:space="preserve"> -háztartásoknak</t>
  </si>
  <si>
    <t>Felhalmozási p.átad.ÁHT-n belülre</t>
  </si>
  <si>
    <t xml:space="preserve"> -Kistérség</t>
  </si>
  <si>
    <t xml:space="preserve"> - vállalkozásnak</t>
  </si>
  <si>
    <t xml:space="preserve">2018. ÉVI  KÖZPONTI KÖLTSÉGVETÉSI TÁMOGATÁSAI </t>
  </si>
  <si>
    <t>RÖNÖK KÖZSÉG ÖNKORMÁNYZAT 2018. ÉVI ADÓBEVÉTELEI</t>
  </si>
  <si>
    <t>2018. évre</t>
  </si>
  <si>
    <t>2018. ÉVBEN</t>
  </si>
  <si>
    <t xml:space="preserve"> - KÖHI                                                                          </t>
  </si>
  <si>
    <t xml:space="preserve">         orvosi ügyelet                                                           </t>
  </si>
  <si>
    <t xml:space="preserve">         védőnői szolgálat                                                       </t>
  </si>
  <si>
    <t xml:space="preserve"> -háztartásoknak (Bursa)</t>
  </si>
  <si>
    <t>ELLÁTOTTAK PÉNZBELI JUTTATÁSAI  2018. ÉVBEN</t>
  </si>
  <si>
    <t>települési támogatás természetbeli</t>
  </si>
  <si>
    <t>KIMUTATÁSA 2018. ÉVBEN</t>
  </si>
  <si>
    <t>- Kistérség (autó vásárlás)</t>
  </si>
  <si>
    <t xml:space="preserve"> felhalmozási célú támogatás ÁHT-n belülre:</t>
  </si>
  <si>
    <t>felhalmozási célú p.átadás ÁHT-n kívülre:</t>
  </si>
  <si>
    <t xml:space="preserve"> - vállalkozásnak </t>
  </si>
  <si>
    <t>2018. ÉV</t>
  </si>
  <si>
    <t>Felhalmozási c.p,átad.ÁHT-n bel.</t>
  </si>
  <si>
    <t>Felhalmozási c.p,átad.ÁHT-n kív.</t>
  </si>
  <si>
    <t>Ingatlan értékesítések</t>
  </si>
  <si>
    <t>Felhal.p.átvétel ÁHT-n bel.</t>
  </si>
  <si>
    <t>FINANSZÍROZÁSI ÜTEMTERV 2018. ÉVRE</t>
  </si>
  <si>
    <t>2018. évi beruházási és felújítási kiadásai</t>
  </si>
  <si>
    <t xml:space="preserve"> - könyvtár fejlesztése</t>
  </si>
  <si>
    <t xml:space="preserve"> - sportpálya földmunkái</t>
  </si>
  <si>
    <t xml:space="preserve"> - interaktív pihenőpark</t>
  </si>
  <si>
    <t xml:space="preserve"> - sportpark</t>
  </si>
  <si>
    <t xml:space="preserve"> - pálya kerítés</t>
  </si>
  <si>
    <t xml:space="preserve"> - sportpálya, kapu</t>
  </si>
  <si>
    <t xml:space="preserve"> -  kultúrnál kemence</t>
  </si>
  <si>
    <t xml:space="preserve"> - adósságkonszolidáció (önk.ing.fel.)</t>
  </si>
  <si>
    <t xml:space="preserve"> - hivatal felső épület</t>
  </si>
  <si>
    <t xml:space="preserve"> - kultúrháznál felső épület</t>
  </si>
  <si>
    <t>A működési és fejl. célú bev. és kiadások 2018-2019-2020 alakulását bemutató mérleg</t>
  </si>
  <si>
    <t>Felhalmozási célú p.átv.ÁHT-n bel.</t>
  </si>
  <si>
    <t>Felhalmozási célú p.átadás ÁHT-n kívülre</t>
  </si>
  <si>
    <t>Felhalmozási célú p.átv.ÁHT-n belülről</t>
  </si>
  <si>
    <t xml:space="preserve"> - fejezettől Emberi Erőforrások Min. -templom</t>
  </si>
  <si>
    <t>felhalmozási bevételei 2018. évre</t>
  </si>
  <si>
    <t>BEVÉTELEINEK ÉS KIADÁSAINAK MEGOSZTÁSA FELADATONKÉNT 2018. ÉVBEN</t>
  </si>
  <si>
    <t>Rönöki Kerekerdő Óvoda 2018. évi  előirányzat-felhasználási ütemterve</t>
  </si>
  <si>
    <t>2018. év</t>
  </si>
  <si>
    <t>082091.Közművelődési tevékenység</t>
  </si>
  <si>
    <t>pénzma-</t>
  </si>
  <si>
    <t>radvány</t>
  </si>
  <si>
    <t>Rönök Község Önkormányzat 2018. évi működési, fejlesztési kiadásai</t>
  </si>
  <si>
    <t>074031.Védőnői szolgálat</t>
  </si>
  <si>
    <t>094260.Bursa</t>
  </si>
  <si>
    <t>Felhalm.p.</t>
  </si>
  <si>
    <t>át.ÁHT-n kív</t>
  </si>
  <si>
    <t>Rönök Község Önkormányzat 2018. évi  előirányzat-felhasználási ütemterve</t>
  </si>
  <si>
    <t>Felhal.c.műk.p.átv. ÁHT-n bel</t>
  </si>
  <si>
    <t>Felhalm.p.átad.ÁHT-n kívülre</t>
  </si>
  <si>
    <t>RÖNÖK KÖZSÉG ÖNKORMÁNYZAT 2018. ÉVI LIKVIDITÁSI TERVE</t>
  </si>
  <si>
    <t>Felhalmozási p.átadás ÁHT-n belülre</t>
  </si>
  <si>
    <t xml:space="preserve"> - Kistérség</t>
  </si>
  <si>
    <t>Felhalmozási p.átad.ÁHT-n kívülre</t>
  </si>
  <si>
    <t>Felhalmozási célú pénzeszköz átvétel ÁHT-n belülről</t>
  </si>
  <si>
    <t xml:space="preserve"> -fejzettől</t>
  </si>
  <si>
    <t>084040.Egyházak közösségi és hitéleti tev.t</t>
  </si>
  <si>
    <t xml:space="preserve"> - templom 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</si>
</sst>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sz val="10"/>
      <color indexed="10"/>
      <name val="Arial CE"/>
      <family val="2"/>
      <charset val="238"/>
    </font>
    <font>
      <sz val="12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sz val="11"/>
      <name val="Arial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color indexed="8"/>
      <name val="Arial CE"/>
      <charset val="238"/>
    </font>
    <font>
      <sz val="12"/>
      <color indexed="8"/>
      <name val="Arial CE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2"/>
      <name val="Arial CE"/>
      <charset val="238"/>
    </font>
    <font>
      <b/>
      <i/>
      <sz val="12"/>
      <name val="Arial CE"/>
      <charset val="238"/>
    </font>
    <font>
      <b/>
      <sz val="10"/>
      <color indexed="8"/>
      <name val="Arial CE"/>
      <charset val="238"/>
    </font>
    <font>
      <sz val="10"/>
      <color indexed="8"/>
      <name val="Arial CE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2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0" xfId="0" applyAlignment="1">
      <alignment horizontal="right"/>
    </xf>
    <xf numFmtId="0" fontId="0" fillId="0" borderId="0" xfId="0" applyAlignment="1"/>
    <xf numFmtId="0" fontId="5" fillId="0" borderId="1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0" xfId="0" applyFont="1"/>
    <xf numFmtId="0" fontId="5" fillId="0" borderId="0" xfId="0" applyFont="1" applyAlignment="1"/>
    <xf numFmtId="0" fontId="6" fillId="0" borderId="0" xfId="0" applyFont="1"/>
    <xf numFmtId="0" fontId="5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0" xfId="0" applyFont="1" applyFill="1" applyBorder="1"/>
    <xf numFmtId="0" fontId="9" fillId="2" borderId="0" xfId="0" applyFont="1" applyFill="1" applyBorder="1"/>
    <xf numFmtId="0" fontId="0" fillId="0" borderId="4" xfId="0" applyBorder="1"/>
    <xf numFmtId="0" fontId="10" fillId="0" borderId="0" xfId="0" applyFont="1"/>
    <xf numFmtId="0" fontId="10" fillId="0" borderId="0" xfId="0" applyFont="1" applyBorder="1"/>
    <xf numFmtId="0" fontId="11" fillId="0" borderId="0" xfId="0" applyFont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4" fillId="0" borderId="2" xfId="0" applyFont="1" applyBorder="1"/>
    <xf numFmtId="0" fontId="13" fillId="0" borderId="8" xfId="0" applyFont="1" applyBorder="1"/>
    <xf numFmtId="0" fontId="13" fillId="0" borderId="12" xfId="0" applyFont="1" applyBorder="1"/>
    <xf numFmtId="0" fontId="14" fillId="0" borderId="14" xfId="0" applyFont="1" applyBorder="1"/>
    <xf numFmtId="0" fontId="14" fillId="0" borderId="15" xfId="0" applyFont="1" applyBorder="1"/>
    <xf numFmtId="0" fontId="14" fillId="0" borderId="9" xfId="0" applyFont="1" applyBorder="1"/>
    <xf numFmtId="0" fontId="14" fillId="0" borderId="0" xfId="0" applyFont="1" applyBorder="1"/>
    <xf numFmtId="0" fontId="14" fillId="0" borderId="10" xfId="0" applyFont="1" applyBorder="1"/>
    <xf numFmtId="0" fontId="13" fillId="0" borderId="8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14" fontId="14" fillId="0" borderId="18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right"/>
    </xf>
    <xf numFmtId="0" fontId="14" fillId="0" borderId="20" xfId="0" applyFont="1" applyBorder="1" applyAlignment="1">
      <alignment horizontal="center"/>
    </xf>
    <xf numFmtId="14" fontId="14" fillId="0" borderId="21" xfId="0" applyNumberFormat="1" applyFont="1" applyBorder="1" applyAlignment="1">
      <alignment horizontal="center"/>
    </xf>
    <xf numFmtId="3" fontId="14" fillId="0" borderId="22" xfId="0" applyNumberFormat="1" applyFont="1" applyBorder="1" applyAlignment="1">
      <alignment horizontal="right"/>
    </xf>
    <xf numFmtId="0" fontId="14" fillId="0" borderId="20" xfId="0" applyFont="1" applyBorder="1"/>
    <xf numFmtId="0" fontId="14" fillId="0" borderId="21" xfId="0" applyFont="1" applyBorder="1"/>
    <xf numFmtId="3" fontId="14" fillId="0" borderId="22" xfId="0" applyNumberFormat="1" applyFont="1" applyBorder="1"/>
    <xf numFmtId="0" fontId="13" fillId="0" borderId="23" xfId="0" applyFont="1" applyBorder="1"/>
    <xf numFmtId="0" fontId="13" fillId="0" borderId="24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3" fontId="13" fillId="0" borderId="25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6" xfId="0" applyFont="1" applyBorder="1"/>
    <xf numFmtId="0" fontId="5" fillId="3" borderId="2" xfId="0" applyFont="1" applyFill="1" applyBorder="1"/>
    <xf numFmtId="0" fontId="13" fillId="0" borderId="0" xfId="0" applyFont="1"/>
    <xf numFmtId="0" fontId="5" fillId="3" borderId="7" xfId="0" applyFont="1" applyFill="1" applyBorder="1"/>
    <xf numFmtId="0" fontId="15" fillId="0" borderId="8" xfId="0" applyFont="1" applyBorder="1"/>
    <xf numFmtId="0" fontId="15" fillId="0" borderId="0" xfId="0" applyFont="1"/>
    <xf numFmtId="0" fontId="5" fillId="3" borderId="26" xfId="0" applyFont="1" applyFill="1" applyBorder="1"/>
    <xf numFmtId="3" fontId="0" fillId="0" borderId="0" xfId="0" applyNumberFormat="1"/>
    <xf numFmtId="3" fontId="0" fillId="0" borderId="0" xfId="0" applyNumberFormat="1" applyBorder="1"/>
    <xf numFmtId="3" fontId="14" fillId="0" borderId="2" xfId="0" applyNumberFormat="1" applyFont="1" applyBorder="1"/>
    <xf numFmtId="3" fontId="5" fillId="0" borderId="2" xfId="0" applyNumberFormat="1" applyFont="1" applyBorder="1"/>
    <xf numFmtId="3" fontId="5" fillId="0" borderId="6" xfId="0" applyNumberFormat="1" applyFont="1" applyBorder="1"/>
    <xf numFmtId="3" fontId="5" fillId="3" borderId="2" xfId="0" applyNumberFormat="1" applyFont="1" applyFill="1" applyBorder="1"/>
    <xf numFmtId="3" fontId="5" fillId="3" borderId="7" xfId="0" applyNumberFormat="1" applyFont="1" applyFill="1" applyBorder="1"/>
    <xf numFmtId="3" fontId="15" fillId="0" borderId="8" xfId="0" applyNumberFormat="1" applyFont="1" applyBorder="1"/>
    <xf numFmtId="3" fontId="5" fillId="3" borderId="26" xfId="0" applyNumberFormat="1" applyFont="1" applyFill="1" applyBorder="1"/>
    <xf numFmtId="0" fontId="13" fillId="0" borderId="0" xfId="0" applyFont="1" applyAlignment="1">
      <alignment horizontal="center"/>
    </xf>
    <xf numFmtId="3" fontId="14" fillId="0" borderId="28" xfId="0" applyNumberFormat="1" applyFont="1" applyBorder="1" applyAlignment="1">
      <alignment horizontal="right"/>
    </xf>
    <xf numFmtId="3" fontId="13" fillId="0" borderId="29" xfId="0" applyNumberFormat="1" applyFont="1" applyBorder="1" applyAlignment="1">
      <alignment horizontal="right"/>
    </xf>
    <xf numFmtId="3" fontId="14" fillId="0" borderId="15" xfId="0" applyNumberFormat="1" applyFont="1" applyBorder="1" applyAlignment="1">
      <alignment horizontal="right"/>
    </xf>
    <xf numFmtId="0" fontId="14" fillId="0" borderId="0" xfId="0" applyFont="1"/>
    <xf numFmtId="3" fontId="14" fillId="0" borderId="0" xfId="0" applyNumberFormat="1" applyFont="1"/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8" fillId="2" borderId="0" xfId="0" applyFont="1" applyFill="1"/>
    <xf numFmtId="0" fontId="18" fillId="2" borderId="0" xfId="0" applyFont="1" applyFill="1"/>
    <xf numFmtId="0" fontId="19" fillId="2" borderId="31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0" fontId="20" fillId="2" borderId="21" xfId="0" applyFont="1" applyFill="1" applyBorder="1"/>
    <xf numFmtId="0" fontId="19" fillId="2" borderId="21" xfId="0" applyFont="1" applyFill="1" applyBorder="1"/>
    <xf numFmtId="0" fontId="19" fillId="2" borderId="34" xfId="0" applyFont="1" applyFill="1" applyBorder="1"/>
    <xf numFmtId="0" fontId="19" fillId="2" borderId="35" xfId="0" applyFont="1" applyFill="1" applyBorder="1"/>
    <xf numFmtId="0" fontId="19" fillId="2" borderId="36" xfId="0" applyFont="1" applyFill="1" applyBorder="1"/>
    <xf numFmtId="0" fontId="19" fillId="2" borderId="8" xfId="0" applyFont="1" applyFill="1" applyBorder="1"/>
    <xf numFmtId="0" fontId="19" fillId="2" borderId="37" xfId="0" applyFont="1" applyFill="1" applyBorder="1"/>
    <xf numFmtId="0" fontId="19" fillId="0" borderId="36" xfId="0" applyFont="1" applyBorder="1"/>
    <xf numFmtId="1" fontId="19" fillId="2" borderId="8" xfId="0" applyNumberFormat="1" applyFont="1" applyFill="1" applyBorder="1"/>
    <xf numFmtId="3" fontId="13" fillId="0" borderId="3" xfId="0" applyNumberFormat="1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13" fillId="0" borderId="2" xfId="0" applyFont="1" applyBorder="1"/>
    <xf numFmtId="3" fontId="13" fillId="0" borderId="2" xfId="0" applyNumberFormat="1" applyFont="1" applyBorder="1"/>
    <xf numFmtId="0" fontId="16" fillId="0" borderId="6" xfId="0" applyFont="1" applyBorder="1"/>
    <xf numFmtId="0" fontId="16" fillId="0" borderId="26" xfId="0" applyFont="1" applyBorder="1"/>
    <xf numFmtId="0" fontId="14" fillId="0" borderId="38" xfId="0" applyFont="1" applyBorder="1"/>
    <xf numFmtId="0" fontId="14" fillId="0" borderId="39" xfId="0" applyFont="1" applyBorder="1"/>
    <xf numFmtId="0" fontId="21" fillId="0" borderId="0" xfId="0" applyFont="1"/>
    <xf numFmtId="0" fontId="22" fillId="0" borderId="0" xfId="0" applyFont="1" applyAlignment="1"/>
    <xf numFmtId="0" fontId="22" fillId="0" borderId="0" xfId="0" applyFont="1"/>
    <xf numFmtId="3" fontId="21" fillId="0" borderId="6" xfId="0" applyNumberFormat="1" applyFont="1" applyBorder="1"/>
    <xf numFmtId="3" fontId="21" fillId="0" borderId="14" xfId="0" applyNumberFormat="1" applyFont="1" applyBorder="1"/>
    <xf numFmtId="0" fontId="22" fillId="0" borderId="8" xfId="0" applyFont="1" applyBorder="1"/>
    <xf numFmtId="3" fontId="22" fillId="0" borderId="8" xfId="0" applyNumberFormat="1" applyFont="1" applyBorder="1"/>
    <xf numFmtId="3" fontId="22" fillId="0" borderId="42" xfId="0" applyNumberFormat="1" applyFont="1" applyBorder="1"/>
    <xf numFmtId="0" fontId="13" fillId="0" borderId="0" xfId="0" applyFont="1" applyAlignment="1"/>
    <xf numFmtId="0" fontId="16" fillId="0" borderId="0" xfId="0" applyFont="1"/>
    <xf numFmtId="3" fontId="16" fillId="0" borderId="0" xfId="0" applyNumberFormat="1" applyFont="1"/>
    <xf numFmtId="0" fontId="14" fillId="0" borderId="43" xfId="0" applyFont="1" applyBorder="1"/>
    <xf numFmtId="0" fontId="17" fillId="0" borderId="43" xfId="0" applyFont="1" applyBorder="1" applyAlignment="1">
      <alignment horizontal="center"/>
    </xf>
    <xf numFmtId="3" fontId="17" fillId="0" borderId="43" xfId="0" applyNumberFormat="1" applyFont="1" applyBorder="1" applyAlignment="1">
      <alignment horizontal="center"/>
    </xf>
    <xf numFmtId="0" fontId="14" fillId="0" borderId="44" xfId="0" applyFont="1" applyBorder="1"/>
    <xf numFmtId="0" fontId="17" fillId="0" borderId="44" xfId="0" applyFont="1" applyBorder="1" applyAlignment="1">
      <alignment horizontal="center"/>
    </xf>
    <xf numFmtId="3" fontId="17" fillId="0" borderId="44" xfId="0" applyNumberFormat="1" applyFont="1" applyBorder="1" applyAlignment="1">
      <alignment horizontal="center"/>
    </xf>
    <xf numFmtId="0" fontId="14" fillId="0" borderId="45" xfId="0" applyFont="1" applyBorder="1"/>
    <xf numFmtId="3" fontId="14" fillId="0" borderId="45" xfId="0" applyNumberFormat="1" applyFont="1" applyBorder="1" applyAlignment="1">
      <alignment horizontal="right"/>
    </xf>
    <xf numFmtId="0" fontId="14" fillId="0" borderId="46" xfId="0" applyFont="1" applyBorder="1"/>
    <xf numFmtId="0" fontId="13" fillId="0" borderId="46" xfId="0" applyFont="1" applyBorder="1"/>
    <xf numFmtId="3" fontId="14" fillId="0" borderId="46" xfId="0" applyNumberFormat="1" applyFont="1" applyBorder="1" applyAlignment="1">
      <alignment horizontal="right"/>
    </xf>
    <xf numFmtId="18" fontId="14" fillId="0" borderId="46" xfId="0" applyNumberFormat="1" applyFont="1" applyBorder="1"/>
    <xf numFmtId="1" fontId="14" fillId="0" borderId="46" xfId="0" applyNumberFormat="1" applyFont="1" applyBorder="1"/>
    <xf numFmtId="0" fontId="16" fillId="0" borderId="47" xfId="0" applyFont="1" applyBorder="1" applyAlignment="1"/>
    <xf numFmtId="0" fontId="16" fillId="0" borderId="46" xfId="0" applyFont="1" applyBorder="1"/>
    <xf numFmtId="0" fontId="13" fillId="0" borderId="29" xfId="0" applyFont="1" applyBorder="1" applyAlignment="1">
      <alignment horizontal="center"/>
    </xf>
    <xf numFmtId="3" fontId="14" fillId="0" borderId="15" xfId="0" applyNumberFormat="1" applyFont="1" applyBorder="1"/>
    <xf numFmtId="0" fontId="14" fillId="0" borderId="26" xfId="0" applyFont="1" applyBorder="1"/>
    <xf numFmtId="3" fontId="14" fillId="0" borderId="49" xfId="0" applyNumberFormat="1" applyFont="1" applyBorder="1" applyAlignment="1">
      <alignment horizontal="right"/>
    </xf>
    <xf numFmtId="0" fontId="14" fillId="0" borderId="50" xfId="0" applyFont="1" applyBorder="1"/>
    <xf numFmtId="0" fontId="13" fillId="0" borderId="42" xfId="0" applyFont="1" applyBorder="1"/>
    <xf numFmtId="0" fontId="13" fillId="0" borderId="51" xfId="0" applyFont="1" applyBorder="1"/>
    <xf numFmtId="0" fontId="13" fillId="0" borderId="29" xfId="0" applyFont="1" applyBorder="1"/>
    <xf numFmtId="0" fontId="14" fillId="0" borderId="52" xfId="0" applyFont="1" applyBorder="1"/>
    <xf numFmtId="0" fontId="14" fillId="0" borderId="5" xfId="0" applyFont="1" applyBorder="1"/>
    <xf numFmtId="0" fontId="14" fillId="0" borderId="53" xfId="0" applyFont="1" applyBorder="1"/>
    <xf numFmtId="0" fontId="14" fillId="0" borderId="53" xfId="0" applyFont="1" applyBorder="1" applyAlignment="1">
      <alignment horizontal="right"/>
    </xf>
    <xf numFmtId="0" fontId="14" fillId="0" borderId="40" xfId="0" applyFont="1" applyBorder="1"/>
    <xf numFmtId="0" fontId="14" fillId="0" borderId="54" xfId="0" applyFont="1" applyBorder="1"/>
    <xf numFmtId="0" fontId="14" fillId="0" borderId="28" xfId="0" applyFont="1" applyBorder="1"/>
    <xf numFmtId="0" fontId="14" fillId="0" borderId="28" xfId="0" applyFont="1" applyBorder="1" applyAlignment="1">
      <alignment horizontal="right"/>
    </xf>
    <xf numFmtId="0" fontId="14" fillId="0" borderId="55" xfId="0" applyFont="1" applyBorder="1"/>
    <xf numFmtId="0" fontId="14" fillId="0" borderId="56" xfId="0" applyFont="1" applyBorder="1"/>
    <xf numFmtId="0" fontId="14" fillId="0" borderId="49" xfId="0" applyFont="1" applyBorder="1"/>
    <xf numFmtId="0" fontId="14" fillId="0" borderId="49" xfId="0" applyFont="1" applyBorder="1" applyAlignment="1">
      <alignment horizontal="right"/>
    </xf>
    <xf numFmtId="0" fontId="13" fillId="0" borderId="29" xfId="0" applyFont="1" applyBorder="1" applyAlignment="1">
      <alignment horizontal="right"/>
    </xf>
    <xf numFmtId="0" fontId="13" fillId="0" borderId="57" xfId="0" applyFont="1" applyBorder="1"/>
    <xf numFmtId="0" fontId="13" fillId="0" borderId="58" xfId="0" applyFont="1" applyBorder="1"/>
    <xf numFmtId="0" fontId="13" fillId="0" borderId="64" xfId="0" applyFont="1" applyBorder="1"/>
    <xf numFmtId="0" fontId="13" fillId="0" borderId="68" xfId="0" applyFont="1" applyBorder="1"/>
    <xf numFmtId="0" fontId="14" fillId="0" borderId="31" xfId="0" applyFont="1" applyBorder="1"/>
    <xf numFmtId="0" fontId="14" fillId="0" borderId="22" xfId="0" applyFont="1" applyBorder="1"/>
    <xf numFmtId="0" fontId="14" fillId="0" borderId="72" xfId="0" applyFont="1" applyBorder="1"/>
    <xf numFmtId="0" fontId="14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3" fontId="16" fillId="0" borderId="6" xfId="0" applyNumberFormat="1" applyFont="1" applyBorder="1"/>
    <xf numFmtId="0" fontId="23" fillId="0" borderId="2" xfId="0" applyFont="1" applyBorder="1"/>
    <xf numFmtId="3" fontId="23" fillId="0" borderId="2" xfId="0" applyNumberFormat="1" applyFont="1" applyBorder="1"/>
    <xf numFmtId="0" fontId="16" fillId="0" borderId="0" xfId="0" applyFont="1" applyBorder="1"/>
    <xf numFmtId="0" fontId="13" fillId="0" borderId="77" xfId="0" applyFont="1" applyBorder="1" applyAlignment="1"/>
    <xf numFmtId="0" fontId="14" fillId="0" borderId="0" xfId="0" applyFont="1" applyBorder="1" applyAlignment="1"/>
    <xf numFmtId="0" fontId="13" fillId="0" borderId="77" xfId="0" applyFont="1" applyBorder="1"/>
    <xf numFmtId="0" fontId="14" fillId="0" borderId="78" xfId="0" applyFont="1" applyBorder="1"/>
    <xf numFmtId="3" fontId="13" fillId="0" borderId="29" xfId="0" applyNumberFormat="1" applyFont="1" applyBorder="1"/>
    <xf numFmtId="0" fontId="14" fillId="0" borderId="78" xfId="0" applyFont="1" applyBorder="1" applyAlignment="1">
      <alignment horizontal="right"/>
    </xf>
    <xf numFmtId="0" fontId="14" fillId="0" borderId="54" xfId="0" applyFont="1" applyBorder="1" applyAlignment="1">
      <alignment horizontal="right"/>
    </xf>
    <xf numFmtId="3" fontId="14" fillId="0" borderId="28" xfId="0" applyNumberFormat="1" applyFont="1" applyBorder="1"/>
    <xf numFmtId="0" fontId="14" fillId="0" borderId="56" xfId="0" applyFont="1" applyBorder="1" applyAlignment="1">
      <alignment horizontal="right"/>
    </xf>
    <xf numFmtId="3" fontId="14" fillId="0" borderId="49" xfId="0" applyNumberFormat="1" applyFont="1" applyBorder="1"/>
    <xf numFmtId="0" fontId="13" fillId="0" borderId="51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3" fontId="14" fillId="0" borderId="10" xfId="0" applyNumberFormat="1" applyFont="1" applyBorder="1"/>
    <xf numFmtId="0" fontId="14" fillId="0" borderId="50" xfId="0" applyFont="1" applyBorder="1" applyAlignment="1">
      <alignment horizontal="right"/>
    </xf>
    <xf numFmtId="0" fontId="14" fillId="0" borderId="0" xfId="0" applyFont="1" applyAlignment="1"/>
    <xf numFmtId="0" fontId="16" fillId="0" borderId="33" xfId="0" applyFont="1" applyBorder="1"/>
    <xf numFmtId="0" fontId="24" fillId="0" borderId="32" xfId="0" applyFont="1" applyBorder="1"/>
    <xf numFmtId="0" fontId="16" fillId="0" borderId="21" xfId="0" applyFont="1" applyBorder="1"/>
    <xf numFmtId="0" fontId="13" fillId="0" borderId="76" xfId="0" applyFont="1" applyBorder="1"/>
    <xf numFmtId="0" fontId="14" fillId="0" borderId="17" xfId="0" applyFont="1" applyBorder="1"/>
    <xf numFmtId="0" fontId="14" fillId="0" borderId="18" xfId="0" applyFont="1" applyBorder="1"/>
    <xf numFmtId="3" fontId="14" fillId="0" borderId="69" xfId="0" applyNumberFormat="1" applyFont="1" applyBorder="1" applyAlignment="1">
      <alignment horizontal="right"/>
    </xf>
    <xf numFmtId="3" fontId="14" fillId="0" borderId="73" xfId="0" applyNumberFormat="1" applyFont="1" applyBorder="1" applyAlignment="1">
      <alignment horizontal="right"/>
    </xf>
    <xf numFmtId="0" fontId="13" fillId="0" borderId="34" xfId="0" applyFont="1" applyBorder="1"/>
    <xf numFmtId="0" fontId="13" fillId="0" borderId="35" xfId="0" applyFont="1" applyBorder="1"/>
    <xf numFmtId="3" fontId="13" fillId="0" borderId="77" xfId="0" applyNumberFormat="1" applyFont="1" applyBorder="1" applyAlignment="1">
      <alignment horizontal="right"/>
    </xf>
    <xf numFmtId="0" fontId="13" fillId="0" borderId="17" xfId="0" applyFont="1" applyBorder="1"/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9" xfId="0" applyFont="1" applyBorder="1" applyAlignment="1"/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3" fontId="14" fillId="0" borderId="31" xfId="0" applyNumberFormat="1" applyFont="1" applyBorder="1" applyAlignment="1">
      <alignment horizontal="center"/>
    </xf>
    <xf numFmtId="3" fontId="14" fillId="0" borderId="69" xfId="0" applyNumberFormat="1" applyFont="1" applyBorder="1" applyAlignment="1">
      <alignment horizontal="center"/>
    </xf>
    <xf numFmtId="3" fontId="14" fillId="0" borderId="21" xfId="0" applyNumberFormat="1" applyFont="1" applyBorder="1"/>
    <xf numFmtId="0" fontId="16" fillId="0" borderId="20" xfId="0" applyFont="1" applyBorder="1"/>
    <xf numFmtId="3" fontId="16" fillId="0" borderId="21" xfId="0" applyNumberFormat="1" applyFont="1" applyBorder="1"/>
    <xf numFmtId="3" fontId="16" fillId="0" borderId="22" xfId="0" applyNumberFormat="1" applyFont="1" applyBorder="1"/>
    <xf numFmtId="0" fontId="14" fillId="0" borderId="23" xfId="0" applyFont="1" applyBorder="1"/>
    <xf numFmtId="3" fontId="14" fillId="0" borderId="24" xfId="0" applyNumberFormat="1" applyFont="1" applyBorder="1"/>
    <xf numFmtId="3" fontId="14" fillId="0" borderId="25" xfId="0" applyNumberFormat="1" applyFont="1" applyBorder="1"/>
    <xf numFmtId="0" fontId="16" fillId="0" borderId="6" xfId="0" applyFont="1" applyBorder="1" applyAlignment="1">
      <alignment horizontal="center"/>
    </xf>
    <xf numFmtId="0" fontId="16" fillId="0" borderId="2" xfId="0" applyFont="1" applyBorder="1"/>
    <xf numFmtId="0" fontId="8" fillId="2" borderId="0" xfId="0" applyFont="1" applyFill="1" applyBorder="1" applyAlignment="1">
      <alignment horizontal="center"/>
    </xf>
    <xf numFmtId="0" fontId="25" fillId="2" borderId="31" xfId="0" applyFont="1" applyFill="1" applyBorder="1"/>
    <xf numFmtId="0" fontId="25" fillId="2" borderId="21" xfId="0" applyFont="1" applyFill="1" applyBorder="1"/>
    <xf numFmtId="0" fontId="26" fillId="2" borderId="21" xfId="0" applyFont="1" applyFill="1" applyBorder="1"/>
    <xf numFmtId="0" fontId="25" fillId="2" borderId="32" xfId="0" applyFont="1" applyFill="1" applyBorder="1"/>
    <xf numFmtId="3" fontId="8" fillId="2" borderId="0" xfId="0" applyNumberFormat="1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0" fontId="20" fillId="2" borderId="22" xfId="0" applyFont="1" applyFill="1" applyBorder="1"/>
    <xf numFmtId="1" fontId="19" fillId="2" borderId="22" xfId="0" applyNumberFormat="1" applyFont="1" applyFill="1" applyBorder="1"/>
    <xf numFmtId="3" fontId="22" fillId="0" borderId="51" xfId="0" applyNumberFormat="1" applyFont="1" applyBorder="1" applyAlignment="1">
      <alignment horizontal="right"/>
    </xf>
    <xf numFmtId="3" fontId="22" fillId="0" borderId="29" xfId="0" applyNumberFormat="1" applyFont="1" applyBorder="1" applyAlignment="1">
      <alignment horizontal="right"/>
    </xf>
    <xf numFmtId="3" fontId="21" fillId="0" borderId="78" xfId="0" applyNumberFormat="1" applyFont="1" applyBorder="1" applyAlignment="1">
      <alignment horizontal="right"/>
    </xf>
    <xf numFmtId="3" fontId="21" fillId="0" borderId="15" xfId="0" applyNumberFormat="1" applyFont="1" applyBorder="1" applyAlignment="1">
      <alignment horizontal="right"/>
    </xf>
    <xf numFmtId="0" fontId="13" fillId="0" borderId="27" xfId="0" applyFont="1" applyBorder="1" applyAlignment="1">
      <alignment horizontal="center"/>
    </xf>
    <xf numFmtId="0" fontId="26" fillId="2" borderId="21" xfId="0" quotePrefix="1" applyFont="1" applyFill="1" applyBorder="1"/>
    <xf numFmtId="0" fontId="12" fillId="0" borderId="2" xfId="0" applyFont="1" applyBorder="1"/>
    <xf numFmtId="3" fontId="12" fillId="0" borderId="2" xfId="0" applyNumberFormat="1" applyFont="1" applyBorder="1"/>
    <xf numFmtId="0" fontId="5" fillId="2" borderId="2" xfId="0" applyFont="1" applyFill="1" applyBorder="1"/>
    <xf numFmtId="3" fontId="5" fillId="2" borderId="2" xfId="0" applyNumberFormat="1" applyFont="1" applyFill="1" applyBorder="1"/>
    <xf numFmtId="0" fontId="5" fillId="0" borderId="11" xfId="0" applyFont="1" applyFill="1" applyBorder="1"/>
    <xf numFmtId="3" fontId="5" fillId="0" borderId="11" xfId="0" applyNumberFormat="1" applyFont="1" applyFill="1" applyBorder="1"/>
    <xf numFmtId="0" fontId="27" fillId="0" borderId="8" xfId="0" applyFont="1" applyBorder="1"/>
    <xf numFmtId="3" fontId="27" fillId="0" borderId="8" xfId="0" applyNumberFormat="1" applyFont="1" applyBorder="1"/>
    <xf numFmtId="0" fontId="5" fillId="0" borderId="7" xfId="0" applyFont="1" applyBorder="1"/>
    <xf numFmtId="3" fontId="5" fillId="0" borderId="7" xfId="0" applyNumberFormat="1" applyFont="1" applyBorder="1"/>
    <xf numFmtId="0" fontId="12" fillId="0" borderId="2" xfId="0" quotePrefix="1" applyFont="1" applyBorder="1"/>
    <xf numFmtId="0" fontId="5" fillId="4" borderId="7" xfId="0" applyFont="1" applyFill="1" applyBorder="1"/>
    <xf numFmtId="3" fontId="5" fillId="4" borderId="7" xfId="0" applyNumberFormat="1" applyFont="1" applyFill="1" applyBorder="1"/>
    <xf numFmtId="0" fontId="12" fillId="4" borderId="7" xfId="0" quotePrefix="1" applyFont="1" applyFill="1" applyBorder="1"/>
    <xf numFmtId="3" fontId="12" fillId="4" borderId="7" xfId="0" applyNumberFormat="1" applyFont="1" applyFill="1" applyBorder="1"/>
    <xf numFmtId="0" fontId="12" fillId="0" borderId="20" xfId="0" applyFont="1" applyBorder="1"/>
    <xf numFmtId="0" fontId="12" fillId="0" borderId="16" xfId="0" applyFont="1" applyBorder="1"/>
    <xf numFmtId="0" fontId="12" fillId="0" borderId="38" xfId="0" applyFont="1" applyBorder="1"/>
    <xf numFmtId="0" fontId="12" fillId="0" borderId="7" xfId="0" applyFont="1" applyBorder="1"/>
    <xf numFmtId="0" fontId="12" fillId="0" borderId="39" xfId="0" applyFont="1" applyBorder="1"/>
    <xf numFmtId="0" fontId="12" fillId="0" borderId="9" xfId="0" applyFont="1" applyBorder="1"/>
    <xf numFmtId="0" fontId="5" fillId="0" borderId="11" xfId="0" applyFont="1" applyBorder="1"/>
    <xf numFmtId="0" fontId="12" fillId="0" borderId="40" xfId="0" applyFont="1" applyBorder="1" applyAlignment="1"/>
    <xf numFmtId="0" fontId="12" fillId="0" borderId="28" xfId="0" applyFont="1" applyBorder="1" applyAlignment="1"/>
    <xf numFmtId="3" fontId="12" fillId="0" borderId="40" xfId="0" applyNumberFormat="1" applyFont="1" applyBorder="1"/>
    <xf numFmtId="3" fontId="12" fillId="0" borderId="7" xfId="0" applyNumberFormat="1" applyFont="1" applyBorder="1"/>
    <xf numFmtId="3" fontId="12" fillId="0" borderId="41" xfId="0" applyNumberFormat="1" applyFont="1" applyBorder="1"/>
    <xf numFmtId="0" fontId="13" fillId="0" borderId="80" xfId="0" applyFont="1" applyBorder="1" applyAlignment="1">
      <alignment horizontal="right"/>
    </xf>
    <xf numFmtId="3" fontId="12" fillId="0" borderId="54" xfId="0" applyNumberFormat="1" applyFont="1" applyBorder="1" applyAlignment="1">
      <alignment horizontal="right"/>
    </xf>
    <xf numFmtId="3" fontId="12" fillId="0" borderId="28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79" xfId="0" applyNumberFormat="1" applyFont="1" applyBorder="1" applyAlignment="1">
      <alignment horizontal="right"/>
    </xf>
    <xf numFmtId="0" fontId="13" fillId="0" borderId="57" xfId="0" applyFont="1" applyBorder="1" applyAlignment="1"/>
    <xf numFmtId="0" fontId="13" fillId="0" borderId="64" xfId="0" applyFont="1" applyBorder="1" applyAlignment="1">
      <alignment horizontal="right"/>
    </xf>
    <xf numFmtId="3" fontId="21" fillId="0" borderId="17" xfId="0" applyNumberFormat="1" applyFont="1" applyBorder="1" applyAlignment="1">
      <alignment horizontal="right"/>
    </xf>
    <xf numFmtId="3" fontId="12" fillId="0" borderId="20" xfId="0" applyNumberFormat="1" applyFont="1" applyBorder="1" applyAlignment="1">
      <alignment horizontal="right"/>
    </xf>
    <xf numFmtId="3" fontId="12" fillId="0" borderId="38" xfId="0" applyNumberFormat="1" applyFont="1" applyBorder="1" applyAlignment="1">
      <alignment horizontal="right"/>
    </xf>
    <xf numFmtId="3" fontId="22" fillId="0" borderId="34" xfId="0" applyNumberFormat="1" applyFont="1" applyBorder="1" applyAlignment="1">
      <alignment horizontal="right"/>
    </xf>
    <xf numFmtId="0" fontId="13" fillId="0" borderId="13" xfId="0" applyFont="1" applyBorder="1" applyAlignment="1">
      <alignment horizontal="center"/>
    </xf>
    <xf numFmtId="0" fontId="5" fillId="0" borderId="46" xfId="0" applyFont="1" applyBorder="1"/>
    <xf numFmtId="0" fontId="12" fillId="0" borderId="46" xfId="0" applyFont="1" applyBorder="1"/>
    <xf numFmtId="3" fontId="12" fillId="0" borderId="46" xfId="0" applyNumberFormat="1" applyFont="1" applyBorder="1" applyAlignment="1">
      <alignment horizontal="right"/>
    </xf>
    <xf numFmtId="0" fontId="4" fillId="0" borderId="46" xfId="0" applyFont="1" applyBorder="1"/>
    <xf numFmtId="3" fontId="4" fillId="0" borderId="46" xfId="0" applyNumberFormat="1" applyFont="1" applyBorder="1" applyAlignment="1">
      <alignment horizontal="right"/>
    </xf>
    <xf numFmtId="0" fontId="5" fillId="0" borderId="48" xfId="0" applyFont="1" applyBorder="1"/>
    <xf numFmtId="3" fontId="5" fillId="0" borderId="48" xfId="0" applyNumberFormat="1" applyFont="1" applyBorder="1" applyAlignment="1">
      <alignment horizontal="right"/>
    </xf>
    <xf numFmtId="0" fontId="12" fillId="0" borderId="26" xfId="0" applyFont="1" applyBorder="1"/>
    <xf numFmtId="3" fontId="12" fillId="0" borderId="49" xfId="0" applyNumberFormat="1" applyFont="1" applyBorder="1" applyAlignment="1">
      <alignment horizontal="right"/>
    </xf>
    <xf numFmtId="0" fontId="12" fillId="0" borderId="6" xfId="0" applyFont="1" applyBorder="1"/>
    <xf numFmtId="3" fontId="12" fillId="0" borderId="15" xfId="0" applyNumberFormat="1" applyFont="1" applyBorder="1"/>
    <xf numFmtId="0" fontId="5" fillId="0" borderId="3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2" fillId="0" borderId="1" xfId="0" applyFont="1" applyBorder="1"/>
    <xf numFmtId="0" fontId="12" fillId="0" borderId="0" xfId="0" applyFont="1" applyBorder="1"/>
    <xf numFmtId="0" fontId="12" fillId="0" borderId="10" xfId="0" applyFont="1" applyBorder="1"/>
    <xf numFmtId="0" fontId="14" fillId="0" borderId="2" xfId="0" quotePrefix="1" applyFont="1" applyBorder="1"/>
    <xf numFmtId="0" fontId="23" fillId="0" borderId="2" xfId="0" quotePrefix="1" applyFont="1" applyBorder="1"/>
    <xf numFmtId="0" fontId="4" fillId="0" borderId="32" xfId="0" applyFont="1" applyBorder="1"/>
    <xf numFmtId="0" fontId="2" fillId="0" borderId="33" xfId="0" applyFont="1" applyBorder="1"/>
    <xf numFmtId="0" fontId="4" fillId="0" borderId="33" xfId="0" applyFont="1" applyBorder="1"/>
    <xf numFmtId="0" fontId="12" fillId="0" borderId="32" xfId="0" applyFont="1" applyBorder="1"/>
    <xf numFmtId="0" fontId="12" fillId="0" borderId="33" xfId="0" applyFont="1" applyBorder="1"/>
    <xf numFmtId="0" fontId="4" fillId="0" borderId="21" xfId="0" applyFont="1" applyBorder="1"/>
    <xf numFmtId="0" fontId="12" fillId="0" borderId="21" xfId="0" applyFont="1" applyBorder="1"/>
    <xf numFmtId="0" fontId="2" fillId="0" borderId="21" xfId="0" applyFont="1" applyBorder="1"/>
    <xf numFmtId="0" fontId="12" fillId="0" borderId="32" xfId="0" applyFont="1" applyBorder="1" applyAlignment="1">
      <alignment horizontal="left"/>
    </xf>
    <xf numFmtId="0" fontId="12" fillId="0" borderId="33" xfId="0" applyFont="1" applyBorder="1" applyAlignment="1">
      <alignment horizontal="left"/>
    </xf>
    <xf numFmtId="0" fontId="12" fillId="0" borderId="31" xfId="0" applyFont="1" applyBorder="1"/>
    <xf numFmtId="0" fontId="12" fillId="0" borderId="69" xfId="0" applyFont="1" applyBorder="1"/>
    <xf numFmtId="0" fontId="12" fillId="0" borderId="70" xfId="0" applyFont="1" applyBorder="1"/>
    <xf numFmtId="0" fontId="12" fillId="0" borderId="71" xfId="0" applyFont="1" applyBorder="1"/>
    <xf numFmtId="0" fontId="12" fillId="0" borderId="22" xfId="0" applyFont="1" applyBorder="1"/>
    <xf numFmtId="0" fontId="12" fillId="0" borderId="72" xfId="0" applyFont="1" applyBorder="1"/>
    <xf numFmtId="0" fontId="12" fillId="0" borderId="73" xfId="0" applyFont="1" applyBorder="1"/>
    <xf numFmtId="0" fontId="12" fillId="0" borderId="74" xfId="0" applyFont="1" applyBorder="1"/>
    <xf numFmtId="0" fontId="12" fillId="0" borderId="75" xfId="0" applyFont="1" applyBorder="1"/>
    <xf numFmtId="0" fontId="5" fillId="0" borderId="57" xfId="0" applyFont="1" applyBorder="1"/>
    <xf numFmtId="0" fontId="5" fillId="0" borderId="58" xfId="0" applyFont="1" applyBorder="1"/>
    <xf numFmtId="0" fontId="5" fillId="0" borderId="30" xfId="0" applyFont="1" applyBorder="1" applyAlignment="1">
      <alignment horizontal="center"/>
    </xf>
    <xf numFmtId="0" fontId="5" fillId="0" borderId="59" xfId="0" applyFont="1" applyBorder="1"/>
    <xf numFmtId="0" fontId="5" fillId="0" borderId="60" xfId="0" applyFont="1" applyBorder="1"/>
    <xf numFmtId="0" fontId="5" fillId="0" borderId="61" xfId="0" applyFont="1" applyBorder="1" applyAlignment="1">
      <alignment horizontal="center"/>
    </xf>
    <xf numFmtId="0" fontId="5" fillId="0" borderId="62" xfId="0" applyFont="1" applyBorder="1"/>
    <xf numFmtId="0" fontId="5" fillId="0" borderId="60" xfId="0" applyFont="1" applyBorder="1" applyAlignment="1">
      <alignment horizontal="center"/>
    </xf>
    <xf numFmtId="0" fontId="5" fillId="0" borderId="63" xfId="0" applyFont="1" applyBorder="1"/>
    <xf numFmtId="0" fontId="5" fillId="0" borderId="65" xfId="0" applyFont="1" applyBorder="1"/>
    <xf numFmtId="0" fontId="5" fillId="0" borderId="66" xfId="0" applyFont="1" applyBorder="1" applyAlignment="1">
      <alignment horizontal="center"/>
    </xf>
    <xf numFmtId="0" fontId="5" fillId="0" borderId="67" xfId="0" applyFont="1" applyBorder="1"/>
    <xf numFmtId="0" fontId="5" fillId="0" borderId="31" xfId="0" applyFont="1" applyBorder="1"/>
    <xf numFmtId="0" fontId="5" fillId="0" borderId="21" xfId="0" applyFont="1" applyBorder="1"/>
    <xf numFmtId="0" fontId="12" fillId="0" borderId="32" xfId="0" applyFont="1" applyFill="1" applyBorder="1"/>
    <xf numFmtId="0" fontId="12" fillId="0" borderId="54" xfId="0" applyFont="1" applyFill="1" applyBorder="1"/>
    <xf numFmtId="0" fontId="12" fillId="0" borderId="0" xfId="0" applyFont="1"/>
    <xf numFmtId="0" fontId="13" fillId="0" borderId="14" xfId="0" applyFont="1" applyBorder="1"/>
    <xf numFmtId="0" fontId="0" fillId="0" borderId="78" xfId="0" applyBorder="1"/>
    <xf numFmtId="0" fontId="13" fillId="0" borderId="55" xfId="0" applyFont="1" applyBorder="1"/>
    <xf numFmtId="0" fontId="13" fillId="0" borderId="19" xfId="0" applyFont="1" applyBorder="1"/>
    <xf numFmtId="0" fontId="0" fillId="0" borderId="61" xfId="0" applyBorder="1"/>
    <xf numFmtId="0" fontId="13" fillId="0" borderId="25" xfId="0" applyFont="1" applyBorder="1"/>
    <xf numFmtId="0" fontId="5" fillId="0" borderId="40" xfId="0" applyFont="1" applyBorder="1"/>
    <xf numFmtId="0" fontId="5" fillId="0" borderId="54" xfId="0" applyFont="1" applyBorder="1"/>
    <xf numFmtId="0" fontId="5" fillId="0" borderId="22" xfId="0" applyFont="1" applyBorder="1"/>
    <xf numFmtId="0" fontId="12" fillId="0" borderId="40" xfId="0" quotePrefix="1" applyFont="1" applyBorder="1"/>
    <xf numFmtId="0" fontId="0" fillId="0" borderId="54" xfId="0" applyBorder="1"/>
    <xf numFmtId="0" fontId="0" fillId="0" borderId="22" xfId="0" applyBorder="1"/>
    <xf numFmtId="0" fontId="26" fillId="2" borderId="40" xfId="0" quotePrefix="1" applyFont="1" applyFill="1" applyBorder="1" applyAlignment="1">
      <alignment horizontal="left"/>
    </xf>
    <xf numFmtId="0" fontId="26" fillId="2" borderId="33" xfId="0" applyFont="1" applyFill="1" applyBorder="1" applyAlignment="1">
      <alignment horizontal="left"/>
    </xf>
    <xf numFmtId="0" fontId="12" fillId="0" borderId="7" xfId="0" quotePrefix="1" applyFont="1" applyBorder="1"/>
    <xf numFmtId="0" fontId="28" fillId="0" borderId="20" xfId="0" applyFont="1" applyBorder="1"/>
    <xf numFmtId="0" fontId="28" fillId="0" borderId="38" xfId="0" applyFont="1" applyBorder="1"/>
    <xf numFmtId="0" fontId="28" fillId="0" borderId="39" xfId="0" applyFont="1" applyBorder="1"/>
    <xf numFmtId="0" fontId="28" fillId="0" borderId="9" xfId="0" applyFont="1" applyBorder="1"/>
    <xf numFmtId="0" fontId="28" fillId="0" borderId="9" xfId="0" applyFont="1" applyBorder="1" applyAlignment="1">
      <alignment horizontal="left"/>
    </xf>
    <xf numFmtId="0" fontId="29" fillId="0" borderId="6" xfId="0" applyFont="1" applyBorder="1"/>
    <xf numFmtId="0" fontId="29" fillId="0" borderId="11" xfId="0" applyFont="1" applyBorder="1"/>
    <xf numFmtId="0" fontId="29" fillId="0" borderId="26" xfId="0" applyFont="1" applyBorder="1"/>
    <xf numFmtId="0" fontId="30" fillId="0" borderId="16" xfId="0" applyFont="1" applyBorder="1"/>
    <xf numFmtId="0" fontId="30" fillId="0" borderId="7" xfId="0" applyFont="1" applyBorder="1"/>
    <xf numFmtId="0" fontId="30" fillId="0" borderId="2" xfId="0" applyFont="1" applyBorder="1"/>
    <xf numFmtId="0" fontId="30" fillId="0" borderId="11" xfId="0" applyFont="1" applyBorder="1"/>
    <xf numFmtId="0" fontId="29" fillId="0" borderId="10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11" xfId="0" applyFont="1" applyBorder="1" applyAlignment="1"/>
    <xf numFmtId="0" fontId="30" fillId="0" borderId="11" xfId="0" applyFont="1" applyBorder="1" applyAlignment="1"/>
    <xf numFmtId="0" fontId="29" fillId="0" borderId="11" xfId="0" applyFont="1" applyBorder="1" applyAlignment="1">
      <alignment horizontal="left"/>
    </xf>
    <xf numFmtId="0" fontId="29" fillId="0" borderId="26" xfId="0" applyFont="1" applyBorder="1" applyAlignment="1">
      <alignment horizontal="center"/>
    </xf>
    <xf numFmtId="0" fontId="29" fillId="0" borderId="26" xfId="0" applyFont="1" applyBorder="1" applyAlignment="1"/>
    <xf numFmtId="0" fontId="30" fillId="0" borderId="26" xfId="0" applyFont="1" applyBorder="1"/>
    <xf numFmtId="0" fontId="28" fillId="0" borderId="16" xfId="0" applyFont="1" applyBorder="1"/>
    <xf numFmtId="0" fontId="28" fillId="0" borderId="7" xfId="0" applyFont="1" applyBorder="1"/>
    <xf numFmtId="0" fontId="28" fillId="0" borderId="2" xfId="0" applyFont="1" applyBorder="1"/>
    <xf numFmtId="0" fontId="28" fillId="0" borderId="11" xfId="0" applyFont="1" applyBorder="1"/>
    <xf numFmtId="0" fontId="10" fillId="0" borderId="8" xfId="0" applyFont="1" applyBorder="1"/>
    <xf numFmtId="0" fontId="29" fillId="0" borderId="16" xfId="0" applyFont="1" applyBorder="1" applyAlignment="1">
      <alignment horizontal="center"/>
    </xf>
    <xf numFmtId="3" fontId="5" fillId="0" borderId="46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5" fillId="0" borderId="46" xfId="0" applyFont="1" applyBorder="1" applyAlignment="1">
      <alignment horizontal="left"/>
    </xf>
    <xf numFmtId="0" fontId="14" fillId="0" borderId="54" xfId="0" quotePrefix="1" applyFont="1" applyBorder="1"/>
    <xf numFmtId="0" fontId="12" fillId="0" borderId="14" xfId="0" applyFont="1" applyBorder="1"/>
    <xf numFmtId="0" fontId="13" fillId="0" borderId="26" xfId="0" applyFont="1" applyBorder="1"/>
    <xf numFmtId="3" fontId="13" fillId="0" borderId="26" xfId="0" applyNumberFormat="1" applyFont="1" applyBorder="1"/>
    <xf numFmtId="0" fontId="14" fillId="0" borderId="14" xfId="0" quotePrefix="1" applyFont="1" applyBorder="1"/>
    <xf numFmtId="0" fontId="14" fillId="0" borderId="55" xfId="0" quotePrefix="1" applyFont="1" applyBorder="1"/>
    <xf numFmtId="0" fontId="12" fillId="0" borderId="9" xfId="0" quotePrefix="1" applyFont="1" applyBorder="1"/>
    <xf numFmtId="0" fontId="13" fillId="0" borderId="21" xfId="0" applyFont="1" applyBorder="1"/>
    <xf numFmtId="3" fontId="13" fillId="0" borderId="21" xfId="0" applyNumberFormat="1" applyFont="1" applyBorder="1"/>
    <xf numFmtId="0" fontId="12" fillId="0" borderId="17" xfId="0" applyFont="1" applyBorder="1"/>
    <xf numFmtId="0" fontId="5" fillId="0" borderId="18" xfId="0" applyFont="1" applyBorder="1"/>
    <xf numFmtId="0" fontId="12" fillId="0" borderId="18" xfId="0" applyFont="1" applyBorder="1"/>
    <xf numFmtId="0" fontId="14" fillId="0" borderId="6" xfId="0" applyFont="1" applyBorder="1"/>
    <xf numFmtId="0" fontId="12" fillId="0" borderId="28" xfId="0" applyFont="1" applyBorder="1"/>
    <xf numFmtId="0" fontId="16" fillId="0" borderId="64" xfId="0" applyFont="1" applyBorder="1"/>
    <xf numFmtId="0" fontId="16" fillId="0" borderId="65" xfId="0" applyFont="1" applyBorder="1"/>
    <xf numFmtId="0" fontId="12" fillId="0" borderId="23" xfId="0" applyFont="1" applyBorder="1"/>
    <xf numFmtId="0" fontId="12" fillId="0" borderId="24" xfId="0" applyFont="1" applyBorder="1"/>
    <xf numFmtId="0" fontId="12" fillId="0" borderId="85" xfId="0" applyFont="1" applyBorder="1"/>
    <xf numFmtId="0" fontId="12" fillId="0" borderId="83" xfId="0" applyFont="1" applyBorder="1"/>
    <xf numFmtId="0" fontId="12" fillId="0" borderId="19" xfId="0" applyFont="1" applyBorder="1" applyAlignment="1">
      <alignment horizontal="center"/>
    </xf>
    <xf numFmtId="0" fontId="12" fillId="0" borderId="82" xfId="0" applyFont="1" applyBorder="1"/>
    <xf numFmtId="0" fontId="14" fillId="0" borderId="84" xfId="0" applyFont="1" applyBorder="1"/>
    <xf numFmtId="0" fontId="12" fillId="0" borderId="78" xfId="0" applyFont="1" applyBorder="1"/>
    <xf numFmtId="0" fontId="26" fillId="2" borderId="33" xfId="0" applyFont="1" applyFill="1" applyBorder="1" applyAlignment="1">
      <alignment horizontal="center"/>
    </xf>
    <xf numFmtId="0" fontId="14" fillId="0" borderId="41" xfId="0" applyFont="1" applyBorder="1"/>
    <xf numFmtId="0" fontId="14" fillId="0" borderId="4" xfId="0" applyFont="1" applyBorder="1"/>
    <xf numFmtId="0" fontId="14" fillId="0" borderId="4" xfId="0" applyFont="1" applyBorder="1" applyAlignment="1">
      <alignment horizontal="right"/>
    </xf>
    <xf numFmtId="3" fontId="14" fillId="0" borderId="79" xfId="0" applyNumberFormat="1" applyFont="1" applyBorder="1"/>
    <xf numFmtId="0" fontId="26" fillId="2" borderId="33" xfId="0" applyFont="1" applyFill="1" applyBorder="1" applyAlignment="1">
      <alignment horizontal="center"/>
    </xf>
    <xf numFmtId="0" fontId="26" fillId="2" borderId="40" xfId="0" applyFont="1" applyFill="1" applyBorder="1" applyAlignment="1">
      <alignment horizontal="left"/>
    </xf>
    <xf numFmtId="3" fontId="26" fillId="2" borderId="75" xfId="0" applyNumberFormat="1" applyFont="1" applyFill="1" applyBorder="1" applyAlignment="1">
      <alignment horizontal="right"/>
    </xf>
    <xf numFmtId="3" fontId="26" fillId="2" borderId="74" xfId="0" applyNumberFormat="1" applyFont="1" applyFill="1" applyBorder="1" applyAlignment="1">
      <alignment horizontal="right"/>
    </xf>
    <xf numFmtId="0" fontId="14" fillId="0" borderId="7" xfId="0" quotePrefix="1" applyFont="1" applyBorder="1"/>
    <xf numFmtId="3" fontId="14" fillId="0" borderId="7" xfId="0" applyNumberFormat="1" applyFont="1" applyBorder="1"/>
    <xf numFmtId="0" fontId="13" fillId="0" borderId="9" xfId="0" applyFont="1" applyBorder="1"/>
    <xf numFmtId="3" fontId="13" fillId="0" borderId="10" xfId="0" applyNumberFormat="1" applyFont="1" applyBorder="1" applyAlignment="1">
      <alignment horizontal="right"/>
    </xf>
    <xf numFmtId="0" fontId="14" fillId="0" borderId="42" xfId="0" applyFont="1" applyBorder="1"/>
    <xf numFmtId="3" fontId="14" fillId="0" borderId="29" xfId="0" applyNumberFormat="1" applyFont="1" applyBorder="1" applyAlignment="1">
      <alignment horizontal="right"/>
    </xf>
    <xf numFmtId="3" fontId="12" fillId="0" borderId="6" xfId="0" applyNumberFormat="1" applyFont="1" applyBorder="1"/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9" fillId="2" borderId="78" xfId="0" applyFont="1" applyFill="1" applyBorder="1" applyAlignment="1">
      <alignment horizontal="center"/>
    </xf>
    <xf numFmtId="0" fontId="19" fillId="2" borderId="82" xfId="0" applyFont="1" applyFill="1" applyBorder="1" applyAlignment="1">
      <alignment horizontal="center"/>
    </xf>
    <xf numFmtId="0" fontId="19" fillId="2" borderId="8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9" fillId="2" borderId="32" xfId="0" applyFont="1" applyFill="1" applyBorder="1" applyAlignment="1">
      <alignment horizontal="center"/>
    </xf>
    <xf numFmtId="0" fontId="19" fillId="2" borderId="33" xfId="0" applyFont="1" applyFill="1" applyBorder="1" applyAlignment="1">
      <alignment horizontal="center"/>
    </xf>
    <xf numFmtId="0" fontId="25" fillId="2" borderId="40" xfId="0" applyFont="1" applyFill="1" applyBorder="1" applyAlignment="1">
      <alignment horizontal="left"/>
    </xf>
    <xf numFmtId="0" fontId="25" fillId="2" borderId="33" xfId="0" applyFont="1" applyFill="1" applyBorder="1" applyAlignment="1">
      <alignment horizontal="left"/>
    </xf>
    <xf numFmtId="0" fontId="26" fillId="2" borderId="40" xfId="0" quotePrefix="1" applyFont="1" applyFill="1" applyBorder="1" applyAlignment="1">
      <alignment horizontal="left"/>
    </xf>
    <xf numFmtId="0" fontId="26" fillId="2" borderId="33" xfId="0" applyFont="1" applyFill="1" applyBorder="1" applyAlignment="1">
      <alignment horizontal="left"/>
    </xf>
    <xf numFmtId="3" fontId="25" fillId="2" borderId="32" xfId="0" applyNumberFormat="1" applyFont="1" applyFill="1" applyBorder="1" applyAlignment="1">
      <alignment horizontal="right"/>
    </xf>
    <xf numFmtId="3" fontId="25" fillId="2" borderId="33" xfId="0" applyNumberFormat="1" applyFont="1" applyFill="1" applyBorder="1" applyAlignment="1">
      <alignment horizontal="right"/>
    </xf>
    <xf numFmtId="0" fontId="20" fillId="2" borderId="40" xfId="0" applyFont="1" applyFill="1" applyBorder="1" applyAlignment="1">
      <alignment horizontal="center"/>
    </xf>
    <xf numFmtId="0" fontId="20" fillId="2" borderId="33" xfId="0" applyFont="1" applyFill="1" applyBorder="1" applyAlignment="1">
      <alignment horizontal="center"/>
    </xf>
    <xf numFmtId="0" fontId="20" fillId="2" borderId="32" xfId="0" applyFont="1" applyFill="1" applyBorder="1" applyAlignment="1">
      <alignment horizontal="right"/>
    </xf>
    <xf numFmtId="0" fontId="20" fillId="2" borderId="33" xfId="0" applyFont="1" applyFill="1" applyBorder="1" applyAlignment="1">
      <alignment horizontal="right"/>
    </xf>
    <xf numFmtId="0" fontId="20" fillId="2" borderId="32" xfId="0" applyFont="1" applyFill="1" applyBorder="1" applyAlignment="1">
      <alignment horizontal="center"/>
    </xf>
    <xf numFmtId="0" fontId="19" fillId="2" borderId="40" xfId="0" applyFont="1" applyFill="1" applyBorder="1" applyAlignment="1">
      <alignment horizontal="center"/>
    </xf>
    <xf numFmtId="0" fontId="26" fillId="2" borderId="40" xfId="0" applyFont="1" applyFill="1" applyBorder="1" applyAlignment="1">
      <alignment horizontal="center"/>
    </xf>
    <xf numFmtId="0" fontId="26" fillId="2" borderId="33" xfId="0" applyFont="1" applyFill="1" applyBorder="1" applyAlignment="1">
      <alignment horizontal="center"/>
    </xf>
    <xf numFmtId="0" fontId="25" fillId="2" borderId="40" xfId="0" quotePrefix="1" applyFont="1" applyFill="1" applyBorder="1" applyAlignment="1">
      <alignment horizontal="left"/>
    </xf>
    <xf numFmtId="3" fontId="26" fillId="2" borderId="32" xfId="0" applyNumberFormat="1" applyFont="1" applyFill="1" applyBorder="1" applyAlignment="1">
      <alignment horizontal="right"/>
    </xf>
    <xf numFmtId="3" fontId="26" fillId="2" borderId="33" xfId="0" applyNumberFormat="1" applyFont="1" applyFill="1" applyBorder="1" applyAlignment="1">
      <alignment horizontal="right"/>
    </xf>
    <xf numFmtId="3" fontId="26" fillId="2" borderId="85" xfId="0" applyNumberFormat="1" applyFont="1" applyFill="1" applyBorder="1" applyAlignment="1">
      <alignment horizontal="right"/>
    </xf>
    <xf numFmtId="3" fontId="26" fillId="2" borderId="83" xfId="0" applyNumberFormat="1" applyFont="1" applyFill="1" applyBorder="1" applyAlignment="1">
      <alignment horizontal="right"/>
    </xf>
    <xf numFmtId="3" fontId="19" fillId="2" borderId="36" xfId="0" applyNumberFormat="1" applyFont="1" applyFill="1" applyBorder="1" applyAlignment="1">
      <alignment horizontal="right"/>
    </xf>
    <xf numFmtId="3" fontId="19" fillId="2" borderId="37" xfId="0" applyNumberFormat="1" applyFont="1" applyFill="1" applyBorder="1" applyAlignment="1">
      <alignment horizontal="right"/>
    </xf>
    <xf numFmtId="3" fontId="25" fillId="2" borderId="85" xfId="0" applyNumberFormat="1" applyFont="1" applyFill="1" applyBorder="1" applyAlignment="1">
      <alignment horizontal="right"/>
    </xf>
    <xf numFmtId="3" fontId="25" fillId="2" borderId="83" xfId="0" applyNumberFormat="1" applyFont="1" applyFill="1" applyBorder="1" applyAlignment="1">
      <alignment horizontal="right"/>
    </xf>
    <xf numFmtId="0" fontId="26" fillId="2" borderId="40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2" fillId="0" borderId="40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22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47" xfId="0" applyFont="1" applyBorder="1" applyAlignment="1">
      <alignment horizontal="left"/>
    </xf>
    <xf numFmtId="0" fontId="4" fillId="0" borderId="81" xfId="0" applyFont="1" applyBorder="1" applyAlignment="1">
      <alignment horizontal="left"/>
    </xf>
    <xf numFmtId="0" fontId="2" fillId="0" borderId="54" xfId="0" applyFont="1" applyBorder="1" applyAlignment="1">
      <alignment horizontal="center"/>
    </xf>
    <xf numFmtId="0" fontId="2" fillId="0" borderId="81" xfId="0" applyFont="1" applyBorder="1" applyAlignment="1">
      <alignment horizontal="center"/>
    </xf>
    <xf numFmtId="0" fontId="5" fillId="0" borderId="84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4" fillId="0" borderId="40" xfId="0" applyFont="1" applyBorder="1" applyAlignment="1">
      <alignment horizontal="left"/>
    </xf>
    <xf numFmtId="0" fontId="14" fillId="0" borderId="54" xfId="0" applyFont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0" borderId="55" xfId="0" applyFont="1" applyBorder="1" applyAlignment="1">
      <alignment horizontal="center"/>
    </xf>
    <xf numFmtId="0" fontId="14" fillId="0" borderId="56" xfId="0" applyFont="1" applyBorder="1" applyAlignment="1">
      <alignment horizontal="center"/>
    </xf>
    <xf numFmtId="0" fontId="14" fillId="0" borderId="83" xfId="0" applyFont="1" applyBorder="1" applyAlignment="1">
      <alignment horizontal="center"/>
    </xf>
    <xf numFmtId="0" fontId="12" fillId="0" borderId="32" xfId="0" applyFont="1" applyBorder="1" applyAlignment="1">
      <alignment horizontal="left"/>
    </xf>
    <xf numFmtId="0" fontId="12" fillId="0" borderId="33" xfId="0" applyFont="1" applyBorder="1" applyAlignment="1">
      <alignment horizontal="left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78" xfId="0" applyFont="1" applyBorder="1" applyAlignment="1">
      <alignment horizontal="center"/>
    </xf>
    <xf numFmtId="0" fontId="13" fillId="0" borderId="82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S27" sqref="S27"/>
    </sheetView>
  </sheetViews>
  <sheetFormatPr defaultRowHeight="12.75" x14ac:dyDescent="0.2"/>
  <cols>
    <col min="2" max="2" width="48.7109375" customWidth="1"/>
    <col min="4" max="4" width="9.85546875" style="58" customWidth="1"/>
    <col min="5" max="5" width="0.5703125" hidden="1" customWidth="1"/>
    <col min="6" max="7" width="9.140625" hidden="1" customWidth="1"/>
    <col min="8" max="8" width="49.28515625" customWidth="1"/>
    <col min="10" max="10" width="11.140625" customWidth="1"/>
    <col min="11" max="12" width="9.140625" hidden="1" customWidth="1"/>
    <col min="13" max="13" width="16.7109375" customWidth="1"/>
  </cols>
  <sheetData>
    <row r="1" spans="1:13" ht="15" x14ac:dyDescent="0.2">
      <c r="A1" s="71"/>
      <c r="B1" s="71"/>
      <c r="C1" s="71"/>
      <c r="D1" s="72"/>
      <c r="E1" s="71"/>
      <c r="F1" s="71"/>
      <c r="G1" s="71"/>
      <c r="H1" s="71"/>
      <c r="I1" s="71"/>
      <c r="J1" s="71"/>
      <c r="K1" s="71"/>
      <c r="L1" s="71"/>
    </row>
    <row r="2" spans="1:13" ht="15.75" x14ac:dyDescent="0.25">
      <c r="A2" s="399" t="s">
        <v>4</v>
      </c>
      <c r="B2" s="399"/>
      <c r="C2" s="399"/>
      <c r="D2" s="399"/>
      <c r="E2" s="399"/>
      <c r="F2" s="399"/>
      <c r="G2" s="399"/>
      <c r="H2" s="399"/>
      <c r="I2" s="399"/>
      <c r="J2" s="399"/>
      <c r="K2" s="71"/>
      <c r="L2" s="71"/>
    </row>
    <row r="3" spans="1:13" ht="15.75" x14ac:dyDescent="0.25">
      <c r="A3" s="71" t="s">
        <v>83</v>
      </c>
      <c r="B3" s="400" t="s">
        <v>340</v>
      </c>
      <c r="C3" s="400"/>
      <c r="D3" s="400"/>
      <c r="E3" s="400"/>
      <c r="F3" s="400"/>
      <c r="G3" s="400"/>
      <c r="H3" s="400"/>
      <c r="I3" s="73"/>
      <c r="J3" s="73"/>
      <c r="K3" s="73"/>
      <c r="L3" s="74"/>
      <c r="M3" s="15"/>
    </row>
    <row r="4" spans="1:13" ht="15" x14ac:dyDescent="0.2">
      <c r="A4" s="71"/>
      <c r="B4" s="400"/>
      <c r="C4" s="400"/>
      <c r="D4" s="400"/>
      <c r="E4" s="400"/>
      <c r="F4" s="400"/>
      <c r="G4" s="400"/>
      <c r="H4" s="400"/>
      <c r="I4" s="71"/>
      <c r="J4" s="71"/>
      <c r="K4" s="71"/>
      <c r="L4" s="71"/>
    </row>
    <row r="5" spans="1:13" ht="15" x14ac:dyDescent="0.2">
      <c r="A5" s="75"/>
      <c r="B5" s="405" t="s">
        <v>202</v>
      </c>
      <c r="C5" s="405"/>
      <c r="D5" s="405"/>
      <c r="E5" s="405"/>
      <c r="F5" s="405"/>
      <c r="G5" s="405"/>
      <c r="H5" s="405"/>
      <c r="I5" s="76" t="s">
        <v>84</v>
      </c>
      <c r="J5" s="75"/>
      <c r="K5" s="75"/>
      <c r="L5" s="75"/>
    </row>
    <row r="6" spans="1:13" ht="15.75" thickBot="1" x14ac:dyDescent="0.25">
      <c r="A6" s="75"/>
      <c r="B6" s="202"/>
      <c r="C6" s="202"/>
      <c r="D6" s="207"/>
      <c r="E6" s="202"/>
      <c r="F6" s="202"/>
      <c r="G6" s="202"/>
      <c r="H6" s="202"/>
      <c r="I6" s="76"/>
      <c r="J6" s="75"/>
      <c r="K6" s="75"/>
      <c r="L6" s="75"/>
    </row>
    <row r="7" spans="1:13" ht="15.75" x14ac:dyDescent="0.25">
      <c r="A7" s="401" t="s">
        <v>85</v>
      </c>
      <c r="B7" s="402"/>
      <c r="C7" s="402"/>
      <c r="D7" s="402"/>
      <c r="E7" s="402"/>
      <c r="F7" s="402"/>
      <c r="G7" s="403"/>
      <c r="H7" s="404" t="s">
        <v>86</v>
      </c>
      <c r="I7" s="402"/>
      <c r="J7" s="402"/>
      <c r="K7" s="402"/>
      <c r="L7" s="403"/>
    </row>
    <row r="8" spans="1:13" ht="15.75" x14ac:dyDescent="0.25">
      <c r="A8" s="419" t="s">
        <v>0</v>
      </c>
      <c r="B8" s="407"/>
      <c r="C8" s="406" t="s">
        <v>87</v>
      </c>
      <c r="D8" s="407"/>
      <c r="E8" s="77"/>
      <c r="F8" s="77"/>
      <c r="G8" s="77"/>
      <c r="H8" s="78" t="s">
        <v>0</v>
      </c>
      <c r="I8" s="406" t="s">
        <v>87</v>
      </c>
      <c r="J8" s="407"/>
      <c r="K8" s="78"/>
      <c r="L8" s="208"/>
    </row>
    <row r="9" spans="1:13" ht="15" x14ac:dyDescent="0.2">
      <c r="A9" s="414"/>
      <c r="B9" s="415"/>
      <c r="C9" s="416"/>
      <c r="D9" s="417"/>
      <c r="E9" s="79"/>
      <c r="F9" s="79"/>
      <c r="G9" s="79"/>
      <c r="H9" s="79"/>
      <c r="I9" s="418"/>
      <c r="J9" s="415"/>
      <c r="K9" s="79"/>
      <c r="L9" s="209"/>
    </row>
    <row r="10" spans="1:13" ht="15.75" x14ac:dyDescent="0.25">
      <c r="A10" s="408" t="s">
        <v>203</v>
      </c>
      <c r="B10" s="409"/>
      <c r="C10" s="412">
        <v>25703</v>
      </c>
      <c r="D10" s="413"/>
      <c r="E10" s="203"/>
      <c r="F10" s="204"/>
      <c r="G10" s="204"/>
      <c r="H10" s="204" t="s">
        <v>88</v>
      </c>
      <c r="I10" s="412"/>
      <c r="J10" s="413"/>
      <c r="K10" s="80"/>
      <c r="L10" s="210"/>
      <c r="M10" s="1"/>
    </row>
    <row r="11" spans="1:13" ht="15.75" x14ac:dyDescent="0.25">
      <c r="A11" s="408" t="s">
        <v>204</v>
      </c>
      <c r="B11" s="409"/>
      <c r="C11" s="412">
        <f>SUM(C12:C15)</f>
        <v>19500</v>
      </c>
      <c r="D11" s="413"/>
      <c r="E11" s="205"/>
      <c r="F11" s="205"/>
      <c r="G11" s="204"/>
      <c r="H11" s="204" t="s">
        <v>12</v>
      </c>
      <c r="I11" s="412">
        <v>13555</v>
      </c>
      <c r="J11" s="413"/>
      <c r="K11" s="79"/>
      <c r="L11" s="210"/>
    </row>
    <row r="12" spans="1:13" ht="15.75" x14ac:dyDescent="0.25">
      <c r="A12" s="410" t="s">
        <v>205</v>
      </c>
      <c r="B12" s="411"/>
      <c r="C12" s="423">
        <v>18000</v>
      </c>
      <c r="D12" s="424"/>
      <c r="E12" s="205"/>
      <c r="F12" s="205"/>
      <c r="G12" s="204"/>
      <c r="H12" s="204" t="s">
        <v>194</v>
      </c>
      <c r="I12" s="412">
        <v>2348</v>
      </c>
      <c r="J12" s="413"/>
      <c r="K12" s="79"/>
      <c r="L12" s="210"/>
    </row>
    <row r="13" spans="1:13" ht="15.75" x14ac:dyDescent="0.25">
      <c r="A13" s="410" t="s">
        <v>206</v>
      </c>
      <c r="B13" s="411"/>
      <c r="C13" s="423">
        <v>900</v>
      </c>
      <c r="D13" s="424"/>
      <c r="E13" s="204"/>
      <c r="F13" s="204"/>
      <c r="G13" s="204"/>
      <c r="H13" s="204" t="s">
        <v>28</v>
      </c>
      <c r="I13" s="412">
        <v>9665</v>
      </c>
      <c r="J13" s="413"/>
      <c r="K13" s="79"/>
      <c r="L13" s="210"/>
    </row>
    <row r="14" spans="1:13" ht="15.75" x14ac:dyDescent="0.25">
      <c r="A14" s="410" t="s">
        <v>207</v>
      </c>
      <c r="B14" s="411"/>
      <c r="C14" s="423">
        <v>500</v>
      </c>
      <c r="D14" s="424"/>
      <c r="E14" s="204"/>
      <c r="F14" s="204"/>
      <c r="G14" s="204"/>
      <c r="H14" s="204" t="s">
        <v>210</v>
      </c>
      <c r="I14" s="412">
        <v>776</v>
      </c>
      <c r="J14" s="413"/>
      <c r="K14" s="79"/>
      <c r="L14" s="210"/>
    </row>
    <row r="15" spans="1:13" ht="15.75" x14ac:dyDescent="0.25">
      <c r="A15" s="327" t="s">
        <v>301</v>
      </c>
      <c r="B15" s="328"/>
      <c r="C15" s="423">
        <v>100</v>
      </c>
      <c r="D15" s="424"/>
      <c r="E15" s="204"/>
      <c r="F15" s="204"/>
      <c r="G15" s="204"/>
      <c r="H15" s="204" t="s">
        <v>211</v>
      </c>
      <c r="I15" s="412">
        <f>SUM(I16:I18)</f>
        <v>4312</v>
      </c>
      <c r="J15" s="413"/>
      <c r="K15" s="80"/>
      <c r="L15" s="210"/>
    </row>
    <row r="16" spans="1:13" ht="15.75" x14ac:dyDescent="0.25">
      <c r="A16" s="408" t="s">
        <v>341</v>
      </c>
      <c r="B16" s="409"/>
      <c r="C16" s="412">
        <f>SUM(C17:C18)</f>
        <v>2845</v>
      </c>
      <c r="D16" s="413"/>
      <c r="E16" s="204"/>
      <c r="F16" s="204"/>
      <c r="G16" s="204"/>
      <c r="H16" s="216" t="s">
        <v>304</v>
      </c>
      <c r="I16" s="423">
        <v>2114</v>
      </c>
      <c r="J16" s="424"/>
      <c r="K16" s="80"/>
      <c r="L16" s="210"/>
    </row>
    <row r="17" spans="1:13" ht="15.75" x14ac:dyDescent="0.25">
      <c r="A17" s="410" t="s">
        <v>208</v>
      </c>
      <c r="B17" s="411"/>
      <c r="C17" s="423">
        <v>150</v>
      </c>
      <c r="D17" s="424"/>
      <c r="E17" s="204"/>
      <c r="F17" s="204"/>
      <c r="G17" s="204"/>
      <c r="H17" s="216" t="s">
        <v>212</v>
      </c>
      <c r="I17" s="423">
        <v>1838</v>
      </c>
      <c r="J17" s="424"/>
      <c r="K17" s="79"/>
      <c r="L17" s="210"/>
    </row>
    <row r="18" spans="1:13" ht="15.75" x14ac:dyDescent="0.25">
      <c r="A18" s="327" t="s">
        <v>302</v>
      </c>
      <c r="B18" s="328"/>
      <c r="C18" s="423">
        <v>2695</v>
      </c>
      <c r="D18" s="424"/>
      <c r="E18" s="206"/>
      <c r="F18" s="206"/>
      <c r="G18" s="204"/>
      <c r="H18" s="216" t="s">
        <v>348</v>
      </c>
      <c r="I18" s="423">
        <v>360</v>
      </c>
      <c r="J18" s="424"/>
      <c r="K18" s="79"/>
      <c r="L18" s="210"/>
    </row>
    <row r="19" spans="1:13" ht="15.75" x14ac:dyDescent="0.25">
      <c r="A19" s="408" t="s">
        <v>342</v>
      </c>
      <c r="B19" s="409"/>
      <c r="C19" s="412">
        <v>44</v>
      </c>
      <c r="D19" s="413"/>
      <c r="E19" s="206"/>
      <c r="F19" s="206"/>
      <c r="G19" s="204"/>
      <c r="H19" s="204" t="s">
        <v>214</v>
      </c>
      <c r="I19" s="412">
        <f>SUM(I20:I21)</f>
        <v>4013</v>
      </c>
      <c r="J19" s="413"/>
      <c r="K19" s="79"/>
      <c r="L19" s="210"/>
    </row>
    <row r="20" spans="1:13" ht="15.75" x14ac:dyDescent="0.25">
      <c r="A20" s="422" t="s">
        <v>343</v>
      </c>
      <c r="B20" s="409"/>
      <c r="C20" s="412">
        <v>6272</v>
      </c>
      <c r="D20" s="413"/>
      <c r="E20" s="206"/>
      <c r="F20" s="206"/>
      <c r="G20" s="204"/>
      <c r="H20" s="216" t="s">
        <v>305</v>
      </c>
      <c r="I20" s="423">
        <v>3913</v>
      </c>
      <c r="J20" s="424"/>
      <c r="K20" s="79"/>
      <c r="L20" s="210"/>
    </row>
    <row r="21" spans="1:13" ht="15.75" x14ac:dyDescent="0.25">
      <c r="A21" s="422" t="s">
        <v>344</v>
      </c>
      <c r="B21" s="409"/>
      <c r="C21" s="412">
        <f>SUM(C22)</f>
        <v>15000</v>
      </c>
      <c r="D21" s="413"/>
      <c r="E21" s="206"/>
      <c r="F21" s="206"/>
      <c r="G21" s="204"/>
      <c r="H21" s="216" t="s">
        <v>349</v>
      </c>
      <c r="I21" s="423">
        <v>100</v>
      </c>
      <c r="J21" s="424"/>
      <c r="K21" s="79"/>
      <c r="L21" s="210"/>
    </row>
    <row r="22" spans="1:13" ht="15.75" x14ac:dyDescent="0.25">
      <c r="A22" s="431" t="s">
        <v>345</v>
      </c>
      <c r="B22" s="411"/>
      <c r="C22" s="423">
        <v>15000</v>
      </c>
      <c r="D22" s="424"/>
      <c r="E22" s="206"/>
      <c r="F22" s="206"/>
      <c r="G22" s="204"/>
      <c r="H22" s="204" t="s">
        <v>216</v>
      </c>
      <c r="I22" s="412">
        <v>17591</v>
      </c>
      <c r="J22" s="413"/>
      <c r="K22" s="80"/>
      <c r="L22" s="210"/>
      <c r="M22" s="1"/>
    </row>
    <row r="23" spans="1:13" ht="15.75" x14ac:dyDescent="0.25">
      <c r="A23" s="408" t="s">
        <v>131</v>
      </c>
      <c r="B23" s="409"/>
      <c r="C23" s="412">
        <f>SUM(C24:C25)</f>
        <v>16337</v>
      </c>
      <c r="D23" s="413"/>
      <c r="E23" s="205"/>
      <c r="F23" s="205"/>
      <c r="G23" s="204"/>
      <c r="H23" s="204" t="s">
        <v>183</v>
      </c>
      <c r="I23" s="412">
        <v>2228</v>
      </c>
      <c r="J23" s="413"/>
      <c r="K23" s="80"/>
      <c r="L23" s="210"/>
    </row>
    <row r="24" spans="1:13" ht="15.75" x14ac:dyDescent="0.25">
      <c r="A24" s="431" t="s">
        <v>346</v>
      </c>
      <c r="B24" s="411"/>
      <c r="C24" s="423">
        <v>6396</v>
      </c>
      <c r="D24" s="424"/>
      <c r="E24" s="205"/>
      <c r="F24" s="205"/>
      <c r="G24" s="204"/>
      <c r="H24" s="204" t="s">
        <v>350</v>
      </c>
      <c r="I24" s="412">
        <f>SUM(I25)</f>
        <v>419</v>
      </c>
      <c r="J24" s="413"/>
      <c r="K24" s="79"/>
      <c r="L24" s="210"/>
    </row>
    <row r="25" spans="1:13" ht="15.75" x14ac:dyDescent="0.25">
      <c r="A25" s="389" t="s">
        <v>347</v>
      </c>
      <c r="B25" s="383"/>
      <c r="C25" s="423">
        <v>9941</v>
      </c>
      <c r="D25" s="424"/>
      <c r="E25" s="205"/>
      <c r="F25" s="205"/>
      <c r="G25" s="204"/>
      <c r="H25" s="205" t="s">
        <v>351</v>
      </c>
      <c r="I25" s="423">
        <v>419</v>
      </c>
      <c r="J25" s="424"/>
      <c r="K25" s="79"/>
      <c r="L25" s="210"/>
    </row>
    <row r="26" spans="1:13" ht="15.75" x14ac:dyDescent="0.25">
      <c r="A26" s="389"/>
      <c r="B26" s="388"/>
      <c r="C26" s="390"/>
      <c r="D26" s="391"/>
      <c r="E26" s="204"/>
      <c r="F26" s="204"/>
      <c r="G26" s="204"/>
      <c r="H26" s="204" t="s">
        <v>168</v>
      </c>
      <c r="I26" s="412">
        <v>8733</v>
      </c>
      <c r="J26" s="413"/>
      <c r="K26" s="79"/>
      <c r="L26" s="210"/>
    </row>
    <row r="27" spans="1:13" ht="15.75" x14ac:dyDescent="0.25">
      <c r="A27" s="389"/>
      <c r="B27" s="388"/>
      <c r="C27" s="390"/>
      <c r="D27" s="391"/>
      <c r="E27" s="204"/>
      <c r="F27" s="204"/>
      <c r="G27" s="204"/>
      <c r="H27" s="204" t="s">
        <v>337</v>
      </c>
      <c r="I27" s="412">
        <v>22061</v>
      </c>
      <c r="J27" s="413"/>
      <c r="K27" s="79"/>
      <c r="L27" s="210"/>
    </row>
    <row r="28" spans="1:13" ht="15.75" x14ac:dyDescent="0.25">
      <c r="A28" s="389"/>
      <c r="B28" s="388"/>
      <c r="C28" s="390"/>
      <c r="D28" s="391"/>
      <c r="E28" s="205"/>
      <c r="F28" s="205"/>
      <c r="G28" s="204"/>
      <c r="H28" s="204"/>
      <c r="I28" s="412"/>
      <c r="J28" s="413"/>
      <c r="K28" s="80"/>
      <c r="L28" s="210"/>
    </row>
    <row r="29" spans="1:13" ht="15.75" x14ac:dyDescent="0.25">
      <c r="A29" s="389"/>
      <c r="B29" s="388"/>
      <c r="C29" s="390"/>
      <c r="D29" s="391"/>
      <c r="E29" s="205"/>
      <c r="F29" s="205"/>
      <c r="G29" s="204"/>
      <c r="H29" s="204"/>
      <c r="I29" s="412"/>
      <c r="J29" s="413"/>
      <c r="K29" s="80"/>
      <c r="L29" s="210"/>
    </row>
    <row r="30" spans="1:13" ht="16.5" thickBot="1" x14ac:dyDescent="0.3">
      <c r="A30" s="420"/>
      <c r="B30" s="421"/>
      <c r="C30" s="425"/>
      <c r="D30" s="426"/>
      <c r="E30" s="205"/>
      <c r="F30" s="205"/>
      <c r="G30" s="204"/>
      <c r="H30" s="204"/>
      <c r="I30" s="429"/>
      <c r="J30" s="430"/>
      <c r="K30" s="80"/>
      <c r="L30" s="210"/>
    </row>
    <row r="31" spans="1:13" ht="16.5" thickBot="1" x14ac:dyDescent="0.3">
      <c r="A31" s="81" t="s">
        <v>82</v>
      </c>
      <c r="B31" s="82"/>
      <c r="C31" s="427">
        <f>SUM(C10,C11,C16,C19,C20,C21,C23)</f>
        <v>85701</v>
      </c>
      <c r="D31" s="428"/>
      <c r="E31" s="204"/>
      <c r="F31" s="204"/>
      <c r="G31" s="204"/>
      <c r="H31" s="85" t="s">
        <v>82</v>
      </c>
      <c r="I31" s="427">
        <f>SUM(I11,I12,I13,I14,I15,I19,I22,I23,I24,I26,I27)</f>
        <v>85701</v>
      </c>
      <c r="J31" s="428"/>
      <c r="K31" s="80"/>
      <c r="L31" s="210"/>
      <c r="M31" s="1"/>
    </row>
    <row r="32" spans="1:13" ht="16.5" thickBot="1" x14ac:dyDescent="0.3">
      <c r="E32" s="206"/>
      <c r="F32" s="206"/>
      <c r="G32" s="204"/>
      <c r="H32" s="17"/>
      <c r="I32" s="16"/>
      <c r="J32" s="16"/>
      <c r="K32" s="80"/>
      <c r="L32" s="210"/>
    </row>
    <row r="33" spans="5:13" ht="16.5" thickBot="1" x14ac:dyDescent="0.3">
      <c r="E33" s="82"/>
      <c r="F33" s="83"/>
      <c r="G33" s="84"/>
      <c r="K33" s="86"/>
      <c r="L33" s="87"/>
      <c r="M33" s="3"/>
    </row>
    <row r="34" spans="5:13" x14ac:dyDescent="0.2">
      <c r="E34" s="16"/>
      <c r="F34" s="16"/>
      <c r="G34" s="16"/>
      <c r="K34" s="16"/>
      <c r="L34" s="16"/>
      <c r="M34" s="2"/>
    </row>
  </sheetData>
  <mergeCells count="65">
    <mergeCell ref="A10:B10"/>
    <mergeCell ref="A12:B12"/>
    <mergeCell ref="A13:B13"/>
    <mergeCell ref="C24:D24"/>
    <mergeCell ref="C20:D20"/>
    <mergeCell ref="A19:B19"/>
    <mergeCell ref="A24:B24"/>
    <mergeCell ref="A21:B21"/>
    <mergeCell ref="A14:B14"/>
    <mergeCell ref="A11:B11"/>
    <mergeCell ref="C16:D16"/>
    <mergeCell ref="C17:D17"/>
    <mergeCell ref="A22:B22"/>
    <mergeCell ref="C12:D12"/>
    <mergeCell ref="C13:D13"/>
    <mergeCell ref="C14:D14"/>
    <mergeCell ref="C31:D31"/>
    <mergeCell ref="I31:J31"/>
    <mergeCell ref="C19:D19"/>
    <mergeCell ref="C23:D23"/>
    <mergeCell ref="C22:D22"/>
    <mergeCell ref="I30:J30"/>
    <mergeCell ref="C21:D21"/>
    <mergeCell ref="I26:J26"/>
    <mergeCell ref="I27:J27"/>
    <mergeCell ref="C15:D15"/>
    <mergeCell ref="I16:J16"/>
    <mergeCell ref="I21:J21"/>
    <mergeCell ref="I25:J25"/>
    <mergeCell ref="A30:B30"/>
    <mergeCell ref="A20:B20"/>
    <mergeCell ref="I17:J17"/>
    <mergeCell ref="I19:J19"/>
    <mergeCell ref="I22:J22"/>
    <mergeCell ref="I28:J28"/>
    <mergeCell ref="I23:J23"/>
    <mergeCell ref="I24:J24"/>
    <mergeCell ref="A23:B23"/>
    <mergeCell ref="C18:D18"/>
    <mergeCell ref="C25:D25"/>
    <mergeCell ref="C30:D30"/>
    <mergeCell ref="I20:J20"/>
    <mergeCell ref="I29:J29"/>
    <mergeCell ref="I18:J18"/>
    <mergeCell ref="I8:J8"/>
    <mergeCell ref="A16:B16"/>
    <mergeCell ref="A17:B17"/>
    <mergeCell ref="I10:J10"/>
    <mergeCell ref="I11:J11"/>
    <mergeCell ref="C10:D10"/>
    <mergeCell ref="C11:D11"/>
    <mergeCell ref="I15:J15"/>
    <mergeCell ref="I12:J12"/>
    <mergeCell ref="I13:J13"/>
    <mergeCell ref="A9:B9"/>
    <mergeCell ref="C9:D9"/>
    <mergeCell ref="I9:J9"/>
    <mergeCell ref="A8:B8"/>
    <mergeCell ref="C8:D8"/>
    <mergeCell ref="I14:J14"/>
    <mergeCell ref="A2:J2"/>
    <mergeCell ref="B3:H4"/>
    <mergeCell ref="A7:G7"/>
    <mergeCell ref="H7:L7"/>
    <mergeCell ref="B5:H5"/>
  </mergeCells>
  <phoneticPr fontId="1" type="noConversion"/>
  <pageMargins left="0.75" right="0.75" top="1" bottom="1" header="0.5" footer="0.5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L27" sqref="L27"/>
    </sheetView>
  </sheetViews>
  <sheetFormatPr defaultRowHeight="12.75" x14ac:dyDescent="0.2"/>
  <cols>
    <col min="2" max="2" width="22.5703125" customWidth="1"/>
    <col min="3" max="3" width="13.5703125" customWidth="1"/>
    <col min="4" max="4" width="24" customWidth="1"/>
    <col min="5" max="6" width="16.42578125" customWidth="1"/>
    <col min="7" max="7" width="12.5703125" customWidth="1"/>
    <col min="8" max="8" width="14.140625" hidden="1" customWidth="1"/>
    <col min="9" max="9" width="13.42578125" hidden="1" customWidth="1"/>
    <col min="10" max="10" width="17.28515625" hidden="1" customWidth="1"/>
    <col min="11" max="11" width="12.140625" customWidth="1"/>
  </cols>
  <sheetData>
    <row r="1" spans="1:13" ht="15.75" x14ac:dyDescent="0.25">
      <c r="A1" s="399" t="s">
        <v>174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71"/>
      <c r="M1" s="71"/>
    </row>
    <row r="2" spans="1:13" ht="15" x14ac:dyDescent="0.2">
      <c r="A2" s="73"/>
      <c r="B2" s="73"/>
      <c r="C2" s="150"/>
      <c r="D2" s="73"/>
      <c r="E2" s="73"/>
      <c r="F2" s="73"/>
      <c r="G2" s="73"/>
      <c r="H2" s="73"/>
      <c r="I2" s="73"/>
      <c r="J2" s="73"/>
      <c r="K2" s="73"/>
      <c r="L2" s="71"/>
      <c r="M2" s="71"/>
    </row>
    <row r="3" spans="1:13" ht="15.75" x14ac:dyDescent="0.25">
      <c r="A3" s="399" t="s">
        <v>249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</row>
    <row r="4" spans="1:13" ht="15.75" x14ac:dyDescent="0.25">
      <c r="A4" s="399" t="s">
        <v>356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</row>
    <row r="5" spans="1:13" ht="15" x14ac:dyDescent="0.2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3" ht="15" x14ac:dyDescent="0.2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1:13" ht="15" x14ac:dyDescent="0.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</row>
    <row r="8" spans="1:13" ht="15.75" thickBot="1" x14ac:dyDescent="0.25">
      <c r="A8" s="71"/>
      <c r="B8" s="71"/>
      <c r="C8" s="71"/>
      <c r="D8" s="71"/>
      <c r="E8" s="71"/>
      <c r="F8" s="71"/>
      <c r="G8" s="71" t="s">
        <v>49</v>
      </c>
      <c r="H8" s="71"/>
      <c r="I8" s="71"/>
      <c r="J8" s="71"/>
      <c r="K8" s="71"/>
      <c r="L8" s="71"/>
      <c r="M8" s="71"/>
    </row>
    <row r="9" spans="1:13" ht="15" x14ac:dyDescent="0.2">
      <c r="A9" s="267" t="s">
        <v>250</v>
      </c>
      <c r="B9" s="267"/>
      <c r="C9" s="457" t="s">
        <v>69</v>
      </c>
      <c r="D9" s="458"/>
      <c r="E9" s="459"/>
      <c r="F9" s="272" t="s">
        <v>168</v>
      </c>
      <c r="G9" s="12" t="s">
        <v>6</v>
      </c>
      <c r="H9" s="268"/>
      <c r="I9" s="7"/>
      <c r="J9" s="269"/>
      <c r="K9" s="267" t="s">
        <v>46</v>
      </c>
      <c r="L9" s="71"/>
      <c r="M9" s="71"/>
    </row>
    <row r="10" spans="1:13" ht="15" x14ac:dyDescent="0.2">
      <c r="A10" s="268"/>
      <c r="B10" s="269"/>
      <c r="C10" s="273" t="s">
        <v>9</v>
      </c>
      <c r="D10" s="273" t="s">
        <v>77</v>
      </c>
      <c r="E10" s="273"/>
      <c r="F10" s="273"/>
      <c r="G10" s="273" t="s">
        <v>8</v>
      </c>
      <c r="H10" s="268"/>
      <c r="I10" s="7"/>
      <c r="J10" s="269"/>
      <c r="K10" s="238"/>
      <c r="L10" s="71"/>
      <c r="M10" s="71"/>
    </row>
    <row r="11" spans="1:13" ht="15.75" thickBot="1" x14ac:dyDescent="0.25">
      <c r="A11" s="270"/>
      <c r="B11" s="271"/>
      <c r="C11" s="50" t="s">
        <v>44</v>
      </c>
      <c r="D11" s="50" t="s">
        <v>78</v>
      </c>
      <c r="E11" s="50" t="s">
        <v>43</v>
      </c>
      <c r="F11" s="50"/>
      <c r="G11" s="50"/>
      <c r="H11" s="268"/>
      <c r="I11" s="7"/>
      <c r="J11" s="269"/>
      <c r="K11" s="274"/>
      <c r="L11" s="71"/>
      <c r="M11" s="71"/>
    </row>
    <row r="12" spans="1:13" ht="15" x14ac:dyDescent="0.2">
      <c r="A12" s="360" t="s">
        <v>318</v>
      </c>
      <c r="B12" s="31"/>
      <c r="C12" s="265">
        <v>0</v>
      </c>
      <c r="D12" s="265">
        <v>0</v>
      </c>
      <c r="E12" s="265">
        <v>4648</v>
      </c>
      <c r="F12" s="265">
        <v>0</v>
      </c>
      <c r="G12" s="265">
        <f>SUM(C12:F12)</f>
        <v>4648</v>
      </c>
      <c r="H12" s="237"/>
      <c r="I12" s="275"/>
      <c r="J12" s="276"/>
      <c r="K12" s="233">
        <v>0</v>
      </c>
      <c r="L12" s="71"/>
      <c r="M12" s="71"/>
    </row>
    <row r="13" spans="1:13" ht="15" x14ac:dyDescent="0.2">
      <c r="A13" s="217" t="s">
        <v>317</v>
      </c>
      <c r="B13" s="217"/>
      <c r="C13" s="217">
        <v>120</v>
      </c>
      <c r="D13" s="217">
        <v>23</v>
      </c>
      <c r="E13" s="217">
        <v>0</v>
      </c>
      <c r="F13" s="217">
        <v>0</v>
      </c>
      <c r="G13" s="217">
        <f>SUM(C13:F13)</f>
        <v>143</v>
      </c>
      <c r="H13" s="237"/>
      <c r="I13" s="275"/>
      <c r="J13" s="276"/>
      <c r="K13" s="217">
        <v>0</v>
      </c>
      <c r="L13" s="71"/>
      <c r="M13" s="71"/>
    </row>
    <row r="14" spans="1:13" ht="15" x14ac:dyDescent="0.2">
      <c r="A14" s="217" t="s">
        <v>251</v>
      </c>
      <c r="B14" s="217"/>
      <c r="C14" s="217">
        <v>10143</v>
      </c>
      <c r="D14" s="217">
        <v>2027</v>
      </c>
      <c r="E14" s="217">
        <v>0</v>
      </c>
      <c r="F14" s="217">
        <v>0</v>
      </c>
      <c r="G14" s="217">
        <f>SUM(C14:F14)</f>
        <v>12170</v>
      </c>
      <c r="H14" s="237"/>
      <c r="I14" s="275"/>
      <c r="J14" s="276"/>
      <c r="K14" s="217">
        <v>3</v>
      </c>
      <c r="L14" s="71"/>
      <c r="M14" s="71"/>
    </row>
    <row r="15" spans="1:13" ht="15.75" thickBot="1" x14ac:dyDescent="0.25">
      <c r="A15" s="440" t="s">
        <v>252</v>
      </c>
      <c r="B15" s="441"/>
      <c r="C15" s="235">
        <v>0</v>
      </c>
      <c r="D15" s="235">
        <v>0</v>
      </c>
      <c r="E15" s="235">
        <v>647</v>
      </c>
      <c r="F15" s="235">
        <v>0</v>
      </c>
      <c r="G15" s="235">
        <f>SUM(C15:F15)</f>
        <v>647</v>
      </c>
      <c r="H15" s="237"/>
      <c r="I15" s="275"/>
      <c r="J15" s="276"/>
      <c r="K15" s="235">
        <v>0</v>
      </c>
      <c r="L15" s="71"/>
      <c r="M15" s="71"/>
    </row>
    <row r="16" spans="1:13" ht="16.5" thickBot="1" x14ac:dyDescent="0.3">
      <c r="A16" s="28" t="s">
        <v>2</v>
      </c>
      <c r="B16" s="28"/>
      <c r="C16" s="28">
        <f>SUM(C12:C15)</f>
        <v>10263</v>
      </c>
      <c r="D16" s="28">
        <f>SUM(D12:D15)</f>
        <v>2050</v>
      </c>
      <c r="E16" s="28">
        <f>SUM(E12:E15)</f>
        <v>5295</v>
      </c>
      <c r="F16" s="28">
        <f t="shared" ref="F16:J16" si="0">SUM(F13:F15)</f>
        <v>0</v>
      </c>
      <c r="G16" s="28">
        <f>SUM(G12:G15)</f>
        <v>17608</v>
      </c>
      <c r="H16" s="28">
        <f t="shared" si="0"/>
        <v>0</v>
      </c>
      <c r="I16" s="28">
        <f t="shared" si="0"/>
        <v>0</v>
      </c>
      <c r="J16" s="28">
        <f t="shared" si="0"/>
        <v>0</v>
      </c>
      <c r="K16" s="28">
        <f>SUM(K12:K15)</f>
        <v>3</v>
      </c>
      <c r="L16" s="71"/>
      <c r="M16" s="71"/>
    </row>
    <row r="31" spans="13:13" x14ac:dyDescent="0.2">
      <c r="M31" s="4"/>
    </row>
  </sheetData>
  <mergeCells count="5">
    <mergeCell ref="A15:B15"/>
    <mergeCell ref="A1:K1"/>
    <mergeCell ref="A4:M4"/>
    <mergeCell ref="C9:E9"/>
    <mergeCell ref="A3:M3"/>
  </mergeCells>
  <phoneticPr fontId="1" type="noConversion"/>
  <pageMargins left="0.75" right="0.75" top="1" bottom="1" header="0.5" footer="0.5"/>
  <pageSetup paperSize="9" scale="7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workbookViewId="0">
      <selection activeCell="D30" sqref="D30"/>
    </sheetView>
  </sheetViews>
  <sheetFormatPr defaultRowHeight="12.75" x14ac:dyDescent="0.2"/>
  <cols>
    <col min="1" max="1" width="64" customWidth="1"/>
    <col min="2" max="2" width="18.140625" customWidth="1"/>
    <col min="3" max="3" width="17.28515625" customWidth="1"/>
  </cols>
  <sheetData>
    <row r="1" spans="1:3" x14ac:dyDescent="0.2">
      <c r="A1" s="460"/>
      <c r="B1" s="460"/>
    </row>
    <row r="2" spans="1:3" ht="15.75" x14ac:dyDescent="0.25">
      <c r="A2" s="461" t="s">
        <v>92</v>
      </c>
      <c r="B2" s="461"/>
      <c r="C2" s="461"/>
    </row>
    <row r="3" spans="1:3" ht="15" x14ac:dyDescent="0.2">
      <c r="A3" s="151"/>
      <c r="B3" s="151"/>
      <c r="C3" s="151"/>
    </row>
    <row r="4" spans="1:3" ht="15.75" x14ac:dyDescent="0.25">
      <c r="A4" s="461" t="s">
        <v>218</v>
      </c>
      <c r="B4" s="461"/>
      <c r="C4" s="461"/>
    </row>
    <row r="5" spans="1:3" ht="15.75" x14ac:dyDescent="0.25">
      <c r="A5" s="461" t="s">
        <v>169</v>
      </c>
      <c r="B5" s="461"/>
      <c r="C5" s="461"/>
    </row>
    <row r="6" spans="1:3" ht="15.75" x14ac:dyDescent="0.25">
      <c r="A6" s="462" t="s">
        <v>356</v>
      </c>
      <c r="B6" s="462"/>
      <c r="C6" s="462"/>
    </row>
    <row r="7" spans="1:3" ht="15" x14ac:dyDescent="0.2">
      <c r="A7" s="153"/>
      <c r="B7" s="153"/>
      <c r="C7" s="71"/>
    </row>
    <row r="8" spans="1:3" ht="15.75" thickBot="1" x14ac:dyDescent="0.25">
      <c r="A8" s="33"/>
      <c r="B8" s="33" t="s">
        <v>13</v>
      </c>
      <c r="C8" s="71"/>
    </row>
    <row r="9" spans="1:3" ht="16.5" thickBot="1" x14ac:dyDescent="0.3">
      <c r="A9" s="154" t="s">
        <v>3</v>
      </c>
      <c r="B9" s="154" t="s">
        <v>1</v>
      </c>
      <c r="C9" s="71"/>
    </row>
    <row r="10" spans="1:3" ht="15.75" x14ac:dyDescent="0.25">
      <c r="A10" s="92"/>
      <c r="B10" s="155"/>
      <c r="C10" s="71"/>
    </row>
    <row r="11" spans="1:3" s="9" customFormat="1" ht="15.75" x14ac:dyDescent="0.25">
      <c r="A11" s="90" t="s">
        <v>221</v>
      </c>
      <c r="B11" s="91">
        <f>SUM(B12,B15,B16)</f>
        <v>4312</v>
      </c>
      <c r="C11" s="53"/>
    </row>
    <row r="12" spans="1:3" ht="15" x14ac:dyDescent="0.2">
      <c r="A12" s="277" t="s">
        <v>319</v>
      </c>
      <c r="B12" s="60">
        <f>SUM(B13:B14)</f>
        <v>2114</v>
      </c>
      <c r="C12" s="71"/>
    </row>
    <row r="13" spans="1:3" ht="15" x14ac:dyDescent="0.2">
      <c r="A13" s="27" t="s">
        <v>358</v>
      </c>
      <c r="B13" s="60">
        <v>1454</v>
      </c>
      <c r="C13" s="71"/>
    </row>
    <row r="14" spans="1:3" ht="15" x14ac:dyDescent="0.2">
      <c r="A14" s="27" t="s">
        <v>359</v>
      </c>
      <c r="B14" s="60">
        <v>660</v>
      </c>
      <c r="C14" s="71"/>
    </row>
    <row r="15" spans="1:3" ht="15" x14ac:dyDescent="0.2">
      <c r="A15" s="27" t="s">
        <v>357</v>
      </c>
      <c r="B15" s="60">
        <v>360</v>
      </c>
      <c r="C15" s="71"/>
    </row>
    <row r="16" spans="1:3" ht="15" x14ac:dyDescent="0.2">
      <c r="A16" s="277" t="s">
        <v>320</v>
      </c>
      <c r="B16" s="60">
        <v>1838</v>
      </c>
      <c r="C16" s="71"/>
    </row>
    <row r="17" spans="1:3" s="9" customFormat="1" ht="15.75" x14ac:dyDescent="0.25">
      <c r="A17" s="90" t="s">
        <v>214</v>
      </c>
      <c r="B17" s="91">
        <f>SUM(B18:B23)</f>
        <v>4013</v>
      </c>
      <c r="C17" s="53"/>
    </row>
    <row r="18" spans="1:3" s="11" customFormat="1" ht="15" x14ac:dyDescent="0.2">
      <c r="A18" s="278" t="s">
        <v>215</v>
      </c>
      <c r="B18" s="157">
        <v>0</v>
      </c>
      <c r="C18" s="71"/>
    </row>
    <row r="19" spans="1:3" ht="15" x14ac:dyDescent="0.2">
      <c r="A19" s="27" t="s">
        <v>253</v>
      </c>
      <c r="B19" s="60">
        <v>100</v>
      </c>
      <c r="C19" s="71"/>
    </row>
    <row r="20" spans="1:3" s="11" customFormat="1" ht="15" x14ac:dyDescent="0.2">
      <c r="A20" s="156" t="s">
        <v>254</v>
      </c>
      <c r="B20" s="157">
        <v>300</v>
      </c>
      <c r="C20" s="71"/>
    </row>
    <row r="21" spans="1:3" s="11" customFormat="1" ht="15" x14ac:dyDescent="0.2">
      <c r="A21" s="156" t="s">
        <v>321</v>
      </c>
      <c r="B21" s="157">
        <v>40</v>
      </c>
      <c r="C21" s="71"/>
    </row>
    <row r="22" spans="1:3" ht="15" x14ac:dyDescent="0.2">
      <c r="A22" s="277" t="s">
        <v>255</v>
      </c>
      <c r="B22" s="60">
        <v>3473</v>
      </c>
      <c r="C22" s="71"/>
    </row>
    <row r="23" spans="1:3" ht="15" x14ac:dyDescent="0.2">
      <c r="A23" s="392" t="s">
        <v>360</v>
      </c>
      <c r="B23" s="393">
        <v>100</v>
      </c>
      <c r="C23" s="71"/>
    </row>
    <row r="24" spans="1:3" ht="16.5" thickBot="1" x14ac:dyDescent="0.3">
      <c r="A24" s="361" t="s">
        <v>27</v>
      </c>
      <c r="B24" s="362">
        <f>SUM(B11,B17)</f>
        <v>8325</v>
      </c>
      <c r="C24" s="71"/>
    </row>
    <row r="25" spans="1:3" ht="15" x14ac:dyDescent="0.2">
      <c r="A25" s="33"/>
      <c r="B25" s="33"/>
      <c r="C25" s="71"/>
    </row>
    <row r="26" spans="1:3" ht="15.75" x14ac:dyDescent="0.25">
      <c r="A26" s="158"/>
      <c r="B26" s="158"/>
      <c r="C26" s="71"/>
    </row>
    <row r="27" spans="1:3" x14ac:dyDescent="0.2">
      <c r="A27" s="2"/>
      <c r="B27" s="2"/>
    </row>
    <row r="28" spans="1:3" x14ac:dyDescent="0.2">
      <c r="A28" s="3"/>
      <c r="B28" s="3"/>
    </row>
    <row r="29" spans="1:3" x14ac:dyDescent="0.2">
      <c r="A29" s="3"/>
      <c r="B29" s="7"/>
    </row>
    <row r="30" spans="1:3" x14ac:dyDescent="0.2">
      <c r="A30" s="2"/>
      <c r="B30" s="2"/>
    </row>
    <row r="31" spans="1:3" x14ac:dyDescent="0.2">
      <c r="A31" s="2"/>
      <c r="B31" s="2"/>
    </row>
    <row r="32" spans="1:3" x14ac:dyDescent="0.2">
      <c r="A32" s="3"/>
      <c r="B32" s="3"/>
    </row>
    <row r="33" spans="1:2" x14ac:dyDescent="0.2">
      <c r="A33" s="2"/>
      <c r="B33" s="2"/>
    </row>
    <row r="34" spans="1:2" x14ac:dyDescent="0.2">
      <c r="A34" s="3"/>
      <c r="B34" s="3"/>
    </row>
    <row r="35" spans="1:2" x14ac:dyDescent="0.2">
      <c r="A35" s="2"/>
      <c r="B35" s="2"/>
    </row>
    <row r="36" spans="1:2" x14ac:dyDescent="0.2">
      <c r="A36" s="2"/>
      <c r="B36" s="2"/>
    </row>
    <row r="37" spans="1:2" x14ac:dyDescent="0.2">
      <c r="A37" s="13"/>
      <c r="B37" s="2"/>
    </row>
    <row r="38" spans="1:2" x14ac:dyDescent="0.2">
      <c r="A38" s="3"/>
      <c r="B38" s="3"/>
    </row>
    <row r="39" spans="1:2" x14ac:dyDescent="0.2">
      <c r="A39" s="2"/>
      <c r="B39" s="2"/>
    </row>
    <row r="40" spans="1:2" x14ac:dyDescent="0.2">
      <c r="A40" s="2"/>
      <c r="B40" s="2"/>
    </row>
    <row r="41" spans="1:2" x14ac:dyDescent="0.2">
      <c r="A41" s="2"/>
      <c r="B41" s="2"/>
    </row>
    <row r="42" spans="1:2" x14ac:dyDescent="0.2">
      <c r="A42" s="2"/>
      <c r="B42" s="2"/>
    </row>
    <row r="43" spans="1:2" x14ac:dyDescent="0.2">
      <c r="A43" s="2"/>
      <c r="B43" s="2"/>
    </row>
    <row r="44" spans="1:2" x14ac:dyDescent="0.2">
      <c r="A44" s="2"/>
      <c r="B44" s="2"/>
    </row>
    <row r="45" spans="1:2" x14ac:dyDescent="0.2">
      <c r="A45" s="2"/>
      <c r="B45" s="2"/>
    </row>
    <row r="46" spans="1:2" x14ac:dyDescent="0.2">
      <c r="A46" s="2"/>
      <c r="B46" s="2"/>
    </row>
    <row r="47" spans="1:2" x14ac:dyDescent="0.2">
      <c r="A47" s="2"/>
      <c r="B47" s="2"/>
    </row>
  </sheetData>
  <mergeCells count="5">
    <mergeCell ref="A1:B1"/>
    <mergeCell ref="A2:C2"/>
    <mergeCell ref="A5:C5"/>
    <mergeCell ref="A6:C6"/>
    <mergeCell ref="A4:C4"/>
  </mergeCells>
  <phoneticPr fontId="1" type="noConversion"/>
  <pageMargins left="0.4" right="0.39" top="1" bottom="1" header="0.5" footer="0.5"/>
  <pageSetup paperSize="9" scale="95" orientation="portrait" verticalDpi="14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workbookViewId="0">
      <selection activeCell="F18" sqref="F18"/>
    </sheetView>
  </sheetViews>
  <sheetFormatPr defaultRowHeight="12.75" x14ac:dyDescent="0.2"/>
  <cols>
    <col min="5" max="5" width="18.7109375" customWidth="1"/>
    <col min="6" max="6" width="28.140625" customWidth="1"/>
    <col min="10" max="10" width="0" hidden="1" customWidth="1"/>
  </cols>
  <sheetData>
    <row r="2" spans="1:8" ht="15.75" x14ac:dyDescent="0.25">
      <c r="A2" s="399" t="s">
        <v>122</v>
      </c>
      <c r="B2" s="399"/>
      <c r="C2" s="399"/>
      <c r="D2" s="399"/>
      <c r="E2" s="399"/>
      <c r="F2" s="399"/>
      <c r="G2" s="399"/>
      <c r="H2" s="399"/>
    </row>
    <row r="3" spans="1:8" ht="15" x14ac:dyDescent="0.2">
      <c r="A3" s="71"/>
      <c r="B3" s="71"/>
      <c r="C3" s="71"/>
      <c r="D3" s="71"/>
      <c r="E3" s="71"/>
      <c r="F3" s="71"/>
      <c r="G3" s="71"/>
      <c r="H3" s="71"/>
    </row>
    <row r="4" spans="1:8" ht="15.75" x14ac:dyDescent="0.25">
      <c r="A4" s="399" t="s">
        <v>218</v>
      </c>
      <c r="B4" s="399"/>
      <c r="C4" s="399"/>
      <c r="D4" s="399"/>
      <c r="E4" s="399"/>
      <c r="F4" s="399"/>
      <c r="G4" s="399"/>
      <c r="H4" s="399"/>
    </row>
    <row r="5" spans="1:8" ht="15.75" x14ac:dyDescent="0.25">
      <c r="A5" s="399" t="s">
        <v>361</v>
      </c>
      <c r="B5" s="399"/>
      <c r="C5" s="399"/>
      <c r="D5" s="399"/>
      <c r="E5" s="399"/>
      <c r="F5" s="399"/>
      <c r="G5" s="399"/>
      <c r="H5" s="399"/>
    </row>
    <row r="6" spans="1:8" ht="15" x14ac:dyDescent="0.2">
      <c r="A6" s="71"/>
      <c r="B6" s="71"/>
      <c r="C6" s="71"/>
      <c r="D6" s="71"/>
      <c r="E6" s="71"/>
      <c r="F6" s="71"/>
      <c r="G6" s="71"/>
      <c r="H6" s="71"/>
    </row>
    <row r="7" spans="1:8" ht="15" x14ac:dyDescent="0.2">
      <c r="A7" s="71"/>
      <c r="B7" s="71"/>
      <c r="C7" s="71"/>
      <c r="D7" s="71"/>
      <c r="E7" s="71"/>
      <c r="F7" s="71"/>
      <c r="G7" s="71"/>
      <c r="H7" s="71"/>
    </row>
    <row r="8" spans="1:8" ht="15" x14ac:dyDescent="0.2">
      <c r="A8" s="71"/>
      <c r="B8" s="71"/>
      <c r="C8" s="71"/>
      <c r="D8" s="71"/>
      <c r="E8" s="71"/>
      <c r="F8" s="71"/>
      <c r="G8" s="71"/>
      <c r="H8" s="71"/>
    </row>
    <row r="9" spans="1:8" ht="15.75" thickBot="1" x14ac:dyDescent="0.25">
      <c r="A9" s="71"/>
      <c r="B9" s="71"/>
      <c r="C9" s="71"/>
      <c r="D9" s="71"/>
      <c r="E9" s="71"/>
      <c r="F9" s="71" t="s">
        <v>13</v>
      </c>
      <c r="G9" s="71"/>
      <c r="H9" s="71"/>
    </row>
    <row r="10" spans="1:8" ht="16.5" thickBot="1" x14ac:dyDescent="0.3">
      <c r="A10" s="71"/>
      <c r="B10" s="463" t="s">
        <v>0</v>
      </c>
      <c r="C10" s="464"/>
      <c r="D10" s="464"/>
      <c r="E10" s="464"/>
      <c r="F10" s="159" t="s">
        <v>91</v>
      </c>
      <c r="G10" s="160"/>
      <c r="H10" s="71"/>
    </row>
    <row r="11" spans="1:8" ht="15" x14ac:dyDescent="0.2">
      <c r="A11" s="71"/>
      <c r="B11" s="466" t="s">
        <v>334</v>
      </c>
      <c r="C11" s="467"/>
      <c r="D11" s="467"/>
      <c r="E11" s="468"/>
      <c r="F11" s="148">
        <v>86</v>
      </c>
      <c r="G11" s="33"/>
      <c r="H11" s="71"/>
    </row>
    <row r="12" spans="1:8" ht="15" x14ac:dyDescent="0.2">
      <c r="A12" s="71"/>
      <c r="B12" s="466" t="s">
        <v>335</v>
      </c>
      <c r="C12" s="467"/>
      <c r="D12" s="467"/>
      <c r="E12" s="468"/>
      <c r="F12" s="148">
        <v>150</v>
      </c>
      <c r="G12" s="33"/>
      <c r="H12" s="71"/>
    </row>
    <row r="13" spans="1:8" ht="15" x14ac:dyDescent="0.2">
      <c r="A13" s="71"/>
      <c r="B13" s="466" t="s">
        <v>323</v>
      </c>
      <c r="C13" s="467"/>
      <c r="D13" s="467"/>
      <c r="E13" s="468"/>
      <c r="F13" s="148">
        <v>200</v>
      </c>
      <c r="G13" s="33"/>
      <c r="H13" s="71"/>
    </row>
    <row r="14" spans="1:8" ht="15" x14ac:dyDescent="0.2">
      <c r="A14" s="71"/>
      <c r="B14" s="466" t="s">
        <v>336</v>
      </c>
      <c r="C14" s="467"/>
      <c r="D14" s="467"/>
      <c r="E14" s="468"/>
      <c r="F14" s="148">
        <v>90</v>
      </c>
      <c r="G14" s="33"/>
      <c r="H14" s="71"/>
    </row>
    <row r="15" spans="1:8" ht="15" x14ac:dyDescent="0.2">
      <c r="A15" s="71"/>
      <c r="B15" s="466" t="s">
        <v>362</v>
      </c>
      <c r="C15" s="467"/>
      <c r="D15" s="467"/>
      <c r="E15" s="468"/>
      <c r="F15" s="148">
        <v>50</v>
      </c>
      <c r="G15" s="33"/>
      <c r="H15" s="71"/>
    </row>
    <row r="16" spans="1:8" ht="15" x14ac:dyDescent="0.2">
      <c r="A16" s="71"/>
      <c r="B16" s="466" t="s">
        <v>322</v>
      </c>
      <c r="C16" s="467"/>
      <c r="D16" s="467"/>
      <c r="E16" s="468"/>
      <c r="F16" s="148">
        <v>200</v>
      </c>
      <c r="G16" s="33"/>
      <c r="H16" s="71"/>
    </row>
    <row r="17" spans="1:8" ht="15.75" thickBot="1" x14ac:dyDescent="0.25">
      <c r="A17" s="71"/>
      <c r="B17" s="469"/>
      <c r="C17" s="470"/>
      <c r="D17" s="470"/>
      <c r="E17" s="471"/>
      <c r="F17" s="148"/>
      <c r="G17" s="33"/>
      <c r="H17" s="71"/>
    </row>
    <row r="18" spans="1:8" ht="16.5" thickBot="1" x14ac:dyDescent="0.3">
      <c r="A18" s="71"/>
      <c r="B18" s="463" t="s">
        <v>2</v>
      </c>
      <c r="C18" s="464"/>
      <c r="D18" s="464"/>
      <c r="E18" s="465"/>
      <c r="F18" s="161">
        <f>SUM(F11:F17)</f>
        <v>776</v>
      </c>
      <c r="G18" s="33"/>
      <c r="H18" s="71"/>
    </row>
    <row r="19" spans="1:8" ht="15" x14ac:dyDescent="0.2">
      <c r="A19" s="71"/>
      <c r="B19" s="71"/>
      <c r="C19" s="71"/>
      <c r="D19" s="71"/>
      <c r="E19" s="71"/>
      <c r="F19" s="71"/>
      <c r="G19" s="71"/>
      <c r="H19" s="71"/>
    </row>
    <row r="20" spans="1:8" ht="15" x14ac:dyDescent="0.2">
      <c r="A20" s="71"/>
      <c r="B20" s="71"/>
      <c r="C20" s="71"/>
      <c r="D20" s="71"/>
      <c r="E20" s="71"/>
      <c r="F20" s="71"/>
      <c r="G20" s="71"/>
      <c r="H20" s="71"/>
    </row>
    <row r="21" spans="1:8" ht="15" x14ac:dyDescent="0.2">
      <c r="A21" s="71"/>
      <c r="B21" s="71"/>
      <c r="C21" s="71"/>
      <c r="D21" s="71"/>
      <c r="E21" s="71"/>
      <c r="F21" s="71"/>
      <c r="G21" s="71"/>
      <c r="H21" s="71"/>
    </row>
  </sheetData>
  <mergeCells count="12">
    <mergeCell ref="B18:E18"/>
    <mergeCell ref="B15:E15"/>
    <mergeCell ref="B16:E16"/>
    <mergeCell ref="B17:E17"/>
    <mergeCell ref="A2:H2"/>
    <mergeCell ref="A5:H5"/>
    <mergeCell ref="B14:E14"/>
    <mergeCell ref="B11:E11"/>
    <mergeCell ref="B12:E12"/>
    <mergeCell ref="B13:E13"/>
    <mergeCell ref="A4:H4"/>
    <mergeCell ref="B10:E10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workbookViewId="0">
      <selection activeCell="J21" sqref="J21"/>
    </sheetView>
  </sheetViews>
  <sheetFormatPr defaultRowHeight="12.75" x14ac:dyDescent="0.2"/>
  <cols>
    <col min="10" max="10" width="17.5703125" customWidth="1"/>
  </cols>
  <sheetData>
    <row r="2" spans="1:10" ht="15.75" x14ac:dyDescent="0.25">
      <c r="A2" s="71"/>
      <c r="B2" s="399" t="s">
        <v>130</v>
      </c>
      <c r="C2" s="399"/>
      <c r="D2" s="399"/>
      <c r="E2" s="399"/>
      <c r="F2" s="399"/>
      <c r="G2" s="399"/>
      <c r="H2" s="399"/>
      <c r="I2" s="399"/>
      <c r="J2" s="399"/>
    </row>
    <row r="3" spans="1:10" ht="15" x14ac:dyDescent="0.2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0" ht="15.75" x14ac:dyDescent="0.25">
      <c r="A4" s="399" t="s">
        <v>218</v>
      </c>
      <c r="B4" s="399"/>
      <c r="C4" s="399"/>
      <c r="D4" s="399"/>
      <c r="E4" s="399"/>
      <c r="F4" s="399"/>
      <c r="G4" s="399"/>
      <c r="H4" s="399"/>
      <c r="I4" s="399"/>
      <c r="J4" s="399"/>
    </row>
    <row r="5" spans="1:10" ht="15.75" x14ac:dyDescent="0.25">
      <c r="A5" s="399" t="s">
        <v>170</v>
      </c>
      <c r="B5" s="399"/>
      <c r="C5" s="399"/>
      <c r="D5" s="399"/>
      <c r="E5" s="399"/>
      <c r="F5" s="399"/>
      <c r="G5" s="399"/>
      <c r="H5" s="399"/>
      <c r="I5" s="399"/>
      <c r="J5" s="399"/>
    </row>
    <row r="6" spans="1:10" ht="15.75" x14ac:dyDescent="0.25">
      <c r="A6" s="71"/>
      <c r="B6" s="399" t="s">
        <v>363</v>
      </c>
      <c r="C6" s="399"/>
      <c r="D6" s="399"/>
      <c r="E6" s="399"/>
      <c r="F6" s="399"/>
      <c r="G6" s="399"/>
      <c r="H6" s="399"/>
      <c r="I6" s="399"/>
      <c r="J6" s="399"/>
    </row>
    <row r="7" spans="1:10" ht="15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ht="15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ht="15.75" thickBot="1" x14ac:dyDescent="0.25">
      <c r="A9" s="71"/>
      <c r="B9" s="71"/>
      <c r="C9" s="71"/>
      <c r="D9" s="71"/>
      <c r="E9" s="71"/>
      <c r="F9" s="71"/>
      <c r="G9" s="71"/>
      <c r="H9" s="71" t="s">
        <v>256</v>
      </c>
      <c r="I9" s="71"/>
      <c r="J9" s="71"/>
    </row>
    <row r="10" spans="1:10" s="9" customFormat="1" ht="16.5" thickBot="1" x14ac:dyDescent="0.3">
      <c r="A10" s="53"/>
      <c r="B10" s="127" t="s">
        <v>365</v>
      </c>
      <c r="C10" s="128"/>
      <c r="D10" s="128"/>
      <c r="E10" s="128"/>
      <c r="F10" s="128"/>
      <c r="G10" s="128"/>
      <c r="H10" s="129"/>
      <c r="I10" s="163">
        <f>SUM(I11)</f>
        <v>419</v>
      </c>
      <c r="J10" s="53"/>
    </row>
    <row r="11" spans="1:10" ht="15" x14ac:dyDescent="0.2">
      <c r="A11" s="71"/>
      <c r="B11" s="363" t="s">
        <v>364</v>
      </c>
      <c r="C11" s="162"/>
      <c r="D11" s="162"/>
      <c r="E11" s="162"/>
      <c r="F11" s="162"/>
      <c r="G11" s="162"/>
      <c r="H11" s="31"/>
      <c r="I11" s="70">
        <v>419</v>
      </c>
      <c r="J11" s="71"/>
    </row>
    <row r="12" spans="1:10" ht="15.75" thickBot="1" x14ac:dyDescent="0.25">
      <c r="A12" s="71"/>
      <c r="B12" s="364"/>
      <c r="C12" s="139"/>
      <c r="D12" s="139"/>
      <c r="E12" s="139"/>
      <c r="F12" s="139"/>
      <c r="G12" s="139"/>
      <c r="H12" s="140"/>
      <c r="I12" s="125"/>
      <c r="J12" s="71"/>
    </row>
    <row r="13" spans="1:10" s="9" customFormat="1" ht="16.5" thickBot="1" x14ac:dyDescent="0.3">
      <c r="A13" s="53"/>
      <c r="B13" s="127"/>
      <c r="C13" s="128"/>
      <c r="D13" s="128"/>
      <c r="E13" s="128"/>
      <c r="F13" s="128"/>
      <c r="G13" s="128"/>
      <c r="H13" s="129"/>
      <c r="I13" s="69"/>
      <c r="J13" s="53"/>
    </row>
    <row r="14" spans="1:10" ht="16.5" thickBot="1" x14ac:dyDescent="0.3">
      <c r="A14" s="71"/>
      <c r="B14" s="394" t="s">
        <v>366</v>
      </c>
      <c r="C14" s="33"/>
      <c r="D14" s="33"/>
      <c r="E14" s="33"/>
      <c r="F14" s="33"/>
      <c r="G14" s="33"/>
      <c r="H14" s="34"/>
      <c r="I14" s="395">
        <f>SUM(I15)</f>
        <v>0</v>
      </c>
      <c r="J14" s="71"/>
    </row>
    <row r="15" spans="1:10" s="9" customFormat="1" ht="16.5" thickBot="1" x14ac:dyDescent="0.3">
      <c r="A15" s="53"/>
      <c r="B15" s="396" t="s">
        <v>367</v>
      </c>
      <c r="C15" s="128"/>
      <c r="D15" s="128"/>
      <c r="E15" s="128"/>
      <c r="F15" s="128"/>
      <c r="G15" s="128"/>
      <c r="H15" s="129"/>
      <c r="I15" s="397">
        <v>0</v>
      </c>
      <c r="J15" s="53"/>
    </row>
    <row r="16" spans="1:10" ht="15" x14ac:dyDescent="0.2">
      <c r="A16" s="71"/>
      <c r="B16" s="30"/>
      <c r="C16" s="162"/>
      <c r="D16" s="162"/>
      <c r="E16" s="162"/>
      <c r="F16" s="162"/>
      <c r="G16" s="162"/>
      <c r="H16" s="31"/>
      <c r="I16" s="70"/>
      <c r="J16" s="71"/>
    </row>
    <row r="17" spans="1:10" ht="15.75" thickBot="1" x14ac:dyDescent="0.25">
      <c r="A17" s="71"/>
      <c r="B17" s="138"/>
      <c r="C17" s="139"/>
      <c r="D17" s="139"/>
      <c r="E17" s="139"/>
      <c r="F17" s="139"/>
      <c r="G17" s="139"/>
      <c r="H17" s="140"/>
      <c r="I17" s="125"/>
      <c r="J17" s="71"/>
    </row>
    <row r="18" spans="1:10" s="9" customFormat="1" ht="16.5" thickBot="1" x14ac:dyDescent="0.3">
      <c r="A18" s="53"/>
      <c r="B18" s="127" t="s">
        <v>82</v>
      </c>
      <c r="C18" s="128"/>
      <c r="D18" s="128"/>
      <c r="E18" s="128"/>
      <c r="F18" s="128"/>
      <c r="G18" s="128"/>
      <c r="H18" s="129"/>
      <c r="I18" s="69">
        <f>SUM(I10,I14)</f>
        <v>419</v>
      </c>
      <c r="J18" s="53"/>
    </row>
    <row r="19" spans="1:10" ht="15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1"/>
      <c r="J20" s="71"/>
    </row>
    <row r="21" spans="1:10" ht="15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</sheetData>
  <mergeCells count="4">
    <mergeCell ref="B2:J2"/>
    <mergeCell ref="B6:J6"/>
    <mergeCell ref="A5:J5"/>
    <mergeCell ref="A4:J4"/>
  </mergeCells>
  <phoneticPr fontId="1" type="noConversion"/>
  <pageMargins left="0.33" right="0.33" top="1" bottom="1" header="0.5" footer="0.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3"/>
  <sheetViews>
    <sheetView workbookViewId="0">
      <selection activeCell="N25" sqref="N25"/>
    </sheetView>
  </sheetViews>
  <sheetFormatPr defaultRowHeight="12.75" x14ac:dyDescent="0.2"/>
  <cols>
    <col min="7" max="8" width="0" hidden="1" customWidth="1"/>
  </cols>
  <sheetData>
    <row r="2" spans="1:16" x14ac:dyDescent="0.2">
      <c r="A2" s="432" t="s">
        <v>175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</row>
    <row r="4" spans="1:16" ht="15.75" x14ac:dyDescent="0.25">
      <c r="A4" s="399" t="s">
        <v>218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</row>
    <row r="5" spans="1:16" ht="15.75" x14ac:dyDescent="0.25">
      <c r="A5" s="399" t="s">
        <v>129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</row>
    <row r="6" spans="1:16" ht="15.75" x14ac:dyDescent="0.25">
      <c r="A6" s="399" t="s">
        <v>368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</row>
    <row r="7" spans="1:16" ht="15" x14ac:dyDescent="0.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ht="15" x14ac:dyDescent="0.2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</row>
    <row r="9" spans="1:16" ht="15.75" thickBot="1" x14ac:dyDescent="0.25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 t="s">
        <v>13</v>
      </c>
      <c r="N9" s="71"/>
      <c r="O9" s="71"/>
      <c r="P9" s="71"/>
    </row>
    <row r="10" spans="1:16" s="9" customFormat="1" ht="16.5" thickBot="1" x14ac:dyDescent="0.3">
      <c r="A10" s="53"/>
      <c r="B10" s="127" t="s">
        <v>126</v>
      </c>
      <c r="C10" s="128"/>
      <c r="D10" s="128"/>
      <c r="E10" s="128"/>
      <c r="F10" s="128"/>
      <c r="G10" s="128"/>
      <c r="H10" s="128"/>
      <c r="I10" s="163"/>
      <c r="J10" s="128" t="s">
        <v>128</v>
      </c>
      <c r="K10" s="128"/>
      <c r="L10" s="128"/>
      <c r="M10" s="128"/>
      <c r="N10" s="163"/>
      <c r="O10" s="53"/>
      <c r="P10" s="53"/>
    </row>
    <row r="11" spans="1:16" ht="15" x14ac:dyDescent="0.2">
      <c r="A11" s="71"/>
      <c r="B11" s="30" t="s">
        <v>223</v>
      </c>
      <c r="C11" s="162"/>
      <c r="D11" s="162"/>
      <c r="E11" s="162"/>
      <c r="F11" s="164"/>
      <c r="G11" s="162"/>
      <c r="H11" s="162"/>
      <c r="I11" s="123">
        <v>25703</v>
      </c>
      <c r="J11" s="162" t="s">
        <v>371</v>
      </c>
      <c r="K11" s="162"/>
      <c r="L11" s="162"/>
      <c r="M11" s="162"/>
      <c r="N11" s="70">
        <v>6272</v>
      </c>
      <c r="O11" s="71"/>
      <c r="P11" s="71"/>
    </row>
    <row r="12" spans="1:16" ht="15" x14ac:dyDescent="0.2">
      <c r="A12" s="71"/>
      <c r="B12" s="134" t="s">
        <v>197</v>
      </c>
      <c r="C12" s="135"/>
      <c r="D12" s="135"/>
      <c r="E12" s="135"/>
      <c r="F12" s="165"/>
      <c r="G12" s="135"/>
      <c r="H12" s="135"/>
      <c r="I12" s="166">
        <v>19500</v>
      </c>
      <c r="J12" s="135" t="s">
        <v>372</v>
      </c>
      <c r="K12" s="135"/>
      <c r="L12" s="135"/>
      <c r="M12" s="135"/>
      <c r="N12" s="166">
        <v>15000</v>
      </c>
      <c r="O12" s="71"/>
      <c r="P12" s="71"/>
    </row>
    <row r="13" spans="1:16" ht="15" x14ac:dyDescent="0.2">
      <c r="A13" s="71"/>
      <c r="B13" s="134" t="s">
        <v>257</v>
      </c>
      <c r="C13" s="135"/>
      <c r="D13" s="135"/>
      <c r="E13" s="135"/>
      <c r="F13" s="165"/>
      <c r="G13" s="135"/>
      <c r="H13" s="135"/>
      <c r="I13" s="166">
        <v>2845</v>
      </c>
      <c r="J13" s="135" t="s">
        <v>131</v>
      </c>
      <c r="K13" s="135"/>
      <c r="L13" s="135"/>
      <c r="M13" s="135"/>
      <c r="N13" s="166">
        <v>9941</v>
      </c>
      <c r="O13" s="71"/>
      <c r="P13" s="71"/>
    </row>
    <row r="14" spans="1:16" ht="15" x14ac:dyDescent="0.2">
      <c r="A14" s="71"/>
      <c r="B14" s="134" t="s">
        <v>342</v>
      </c>
      <c r="C14" s="135"/>
      <c r="D14" s="135"/>
      <c r="E14" s="135"/>
      <c r="F14" s="165"/>
      <c r="G14" s="135"/>
      <c r="H14" s="135"/>
      <c r="I14" s="166">
        <v>44</v>
      </c>
      <c r="J14" s="135"/>
      <c r="K14" s="135"/>
      <c r="L14" s="135"/>
      <c r="M14" s="135"/>
      <c r="N14" s="166"/>
      <c r="O14" s="71"/>
      <c r="P14" s="71"/>
    </row>
    <row r="15" spans="1:16" ht="15" x14ac:dyDescent="0.2">
      <c r="A15" s="71"/>
      <c r="B15" s="134" t="s">
        <v>131</v>
      </c>
      <c r="C15" s="135"/>
      <c r="D15" s="135"/>
      <c r="E15" s="135"/>
      <c r="F15" s="165"/>
      <c r="G15" s="135"/>
      <c r="H15" s="135"/>
      <c r="I15" s="166">
        <v>6396</v>
      </c>
      <c r="J15" s="135"/>
      <c r="K15" s="135"/>
      <c r="L15" s="135"/>
      <c r="M15" s="135"/>
      <c r="N15" s="166"/>
      <c r="O15" s="71"/>
      <c r="P15" s="71"/>
    </row>
    <row r="16" spans="1:16" ht="15.75" thickBot="1" x14ac:dyDescent="0.25">
      <c r="A16" s="71"/>
      <c r="B16" s="138"/>
      <c r="C16" s="139"/>
      <c r="D16" s="139"/>
      <c r="E16" s="139"/>
      <c r="F16" s="167"/>
      <c r="G16" s="139"/>
      <c r="H16" s="139"/>
      <c r="I16" s="168"/>
      <c r="J16" s="139"/>
      <c r="K16" s="139"/>
      <c r="L16" s="139"/>
      <c r="M16" s="139"/>
      <c r="N16" s="168"/>
      <c r="O16" s="71"/>
      <c r="P16" s="71"/>
    </row>
    <row r="17" spans="1:16" s="9" customFormat="1" ht="16.5" thickBot="1" x14ac:dyDescent="0.3">
      <c r="A17" s="53"/>
      <c r="B17" s="127" t="s">
        <v>2</v>
      </c>
      <c r="C17" s="128"/>
      <c r="D17" s="128"/>
      <c r="E17" s="128"/>
      <c r="F17" s="169"/>
      <c r="G17" s="128"/>
      <c r="H17" s="128"/>
      <c r="I17" s="163">
        <f>SUM(I11:I16)</f>
        <v>54488</v>
      </c>
      <c r="J17" s="128" t="s">
        <v>2</v>
      </c>
      <c r="K17" s="128"/>
      <c r="L17" s="128"/>
      <c r="M17" s="128"/>
      <c r="N17" s="69">
        <f>SUM(N11:N16)</f>
        <v>31213</v>
      </c>
      <c r="O17" s="53"/>
      <c r="P17" s="53"/>
    </row>
    <row r="18" spans="1:16" ht="15" x14ac:dyDescent="0.2">
      <c r="A18" s="71"/>
      <c r="B18" s="32"/>
      <c r="C18" s="33"/>
      <c r="D18" s="33"/>
      <c r="E18" s="33"/>
      <c r="F18" s="170"/>
      <c r="G18" s="33"/>
      <c r="H18" s="33"/>
      <c r="I18" s="171"/>
      <c r="J18" s="33"/>
      <c r="K18" s="33"/>
      <c r="L18" s="33"/>
      <c r="M18" s="33"/>
      <c r="N18" s="171"/>
      <c r="O18" s="71"/>
      <c r="P18" s="71"/>
    </row>
    <row r="19" spans="1:16" ht="15.75" thickBot="1" x14ac:dyDescent="0.25">
      <c r="A19" s="71"/>
      <c r="B19" s="32"/>
      <c r="C19" s="33"/>
      <c r="D19" s="33"/>
      <c r="E19" s="33"/>
      <c r="F19" s="170"/>
      <c r="G19" s="33"/>
      <c r="H19" s="33"/>
      <c r="I19" s="171"/>
      <c r="J19" s="33"/>
      <c r="K19" s="33"/>
      <c r="L19" s="33"/>
      <c r="M19" s="33"/>
      <c r="N19" s="171"/>
      <c r="O19" s="71"/>
      <c r="P19" s="71"/>
    </row>
    <row r="20" spans="1:16" s="9" customFormat="1" ht="16.5" thickBot="1" x14ac:dyDescent="0.3">
      <c r="A20" s="53"/>
      <c r="B20" s="127" t="s">
        <v>125</v>
      </c>
      <c r="C20" s="128"/>
      <c r="D20" s="128"/>
      <c r="E20" s="128"/>
      <c r="F20" s="169"/>
      <c r="G20" s="128"/>
      <c r="H20" s="128"/>
      <c r="I20" s="163"/>
      <c r="J20" s="128" t="s">
        <v>127</v>
      </c>
      <c r="K20" s="128"/>
      <c r="L20" s="128"/>
      <c r="M20" s="128"/>
      <c r="N20" s="163"/>
      <c r="O20" s="53"/>
      <c r="P20" s="53"/>
    </row>
    <row r="21" spans="1:16" ht="15" x14ac:dyDescent="0.2">
      <c r="A21" s="71"/>
      <c r="B21" s="30" t="s">
        <v>12</v>
      </c>
      <c r="C21" s="162"/>
      <c r="D21" s="162"/>
      <c r="E21" s="162"/>
      <c r="F21" s="164"/>
      <c r="G21" s="162"/>
      <c r="H21" s="162"/>
      <c r="I21" s="123">
        <v>13555</v>
      </c>
      <c r="J21" s="162" t="s">
        <v>369</v>
      </c>
      <c r="K21" s="162"/>
      <c r="L21" s="162"/>
      <c r="M21" s="162"/>
      <c r="N21" s="123">
        <v>419</v>
      </c>
      <c r="O21" s="71"/>
      <c r="P21" s="71"/>
    </row>
    <row r="22" spans="1:16" ht="15" x14ac:dyDescent="0.2">
      <c r="A22" s="71"/>
      <c r="B22" s="134" t="s">
        <v>81</v>
      </c>
      <c r="C22" s="135"/>
      <c r="D22" s="135"/>
      <c r="E22" s="135"/>
      <c r="F22" s="165"/>
      <c r="G22" s="135"/>
      <c r="H22" s="135"/>
      <c r="I22" s="166">
        <v>2348</v>
      </c>
      <c r="J22" s="135" t="s">
        <v>370</v>
      </c>
      <c r="K22" s="135"/>
      <c r="L22" s="135"/>
      <c r="M22" s="135"/>
      <c r="N22" s="68">
        <v>0</v>
      </c>
      <c r="O22" s="71"/>
      <c r="P22" s="71"/>
    </row>
    <row r="23" spans="1:16" ht="15" x14ac:dyDescent="0.2">
      <c r="A23" s="71"/>
      <c r="B23" s="134" t="s">
        <v>28</v>
      </c>
      <c r="C23" s="135"/>
      <c r="D23" s="135"/>
      <c r="E23" s="135"/>
      <c r="F23" s="165"/>
      <c r="G23" s="135"/>
      <c r="H23" s="135"/>
      <c r="I23" s="166">
        <v>9665</v>
      </c>
      <c r="J23" s="135" t="s">
        <v>168</v>
      </c>
      <c r="K23" s="135"/>
      <c r="L23" s="135"/>
      <c r="M23" s="135"/>
      <c r="N23" s="166">
        <v>8733</v>
      </c>
      <c r="O23" s="71"/>
      <c r="P23" s="71"/>
    </row>
    <row r="24" spans="1:16" ht="15" x14ac:dyDescent="0.2">
      <c r="A24" s="71"/>
      <c r="B24" s="134" t="s">
        <v>258</v>
      </c>
      <c r="C24" s="135"/>
      <c r="D24" s="135"/>
      <c r="E24" s="135"/>
      <c r="F24" s="165"/>
      <c r="G24" s="135"/>
      <c r="H24" s="135"/>
      <c r="I24" s="166">
        <v>4312</v>
      </c>
      <c r="J24" s="135" t="s">
        <v>337</v>
      </c>
      <c r="K24" s="135"/>
      <c r="L24" s="135"/>
      <c r="M24" s="135"/>
      <c r="N24" s="166">
        <v>22061</v>
      </c>
      <c r="O24" s="71"/>
      <c r="P24" s="71"/>
    </row>
    <row r="25" spans="1:16" ht="15" x14ac:dyDescent="0.2">
      <c r="A25" s="71"/>
      <c r="B25" s="134" t="s">
        <v>259</v>
      </c>
      <c r="C25" s="135"/>
      <c r="D25" s="135"/>
      <c r="E25" s="135"/>
      <c r="F25" s="165"/>
      <c r="G25" s="135"/>
      <c r="H25" s="135"/>
      <c r="I25" s="166">
        <v>4013</v>
      </c>
      <c r="J25" s="135"/>
      <c r="K25" s="135"/>
      <c r="L25" s="135"/>
      <c r="M25" s="135"/>
      <c r="N25" s="166"/>
      <c r="O25" s="71"/>
      <c r="P25" s="71"/>
    </row>
    <row r="26" spans="1:16" ht="15" x14ac:dyDescent="0.2">
      <c r="A26" s="71"/>
      <c r="B26" s="134" t="s">
        <v>193</v>
      </c>
      <c r="C26" s="135"/>
      <c r="D26" s="135"/>
      <c r="E26" s="135"/>
      <c r="F26" s="165"/>
      <c r="G26" s="135"/>
      <c r="H26" s="135"/>
      <c r="I26" s="166">
        <v>776</v>
      </c>
      <c r="J26" s="135"/>
      <c r="K26" s="135"/>
      <c r="L26" s="135"/>
      <c r="M26" s="135"/>
      <c r="N26" s="166"/>
      <c r="O26" s="71"/>
      <c r="P26" s="71"/>
    </row>
    <row r="27" spans="1:16" ht="15" x14ac:dyDescent="0.2">
      <c r="A27" s="71"/>
      <c r="B27" s="134" t="s">
        <v>199</v>
      </c>
      <c r="C27" s="135"/>
      <c r="D27" s="135"/>
      <c r="E27" s="135"/>
      <c r="F27" s="165"/>
      <c r="G27" s="135"/>
      <c r="H27" s="135"/>
      <c r="I27" s="166">
        <v>17591</v>
      </c>
      <c r="J27" s="135"/>
      <c r="K27" s="135"/>
      <c r="L27" s="135"/>
      <c r="M27" s="135"/>
      <c r="N27" s="166"/>
      <c r="O27" s="71"/>
      <c r="P27" s="71"/>
    </row>
    <row r="28" spans="1:16" ht="15" x14ac:dyDescent="0.2">
      <c r="A28" s="71"/>
      <c r="B28" s="384" t="s">
        <v>183</v>
      </c>
      <c r="C28" s="385"/>
      <c r="D28" s="385"/>
      <c r="E28" s="385"/>
      <c r="F28" s="386"/>
      <c r="G28" s="385"/>
      <c r="H28" s="385"/>
      <c r="I28" s="387">
        <v>2228</v>
      </c>
      <c r="J28" s="385"/>
      <c r="K28" s="385"/>
      <c r="L28" s="385"/>
      <c r="M28" s="385"/>
      <c r="N28" s="387"/>
      <c r="O28" s="71"/>
      <c r="P28" s="71"/>
    </row>
    <row r="29" spans="1:16" ht="15.75" thickBot="1" x14ac:dyDescent="0.25">
      <c r="A29" s="71"/>
      <c r="B29" s="138"/>
      <c r="C29" s="139"/>
      <c r="D29" s="139"/>
      <c r="E29" s="139"/>
      <c r="F29" s="167"/>
      <c r="G29" s="139"/>
      <c r="H29" s="139"/>
      <c r="I29" s="168">
        <v>0</v>
      </c>
      <c r="J29" s="139"/>
      <c r="K29" s="139"/>
      <c r="L29" s="139"/>
      <c r="M29" s="139"/>
      <c r="N29" s="168"/>
      <c r="O29" s="71"/>
      <c r="P29" s="71"/>
    </row>
    <row r="30" spans="1:16" s="9" customFormat="1" ht="16.5" thickBot="1" x14ac:dyDescent="0.3">
      <c r="A30" s="53"/>
      <c r="B30" s="127" t="s">
        <v>2</v>
      </c>
      <c r="C30" s="128"/>
      <c r="D30" s="128"/>
      <c r="E30" s="128"/>
      <c r="F30" s="169"/>
      <c r="G30" s="128"/>
      <c r="H30" s="128"/>
      <c r="I30" s="163">
        <f>SUM(I21:I29)</f>
        <v>54488</v>
      </c>
      <c r="J30" s="128" t="s">
        <v>2</v>
      </c>
      <c r="K30" s="128"/>
      <c r="L30" s="128"/>
      <c r="M30" s="128"/>
      <c r="N30" s="69">
        <f>SUM(N21:N29)</f>
        <v>31213</v>
      </c>
      <c r="O30" s="53"/>
      <c r="P30" s="53"/>
    </row>
    <row r="31" spans="1:16" ht="15" x14ac:dyDescent="0.2">
      <c r="A31" s="71"/>
      <c r="B31" s="126"/>
      <c r="C31" s="126"/>
      <c r="D31" s="126"/>
      <c r="E31" s="126"/>
      <c r="F31" s="172"/>
      <c r="G31" s="126"/>
      <c r="H31" s="126"/>
      <c r="I31" s="126"/>
      <c r="J31" s="126"/>
      <c r="K31" s="126"/>
      <c r="L31" s="126"/>
      <c r="M31" s="126"/>
      <c r="N31" s="126"/>
      <c r="O31" s="71"/>
      <c r="P31" s="71"/>
    </row>
    <row r="32" spans="1:16" ht="15" x14ac:dyDescent="0.2">
      <c r="A32" s="71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71"/>
      <c r="P32" s="71"/>
    </row>
    <row r="33" spans="1:16" ht="15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</row>
  </sheetData>
  <mergeCells count="4">
    <mergeCell ref="A2:P2"/>
    <mergeCell ref="A5:P5"/>
    <mergeCell ref="A6:P6"/>
    <mergeCell ref="A4:P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J37" sqref="J37"/>
    </sheetView>
  </sheetViews>
  <sheetFormatPr defaultRowHeight="12.75" x14ac:dyDescent="0.2"/>
  <cols>
    <col min="2" max="2" width="24.28515625" customWidth="1"/>
    <col min="3" max="3" width="6.140625" customWidth="1"/>
    <col min="4" max="4" width="7.5703125" customWidth="1"/>
    <col min="5" max="6" width="6.28515625" customWidth="1"/>
    <col min="7" max="8" width="6.7109375" customWidth="1"/>
    <col min="9" max="9" width="6.5703125" customWidth="1"/>
    <col min="10" max="10" width="6.42578125" customWidth="1"/>
    <col min="11" max="11" width="6.7109375" customWidth="1"/>
    <col min="12" max="12" width="6.5703125" customWidth="1"/>
    <col min="13" max="13" width="6.42578125" customWidth="1"/>
    <col min="14" max="14" width="6.5703125" customWidth="1"/>
    <col min="15" max="15" width="10.5703125" customWidth="1"/>
  </cols>
  <sheetData>
    <row r="1" spans="1:15" ht="15.75" x14ac:dyDescent="0.25">
      <c r="A1" s="400" t="s">
        <v>176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</row>
    <row r="2" spans="1:15" ht="15.75" x14ac:dyDescent="0.25">
      <c r="A2" s="400" t="s">
        <v>402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</row>
    <row r="3" spans="1:15" ht="15" x14ac:dyDescent="0.2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</row>
    <row r="4" spans="1:15" ht="15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15.75" x14ac:dyDescent="0.25">
      <c r="A5" s="476" t="s">
        <v>116</v>
      </c>
      <c r="B5" s="477"/>
      <c r="C5" s="43" t="s">
        <v>15</v>
      </c>
      <c r="D5" s="43" t="s">
        <v>16</v>
      </c>
      <c r="E5" s="43" t="s">
        <v>17</v>
      </c>
      <c r="F5" s="43" t="s">
        <v>18</v>
      </c>
      <c r="G5" s="43" t="s">
        <v>19</v>
      </c>
      <c r="H5" s="43" t="s">
        <v>20</v>
      </c>
      <c r="I5" s="43" t="s">
        <v>21</v>
      </c>
      <c r="J5" s="43" t="s">
        <v>22</v>
      </c>
      <c r="K5" s="43" t="s">
        <v>23</v>
      </c>
      <c r="L5" s="43" t="s">
        <v>24</v>
      </c>
      <c r="M5" s="43" t="s">
        <v>25</v>
      </c>
      <c r="N5" s="43" t="s">
        <v>26</v>
      </c>
      <c r="O5" s="43" t="s">
        <v>27</v>
      </c>
    </row>
    <row r="6" spans="1:15" ht="15" customHeight="1" x14ac:dyDescent="0.2">
      <c r="A6" s="279" t="s">
        <v>223</v>
      </c>
      <c r="B6" s="280"/>
      <c r="C6" s="284">
        <v>2142</v>
      </c>
      <c r="D6" s="284">
        <v>2142</v>
      </c>
      <c r="E6" s="284">
        <v>2142</v>
      </c>
      <c r="F6" s="284">
        <v>2142</v>
      </c>
      <c r="G6" s="284">
        <v>2142</v>
      </c>
      <c r="H6" s="284">
        <v>2142</v>
      </c>
      <c r="I6" s="284">
        <v>2142</v>
      </c>
      <c r="J6" s="284">
        <v>2142</v>
      </c>
      <c r="K6" s="284">
        <v>2142</v>
      </c>
      <c r="L6" s="284">
        <v>2142</v>
      </c>
      <c r="M6" s="284">
        <v>2142</v>
      </c>
      <c r="N6" s="284">
        <v>2141</v>
      </c>
      <c r="O6" s="285">
        <f>SUM(C6:N6)</f>
        <v>25703</v>
      </c>
    </row>
    <row r="7" spans="1:15" ht="15" customHeight="1" x14ac:dyDescent="0.2">
      <c r="A7" s="279" t="s">
        <v>197</v>
      </c>
      <c r="B7" s="280"/>
      <c r="C7" s="284">
        <v>0</v>
      </c>
      <c r="D7" s="284">
        <v>0</v>
      </c>
      <c r="E7" s="284">
        <v>9750</v>
      </c>
      <c r="F7" s="284">
        <v>0</v>
      </c>
      <c r="G7" s="284">
        <v>0</v>
      </c>
      <c r="H7" s="284">
        <v>0</v>
      </c>
      <c r="I7" s="284">
        <v>0</v>
      </c>
      <c r="J7" s="284">
        <v>0</v>
      </c>
      <c r="K7" s="284">
        <v>9750</v>
      </c>
      <c r="L7" s="284">
        <v>0</v>
      </c>
      <c r="M7" s="284">
        <v>0</v>
      </c>
      <c r="N7" s="284">
        <v>0</v>
      </c>
      <c r="O7" s="285">
        <f>SUM(C7:N7)</f>
        <v>19500</v>
      </c>
    </row>
    <row r="8" spans="1:15" x14ac:dyDescent="0.2">
      <c r="A8" s="472" t="s">
        <v>260</v>
      </c>
      <c r="B8" s="473"/>
      <c r="C8" s="285">
        <v>237</v>
      </c>
      <c r="D8" s="285">
        <v>237</v>
      </c>
      <c r="E8" s="285">
        <v>237</v>
      </c>
      <c r="F8" s="285">
        <v>237</v>
      </c>
      <c r="G8" s="285">
        <v>237</v>
      </c>
      <c r="H8" s="285">
        <v>237</v>
      </c>
      <c r="I8" s="285">
        <v>237</v>
      </c>
      <c r="J8" s="285">
        <v>237</v>
      </c>
      <c r="K8" s="285">
        <v>237</v>
      </c>
      <c r="L8" s="285">
        <v>237</v>
      </c>
      <c r="M8" s="285">
        <v>237</v>
      </c>
      <c r="N8" s="285">
        <v>238</v>
      </c>
      <c r="O8" s="285">
        <f t="shared" ref="O8:O24" si="0">SUM(C8:N8)</f>
        <v>2845</v>
      </c>
    </row>
    <row r="9" spans="1:15" s="11" customFormat="1" x14ac:dyDescent="0.2">
      <c r="A9" s="279" t="s">
        <v>403</v>
      </c>
      <c r="B9" s="281"/>
      <c r="C9" s="284">
        <v>0</v>
      </c>
      <c r="D9" s="284">
        <v>0</v>
      </c>
      <c r="E9" s="284">
        <v>15000</v>
      </c>
      <c r="F9" s="284">
        <v>0</v>
      </c>
      <c r="G9" s="284">
        <v>0</v>
      </c>
      <c r="H9" s="284">
        <v>0</v>
      </c>
      <c r="I9" s="284">
        <v>0</v>
      </c>
      <c r="J9" s="284">
        <v>0</v>
      </c>
      <c r="K9" s="284">
        <v>0</v>
      </c>
      <c r="L9" s="284">
        <v>0</v>
      </c>
      <c r="M9" s="284">
        <v>0</v>
      </c>
      <c r="N9" s="284">
        <v>0</v>
      </c>
      <c r="O9" s="285">
        <f t="shared" si="0"/>
        <v>15000</v>
      </c>
    </row>
    <row r="10" spans="1:15" x14ac:dyDescent="0.2">
      <c r="A10" s="282" t="s">
        <v>342</v>
      </c>
      <c r="B10" s="283"/>
      <c r="C10" s="285">
        <v>0</v>
      </c>
      <c r="D10" s="285">
        <v>22</v>
      </c>
      <c r="E10" s="285">
        <v>0</v>
      </c>
      <c r="F10" s="285">
        <v>0</v>
      </c>
      <c r="G10" s="285">
        <v>0</v>
      </c>
      <c r="H10" s="285">
        <v>0</v>
      </c>
      <c r="I10" s="285">
        <v>0</v>
      </c>
      <c r="J10" s="285">
        <v>0</v>
      </c>
      <c r="K10" s="285">
        <v>22</v>
      </c>
      <c r="L10" s="285">
        <v>0</v>
      </c>
      <c r="M10" s="285">
        <v>0</v>
      </c>
      <c r="N10" s="285">
        <v>0</v>
      </c>
      <c r="O10" s="285">
        <f t="shared" si="0"/>
        <v>44</v>
      </c>
    </row>
    <row r="11" spans="1:15" x14ac:dyDescent="0.2">
      <c r="A11" s="282" t="s">
        <v>209</v>
      </c>
      <c r="B11" s="283"/>
      <c r="C11" s="285">
        <v>0</v>
      </c>
      <c r="D11" s="285">
        <v>0</v>
      </c>
      <c r="E11" s="285">
        <v>6272</v>
      </c>
      <c r="F11" s="285">
        <v>0</v>
      </c>
      <c r="G11" s="285">
        <v>0</v>
      </c>
      <c r="H11" s="285">
        <v>0</v>
      </c>
      <c r="I11" s="285">
        <v>0</v>
      </c>
      <c r="J11" s="285">
        <v>0</v>
      </c>
      <c r="K11" s="285">
        <v>0</v>
      </c>
      <c r="L11" s="285">
        <v>0</v>
      </c>
      <c r="M11" s="285">
        <v>0</v>
      </c>
      <c r="N11" s="285">
        <v>0</v>
      </c>
      <c r="O11" s="285">
        <f t="shared" si="0"/>
        <v>6272</v>
      </c>
    </row>
    <row r="12" spans="1:15" x14ac:dyDescent="0.2">
      <c r="A12" s="282" t="s">
        <v>131</v>
      </c>
      <c r="B12" s="283"/>
      <c r="C12" s="285">
        <v>16337</v>
      </c>
      <c r="D12" s="285">
        <v>0</v>
      </c>
      <c r="E12" s="285">
        <v>0</v>
      </c>
      <c r="F12" s="285">
        <v>0</v>
      </c>
      <c r="G12" s="285">
        <v>0</v>
      </c>
      <c r="H12" s="285">
        <v>0</v>
      </c>
      <c r="I12" s="285">
        <v>0</v>
      </c>
      <c r="J12" s="285">
        <v>0</v>
      </c>
      <c r="K12" s="285">
        <v>0</v>
      </c>
      <c r="L12" s="285">
        <v>0</v>
      </c>
      <c r="M12" s="285">
        <v>0</v>
      </c>
      <c r="N12" s="285">
        <v>0</v>
      </c>
      <c r="O12" s="285">
        <f t="shared" si="0"/>
        <v>16337</v>
      </c>
    </row>
    <row r="13" spans="1:15" ht="15.75" x14ac:dyDescent="0.25">
      <c r="A13" s="175" t="s">
        <v>5</v>
      </c>
      <c r="B13" s="174"/>
      <c r="C13" s="286">
        <f t="shared" ref="C13:O13" si="1">SUM(C6:C12)</f>
        <v>18716</v>
      </c>
      <c r="D13" s="286">
        <f t="shared" si="1"/>
        <v>2401</v>
      </c>
      <c r="E13" s="286">
        <f t="shared" si="1"/>
        <v>33401</v>
      </c>
      <c r="F13" s="286">
        <f t="shared" si="1"/>
        <v>2379</v>
      </c>
      <c r="G13" s="286">
        <f t="shared" si="1"/>
        <v>2379</v>
      </c>
      <c r="H13" s="286">
        <f t="shared" si="1"/>
        <v>2379</v>
      </c>
      <c r="I13" s="286">
        <f t="shared" si="1"/>
        <v>2379</v>
      </c>
      <c r="J13" s="286">
        <f t="shared" si="1"/>
        <v>2379</v>
      </c>
      <c r="K13" s="286">
        <f t="shared" si="1"/>
        <v>12151</v>
      </c>
      <c r="L13" s="286">
        <f t="shared" si="1"/>
        <v>2379</v>
      </c>
      <c r="M13" s="286">
        <f t="shared" si="1"/>
        <v>2379</v>
      </c>
      <c r="N13" s="286">
        <f t="shared" si="1"/>
        <v>2379</v>
      </c>
      <c r="O13" s="286">
        <f t="shared" si="1"/>
        <v>85701</v>
      </c>
    </row>
    <row r="14" spans="1:15" ht="15" x14ac:dyDescent="0.2">
      <c r="A14" s="474"/>
      <c r="B14" s="475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>
        <f t="shared" si="0"/>
        <v>0</v>
      </c>
    </row>
    <row r="15" spans="1:15" x14ac:dyDescent="0.2">
      <c r="A15" s="282" t="s">
        <v>12</v>
      </c>
      <c r="B15" s="283"/>
      <c r="C15" s="285">
        <v>1129</v>
      </c>
      <c r="D15" s="285">
        <v>1129</v>
      </c>
      <c r="E15" s="285">
        <v>1129</v>
      </c>
      <c r="F15" s="285">
        <v>1129</v>
      </c>
      <c r="G15" s="285">
        <v>1129</v>
      </c>
      <c r="H15" s="285">
        <v>1130</v>
      </c>
      <c r="I15" s="285">
        <v>1130</v>
      </c>
      <c r="J15" s="285">
        <v>1130</v>
      </c>
      <c r="K15" s="285">
        <v>1130</v>
      </c>
      <c r="L15" s="285">
        <v>1130</v>
      </c>
      <c r="M15" s="285">
        <v>1130</v>
      </c>
      <c r="N15" s="285">
        <v>1130</v>
      </c>
      <c r="O15" s="285">
        <f t="shared" si="0"/>
        <v>13555</v>
      </c>
    </row>
    <row r="16" spans="1:15" ht="12" customHeight="1" x14ac:dyDescent="0.2">
      <c r="A16" s="282" t="s">
        <v>81</v>
      </c>
      <c r="B16" s="283"/>
      <c r="C16" s="285">
        <v>195</v>
      </c>
      <c r="D16" s="285">
        <v>195</v>
      </c>
      <c r="E16" s="285">
        <v>195</v>
      </c>
      <c r="F16" s="285">
        <v>195</v>
      </c>
      <c r="G16" s="285">
        <v>196</v>
      </c>
      <c r="H16" s="285">
        <v>196</v>
      </c>
      <c r="I16" s="285">
        <v>196</v>
      </c>
      <c r="J16" s="285">
        <v>196</v>
      </c>
      <c r="K16" s="285">
        <v>196</v>
      </c>
      <c r="L16" s="285">
        <v>196</v>
      </c>
      <c r="M16" s="285">
        <v>196</v>
      </c>
      <c r="N16" s="285">
        <v>196</v>
      </c>
      <c r="O16" s="285">
        <f t="shared" si="0"/>
        <v>2348</v>
      </c>
    </row>
    <row r="17" spans="1:15" x14ac:dyDescent="0.2">
      <c r="A17" s="279" t="s">
        <v>28</v>
      </c>
      <c r="B17" s="283"/>
      <c r="C17" s="285">
        <v>450</v>
      </c>
      <c r="D17" s="285">
        <v>450</v>
      </c>
      <c r="E17" s="285">
        <v>450</v>
      </c>
      <c r="F17" s="285">
        <v>500</v>
      </c>
      <c r="G17" s="285">
        <v>915</v>
      </c>
      <c r="H17" s="285">
        <v>1200</v>
      </c>
      <c r="I17" s="285">
        <v>1200</v>
      </c>
      <c r="J17" s="285">
        <v>1200</v>
      </c>
      <c r="K17" s="285">
        <v>1200</v>
      </c>
      <c r="L17" s="285">
        <v>500</v>
      </c>
      <c r="M17" s="285">
        <v>800</v>
      </c>
      <c r="N17" s="285">
        <v>800</v>
      </c>
      <c r="O17" s="285">
        <f t="shared" si="0"/>
        <v>9665</v>
      </c>
    </row>
    <row r="18" spans="1:15" x14ac:dyDescent="0.2">
      <c r="A18" s="282" t="s">
        <v>261</v>
      </c>
      <c r="B18" s="283"/>
      <c r="C18" s="285">
        <v>0</v>
      </c>
      <c r="D18" s="285">
        <v>0</v>
      </c>
      <c r="E18" s="285">
        <v>431</v>
      </c>
      <c r="F18" s="285">
        <v>431</v>
      </c>
      <c r="G18" s="285">
        <v>431</v>
      </c>
      <c r="H18" s="285">
        <v>431</v>
      </c>
      <c r="I18" s="285">
        <v>431</v>
      </c>
      <c r="J18" s="285">
        <v>431</v>
      </c>
      <c r="K18" s="285">
        <v>431</v>
      </c>
      <c r="L18" s="285">
        <v>431</v>
      </c>
      <c r="M18" s="285">
        <v>432</v>
      </c>
      <c r="N18" s="285">
        <v>432</v>
      </c>
      <c r="O18" s="285">
        <f t="shared" si="0"/>
        <v>4312</v>
      </c>
    </row>
    <row r="19" spans="1:15" x14ac:dyDescent="0.2">
      <c r="A19" s="282" t="s">
        <v>262</v>
      </c>
      <c r="B19" s="283"/>
      <c r="C19" s="285">
        <v>334</v>
      </c>
      <c r="D19" s="285">
        <v>334</v>
      </c>
      <c r="E19" s="285">
        <v>334</v>
      </c>
      <c r="F19" s="285">
        <v>334</v>
      </c>
      <c r="G19" s="285">
        <v>334</v>
      </c>
      <c r="H19" s="285">
        <v>334</v>
      </c>
      <c r="I19" s="285">
        <v>334</v>
      </c>
      <c r="J19" s="285">
        <v>335</v>
      </c>
      <c r="K19" s="285">
        <v>335</v>
      </c>
      <c r="L19" s="285">
        <v>335</v>
      </c>
      <c r="M19" s="285">
        <v>335</v>
      </c>
      <c r="N19" s="285">
        <v>335</v>
      </c>
      <c r="O19" s="285">
        <f t="shared" si="0"/>
        <v>4013</v>
      </c>
    </row>
    <row r="20" spans="1:15" x14ac:dyDescent="0.2">
      <c r="A20" s="282" t="s">
        <v>210</v>
      </c>
      <c r="B20" s="283"/>
      <c r="C20" s="285">
        <v>12</v>
      </c>
      <c r="D20" s="285">
        <v>12</v>
      </c>
      <c r="E20" s="285">
        <v>64</v>
      </c>
      <c r="F20" s="285">
        <v>64</v>
      </c>
      <c r="G20" s="285">
        <v>64</v>
      </c>
      <c r="H20" s="285">
        <v>64</v>
      </c>
      <c r="I20" s="285">
        <v>65</v>
      </c>
      <c r="J20" s="285">
        <v>65</v>
      </c>
      <c r="K20" s="285">
        <v>65</v>
      </c>
      <c r="L20" s="285">
        <v>65</v>
      </c>
      <c r="M20" s="285">
        <v>65</v>
      </c>
      <c r="N20" s="285">
        <v>171</v>
      </c>
      <c r="O20" s="285">
        <f t="shared" si="0"/>
        <v>776</v>
      </c>
    </row>
    <row r="21" spans="1:15" x14ac:dyDescent="0.2">
      <c r="A21" s="472" t="s">
        <v>183</v>
      </c>
      <c r="B21" s="473"/>
      <c r="C21" s="285">
        <v>0</v>
      </c>
      <c r="D21" s="285">
        <v>0</v>
      </c>
      <c r="E21" s="285">
        <v>0</v>
      </c>
      <c r="F21" s="285">
        <v>0</v>
      </c>
      <c r="G21" s="285">
        <v>0</v>
      </c>
      <c r="H21" s="285">
        <v>0</v>
      </c>
      <c r="I21" s="285">
        <v>0</v>
      </c>
      <c r="J21" s="285">
        <v>0</v>
      </c>
      <c r="K21" s="285">
        <v>0</v>
      </c>
      <c r="L21" s="285">
        <v>0</v>
      </c>
      <c r="M21" s="285">
        <v>0</v>
      </c>
      <c r="N21" s="285">
        <v>2228</v>
      </c>
      <c r="O21" s="285">
        <f t="shared" si="0"/>
        <v>2228</v>
      </c>
    </row>
    <row r="22" spans="1:15" ht="18" customHeight="1" x14ac:dyDescent="0.2">
      <c r="A22" s="279" t="s">
        <v>350</v>
      </c>
      <c r="B22" s="283"/>
      <c r="C22" s="285">
        <v>0</v>
      </c>
      <c r="D22" s="285">
        <v>0</v>
      </c>
      <c r="E22" s="285">
        <v>419</v>
      </c>
      <c r="F22" s="285">
        <v>0</v>
      </c>
      <c r="G22" s="285">
        <v>0</v>
      </c>
      <c r="H22" s="285">
        <v>0</v>
      </c>
      <c r="I22" s="285">
        <v>0</v>
      </c>
      <c r="J22" s="285">
        <v>0</v>
      </c>
      <c r="K22" s="285">
        <v>0</v>
      </c>
      <c r="L22" s="285">
        <v>0</v>
      </c>
      <c r="M22" s="285">
        <v>0</v>
      </c>
      <c r="N22" s="285">
        <v>0</v>
      </c>
      <c r="O22" s="285">
        <f t="shared" si="0"/>
        <v>419</v>
      </c>
    </row>
    <row r="23" spans="1:15" ht="18" customHeight="1" x14ac:dyDescent="0.2">
      <c r="A23" s="279" t="s">
        <v>404</v>
      </c>
      <c r="B23" s="283"/>
      <c r="C23" s="285">
        <v>0</v>
      </c>
      <c r="D23" s="285">
        <v>0</v>
      </c>
      <c r="E23" s="285">
        <v>0</v>
      </c>
      <c r="F23" s="285">
        <v>0</v>
      </c>
      <c r="G23" s="285">
        <v>0</v>
      </c>
      <c r="H23" s="285">
        <v>0</v>
      </c>
      <c r="I23" s="285">
        <v>0</v>
      </c>
      <c r="J23" s="285">
        <v>0</v>
      </c>
      <c r="K23" s="285">
        <v>0</v>
      </c>
      <c r="L23" s="285">
        <v>0</v>
      </c>
      <c r="M23" s="285">
        <v>0</v>
      </c>
      <c r="N23" s="285">
        <v>0</v>
      </c>
      <c r="O23" s="285">
        <f t="shared" si="0"/>
        <v>0</v>
      </c>
    </row>
    <row r="24" spans="1:15" x14ac:dyDescent="0.2">
      <c r="A24" s="282" t="s">
        <v>50</v>
      </c>
      <c r="B24" s="283"/>
      <c r="C24" s="285">
        <v>1465</v>
      </c>
      <c r="D24" s="285">
        <v>1465</v>
      </c>
      <c r="E24" s="285">
        <v>1465</v>
      </c>
      <c r="F24" s="285">
        <v>1465</v>
      </c>
      <c r="G24" s="285">
        <v>1465</v>
      </c>
      <c r="H24" s="285">
        <v>1465</v>
      </c>
      <c r="I24" s="285">
        <v>1465</v>
      </c>
      <c r="J24" s="285">
        <v>1465</v>
      </c>
      <c r="K24" s="285">
        <v>1465</v>
      </c>
      <c r="L24" s="285">
        <v>1465</v>
      </c>
      <c r="M24" s="285">
        <v>1471</v>
      </c>
      <c r="N24" s="285">
        <v>1470</v>
      </c>
      <c r="O24" s="285">
        <f t="shared" si="0"/>
        <v>17591</v>
      </c>
    </row>
    <row r="25" spans="1:15" x14ac:dyDescent="0.2">
      <c r="A25" s="282" t="s">
        <v>339</v>
      </c>
      <c r="B25" s="283"/>
      <c r="C25" s="285">
        <v>0</v>
      </c>
      <c r="D25" s="285">
        <v>0</v>
      </c>
      <c r="E25" s="285">
        <v>0</v>
      </c>
      <c r="F25" s="285">
        <v>5000</v>
      </c>
      <c r="G25" s="285">
        <v>6974</v>
      </c>
      <c r="H25" s="285">
        <v>6974</v>
      </c>
      <c r="I25" s="285">
        <v>1974</v>
      </c>
      <c r="J25" s="285">
        <v>1974</v>
      </c>
      <c r="K25" s="285">
        <v>1974</v>
      </c>
      <c r="L25" s="285">
        <v>1974</v>
      </c>
      <c r="M25" s="285">
        <v>1975</v>
      </c>
      <c r="N25" s="285">
        <v>1975</v>
      </c>
      <c r="O25" s="285">
        <f>SUM(C25:N25)</f>
        <v>30794</v>
      </c>
    </row>
    <row r="26" spans="1:15" ht="15.75" x14ac:dyDescent="0.25">
      <c r="A26" s="175" t="s">
        <v>14</v>
      </c>
      <c r="B26" s="174"/>
      <c r="C26" s="286">
        <f t="shared" ref="C26:O26" si="2">SUM(C15:C25)</f>
        <v>3585</v>
      </c>
      <c r="D26" s="286">
        <f t="shared" si="2"/>
        <v>3585</v>
      </c>
      <c r="E26" s="286">
        <f t="shared" si="2"/>
        <v>4487</v>
      </c>
      <c r="F26" s="286">
        <f t="shared" si="2"/>
        <v>9118</v>
      </c>
      <c r="G26" s="286">
        <f>SUM(G15:G25)</f>
        <v>11508</v>
      </c>
      <c r="H26" s="286">
        <f>SUM(H15:H25)</f>
        <v>11794</v>
      </c>
      <c r="I26" s="286">
        <f>SUM(I15:I25)</f>
        <v>6795</v>
      </c>
      <c r="J26" s="286">
        <f t="shared" si="2"/>
        <v>6796</v>
      </c>
      <c r="K26" s="286">
        <f t="shared" si="2"/>
        <v>6796</v>
      </c>
      <c r="L26" s="286">
        <f t="shared" si="2"/>
        <v>6096</v>
      </c>
      <c r="M26" s="286">
        <f t="shared" si="2"/>
        <v>6404</v>
      </c>
      <c r="N26" s="286">
        <f t="shared" si="2"/>
        <v>8737</v>
      </c>
      <c r="O26" s="286">
        <f t="shared" si="2"/>
        <v>85701</v>
      </c>
    </row>
    <row r="27" spans="1:15" ht="15" x14ac:dyDescent="0.2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</row>
  </sheetData>
  <mergeCells count="6">
    <mergeCell ref="A21:B21"/>
    <mergeCell ref="A14:B14"/>
    <mergeCell ref="A1:O1"/>
    <mergeCell ref="A2:O2"/>
    <mergeCell ref="A8:B8"/>
    <mergeCell ref="A5:B5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K14" sqref="K14"/>
    </sheetView>
  </sheetViews>
  <sheetFormatPr defaultRowHeight="12.75" x14ac:dyDescent="0.2"/>
  <cols>
    <col min="2" max="2" width="30" customWidth="1"/>
    <col min="3" max="3" width="6.140625" customWidth="1"/>
    <col min="4" max="4" width="6.5703125" customWidth="1"/>
    <col min="5" max="6" width="6.28515625" customWidth="1"/>
    <col min="7" max="8" width="6.7109375" customWidth="1"/>
    <col min="9" max="9" width="6.5703125" customWidth="1"/>
    <col min="10" max="11" width="6.7109375" customWidth="1"/>
    <col min="12" max="12" width="6.5703125" customWidth="1"/>
    <col min="13" max="13" width="6.42578125" customWidth="1"/>
    <col min="14" max="14" width="6.5703125" customWidth="1"/>
    <col min="15" max="15" width="10.85546875" customWidth="1"/>
  </cols>
  <sheetData>
    <row r="1" spans="1:15" ht="15.75" x14ac:dyDescent="0.25">
      <c r="A1" s="400" t="s">
        <v>180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</row>
    <row r="2" spans="1:15" ht="15.75" x14ac:dyDescent="0.25">
      <c r="A2" s="400" t="s">
        <v>392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</row>
    <row r="3" spans="1:15" ht="15" x14ac:dyDescent="0.2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</row>
    <row r="4" spans="1:15" ht="15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15.75" x14ac:dyDescent="0.25">
      <c r="A5" s="476" t="s">
        <v>116</v>
      </c>
      <c r="B5" s="477"/>
      <c r="C5" s="43" t="s">
        <v>15</v>
      </c>
      <c r="D5" s="43" t="s">
        <v>16</v>
      </c>
      <c r="E5" s="43" t="s">
        <v>17</v>
      </c>
      <c r="F5" s="43" t="s">
        <v>18</v>
      </c>
      <c r="G5" s="43" t="s">
        <v>19</v>
      </c>
      <c r="H5" s="43" t="s">
        <v>20</v>
      </c>
      <c r="I5" s="43" t="s">
        <v>21</v>
      </c>
      <c r="J5" s="43" t="s">
        <v>22</v>
      </c>
      <c r="K5" s="43" t="s">
        <v>23</v>
      </c>
      <c r="L5" s="43" t="s">
        <v>24</v>
      </c>
      <c r="M5" s="43" t="s">
        <v>25</v>
      </c>
      <c r="N5" s="43" t="s">
        <v>26</v>
      </c>
      <c r="O5" s="43" t="s">
        <v>27</v>
      </c>
    </row>
    <row r="6" spans="1:15" x14ac:dyDescent="0.2">
      <c r="A6" s="279" t="s">
        <v>263</v>
      </c>
      <c r="B6" s="280"/>
      <c r="C6" s="284">
        <v>0</v>
      </c>
      <c r="D6" s="284">
        <v>0</v>
      </c>
      <c r="E6" s="284">
        <v>0</v>
      </c>
      <c r="F6" s="284">
        <v>0</v>
      </c>
      <c r="G6" s="284">
        <v>0</v>
      </c>
      <c r="H6" s="284">
        <v>0</v>
      </c>
      <c r="I6" s="284">
        <v>0</v>
      </c>
      <c r="J6" s="284">
        <v>0</v>
      </c>
      <c r="K6" s="284">
        <v>0</v>
      </c>
      <c r="L6" s="284">
        <v>0</v>
      </c>
      <c r="M6" s="284">
        <v>0</v>
      </c>
      <c r="N6" s="284">
        <v>0</v>
      </c>
      <c r="O6" s="285">
        <f>SUM(C6:N6)</f>
        <v>0</v>
      </c>
    </row>
    <row r="7" spans="1:15" x14ac:dyDescent="0.2">
      <c r="A7" s="472" t="s">
        <v>181</v>
      </c>
      <c r="B7" s="473"/>
      <c r="C7" s="285">
        <v>1466</v>
      </c>
      <c r="D7" s="285">
        <v>1466</v>
      </c>
      <c r="E7" s="285">
        <v>1466</v>
      </c>
      <c r="F7" s="285">
        <v>1466</v>
      </c>
      <c r="G7" s="285">
        <v>1466</v>
      </c>
      <c r="H7" s="285">
        <v>1466</v>
      </c>
      <c r="I7" s="285">
        <v>1466</v>
      </c>
      <c r="J7" s="285">
        <v>1466</v>
      </c>
      <c r="K7" s="285">
        <v>1466</v>
      </c>
      <c r="L7" s="285">
        <v>1466</v>
      </c>
      <c r="M7" s="285">
        <v>1466</v>
      </c>
      <c r="N7" s="285">
        <v>1465</v>
      </c>
      <c r="O7" s="285">
        <f>SUM(C7:N7)</f>
        <v>17591</v>
      </c>
    </row>
    <row r="8" spans="1:15" x14ac:dyDescent="0.2">
      <c r="A8" s="287" t="s">
        <v>131</v>
      </c>
      <c r="B8" s="288"/>
      <c r="C8" s="285">
        <v>17</v>
      </c>
      <c r="D8" s="285">
        <v>0</v>
      </c>
      <c r="E8" s="285">
        <v>0</v>
      </c>
      <c r="F8" s="285">
        <v>0</v>
      </c>
      <c r="G8" s="285">
        <v>0</v>
      </c>
      <c r="H8" s="285">
        <v>0</v>
      </c>
      <c r="I8" s="285">
        <v>0</v>
      </c>
      <c r="J8" s="285">
        <v>0</v>
      </c>
      <c r="K8" s="285">
        <v>0</v>
      </c>
      <c r="L8" s="285">
        <v>0</v>
      </c>
      <c r="M8" s="285">
        <v>0</v>
      </c>
      <c r="N8" s="285">
        <v>0</v>
      </c>
      <c r="O8" s="285">
        <f>SUM(C8:N8)</f>
        <v>17</v>
      </c>
    </row>
    <row r="9" spans="1:15" ht="15.75" x14ac:dyDescent="0.25">
      <c r="A9" s="175" t="s">
        <v>5</v>
      </c>
      <c r="B9" s="174"/>
      <c r="C9" s="176">
        <f t="shared" ref="C9:N9" si="0">SUM(C6:C8)</f>
        <v>1483</v>
      </c>
      <c r="D9" s="176">
        <f t="shared" si="0"/>
        <v>1466</v>
      </c>
      <c r="E9" s="176">
        <f t="shared" si="0"/>
        <v>1466</v>
      </c>
      <c r="F9" s="176">
        <f t="shared" si="0"/>
        <v>1466</v>
      </c>
      <c r="G9" s="176">
        <f t="shared" si="0"/>
        <v>1466</v>
      </c>
      <c r="H9" s="176">
        <f t="shared" si="0"/>
        <v>1466</v>
      </c>
      <c r="I9" s="176">
        <f t="shared" si="0"/>
        <v>1466</v>
      </c>
      <c r="J9" s="176">
        <f t="shared" si="0"/>
        <v>1466</v>
      </c>
      <c r="K9" s="176">
        <f t="shared" si="0"/>
        <v>1466</v>
      </c>
      <c r="L9" s="176">
        <f t="shared" si="0"/>
        <v>1466</v>
      </c>
      <c r="M9" s="176">
        <f t="shared" si="0"/>
        <v>1466</v>
      </c>
      <c r="N9" s="176">
        <f t="shared" si="0"/>
        <v>1465</v>
      </c>
      <c r="O9" s="366">
        <f>SUM(C9:N9)</f>
        <v>17608</v>
      </c>
    </row>
    <row r="10" spans="1:15" ht="15" x14ac:dyDescent="0.2">
      <c r="A10" s="474"/>
      <c r="B10" s="475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1" spans="1:15" x14ac:dyDescent="0.2">
      <c r="A11" s="282" t="s">
        <v>12</v>
      </c>
      <c r="B11" s="283"/>
      <c r="C11" s="285">
        <v>855</v>
      </c>
      <c r="D11" s="285">
        <v>855</v>
      </c>
      <c r="E11" s="285">
        <v>855</v>
      </c>
      <c r="F11" s="285">
        <v>855</v>
      </c>
      <c r="G11" s="285">
        <v>855</v>
      </c>
      <c r="H11" s="285">
        <v>855</v>
      </c>
      <c r="I11" s="285">
        <v>855</v>
      </c>
      <c r="J11" s="285">
        <v>855</v>
      </c>
      <c r="K11" s="285">
        <v>855</v>
      </c>
      <c r="L11" s="285">
        <v>856</v>
      </c>
      <c r="M11" s="285">
        <v>856</v>
      </c>
      <c r="N11" s="285">
        <v>856</v>
      </c>
      <c r="O11" s="285">
        <f>SUM(C11:N11)</f>
        <v>10263</v>
      </c>
    </row>
    <row r="12" spans="1:15" ht="12" customHeight="1" x14ac:dyDescent="0.2">
      <c r="A12" s="282" t="s">
        <v>81</v>
      </c>
      <c r="B12" s="283"/>
      <c r="C12" s="285">
        <v>171</v>
      </c>
      <c r="D12" s="285">
        <v>171</v>
      </c>
      <c r="E12" s="285">
        <v>171</v>
      </c>
      <c r="F12" s="285">
        <v>171</v>
      </c>
      <c r="G12" s="285">
        <v>171</v>
      </c>
      <c r="H12" s="285">
        <v>171</v>
      </c>
      <c r="I12" s="285">
        <v>171</v>
      </c>
      <c r="J12" s="285">
        <v>171</v>
      </c>
      <c r="K12" s="285">
        <v>171</v>
      </c>
      <c r="L12" s="285">
        <v>171</v>
      </c>
      <c r="M12" s="285">
        <v>170</v>
      </c>
      <c r="N12" s="285">
        <v>170</v>
      </c>
      <c r="O12" s="285">
        <f>SUM(C12:N12)</f>
        <v>2050</v>
      </c>
    </row>
    <row r="13" spans="1:15" x14ac:dyDescent="0.2">
      <c r="A13" s="279" t="s">
        <v>28</v>
      </c>
      <c r="B13" s="283"/>
      <c r="C13" s="285">
        <v>441</v>
      </c>
      <c r="D13" s="285">
        <v>441</v>
      </c>
      <c r="E13" s="285">
        <v>441</v>
      </c>
      <c r="F13" s="285">
        <v>441</v>
      </c>
      <c r="G13" s="285">
        <v>441</v>
      </c>
      <c r="H13" s="285">
        <v>441</v>
      </c>
      <c r="I13" s="285">
        <v>441</v>
      </c>
      <c r="J13" s="285">
        <v>441</v>
      </c>
      <c r="K13" s="285">
        <v>441</v>
      </c>
      <c r="L13" s="285">
        <v>442</v>
      </c>
      <c r="M13" s="285">
        <v>442</v>
      </c>
      <c r="N13" s="285">
        <v>442</v>
      </c>
      <c r="O13" s="285">
        <f>SUM(C13:N13)</f>
        <v>5295</v>
      </c>
    </row>
    <row r="14" spans="1:15" x14ac:dyDescent="0.2">
      <c r="A14" s="472" t="s">
        <v>29</v>
      </c>
      <c r="B14" s="473"/>
      <c r="C14" s="285">
        <v>0</v>
      </c>
      <c r="D14" s="285">
        <v>0</v>
      </c>
      <c r="E14" s="285">
        <v>0</v>
      </c>
      <c r="F14" s="285">
        <v>0</v>
      </c>
      <c r="G14" s="285">
        <v>0</v>
      </c>
      <c r="H14" s="285">
        <v>0</v>
      </c>
      <c r="I14" s="285">
        <v>0</v>
      </c>
      <c r="J14" s="285">
        <v>0</v>
      </c>
      <c r="K14" s="285">
        <v>0</v>
      </c>
      <c r="L14" s="285">
        <v>0</v>
      </c>
      <c r="M14" s="285">
        <v>0</v>
      </c>
      <c r="N14" s="285">
        <v>0</v>
      </c>
      <c r="O14" s="285">
        <f>SUM(C14:N14)</f>
        <v>0</v>
      </c>
    </row>
    <row r="15" spans="1:15" ht="15.75" x14ac:dyDescent="0.25">
      <c r="A15" s="175" t="s">
        <v>14</v>
      </c>
      <c r="B15" s="174"/>
      <c r="C15" s="176">
        <f>SUM(C11:C14)</f>
        <v>1467</v>
      </c>
      <c r="D15" s="176">
        <f t="shared" ref="D15:O15" si="1">SUM(D11:D14)</f>
        <v>1467</v>
      </c>
      <c r="E15" s="176">
        <f t="shared" si="1"/>
        <v>1467</v>
      </c>
      <c r="F15" s="176">
        <f t="shared" si="1"/>
        <v>1467</v>
      </c>
      <c r="G15" s="176">
        <f t="shared" si="1"/>
        <v>1467</v>
      </c>
      <c r="H15" s="176">
        <f t="shared" si="1"/>
        <v>1467</v>
      </c>
      <c r="I15" s="176">
        <f t="shared" si="1"/>
        <v>1467</v>
      </c>
      <c r="J15" s="176">
        <f t="shared" si="1"/>
        <v>1467</v>
      </c>
      <c r="K15" s="176">
        <f t="shared" si="1"/>
        <v>1467</v>
      </c>
      <c r="L15" s="176">
        <f t="shared" si="1"/>
        <v>1469</v>
      </c>
      <c r="M15" s="176">
        <f t="shared" si="1"/>
        <v>1468</v>
      </c>
      <c r="N15" s="176">
        <f t="shared" si="1"/>
        <v>1468</v>
      </c>
      <c r="O15" s="176">
        <f t="shared" si="1"/>
        <v>17608</v>
      </c>
    </row>
    <row r="16" spans="1:15" ht="15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</row>
  </sheetData>
  <mergeCells count="6">
    <mergeCell ref="A14:B14"/>
    <mergeCell ref="A7:B7"/>
    <mergeCell ref="A10:B10"/>
    <mergeCell ref="A1:O1"/>
    <mergeCell ref="A2:O2"/>
    <mergeCell ref="A5:B5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"/>
  <sheetViews>
    <sheetView workbookViewId="0">
      <selection activeCell="D28" sqref="D28"/>
    </sheetView>
  </sheetViews>
  <sheetFormatPr defaultRowHeight="12.75" x14ac:dyDescent="0.2"/>
  <cols>
    <col min="2" max="2" width="41.85546875" customWidth="1"/>
    <col min="3" max="3" width="31" customWidth="1"/>
    <col min="4" max="4" width="16.28515625" customWidth="1"/>
  </cols>
  <sheetData>
    <row r="3" spans="1:6" ht="15" x14ac:dyDescent="0.2">
      <c r="A3" s="71"/>
      <c r="B3" s="71"/>
      <c r="C3" s="71"/>
      <c r="D3" s="71"/>
      <c r="E3" s="71"/>
      <c r="F3" s="71"/>
    </row>
    <row r="4" spans="1:6" ht="15.75" x14ac:dyDescent="0.25">
      <c r="A4" s="399" t="s">
        <v>113</v>
      </c>
      <c r="B4" s="399"/>
      <c r="C4" s="399"/>
      <c r="D4" s="399"/>
      <c r="E4" s="399"/>
      <c r="F4" s="399"/>
    </row>
    <row r="5" spans="1:6" ht="15" x14ac:dyDescent="0.2">
      <c r="A5" s="71"/>
      <c r="B5" s="71"/>
      <c r="C5" s="71"/>
      <c r="D5" s="71"/>
      <c r="E5" s="71"/>
      <c r="F5" s="71"/>
    </row>
    <row r="6" spans="1:6" ht="15.75" x14ac:dyDescent="0.25">
      <c r="A6" s="399" t="s">
        <v>107</v>
      </c>
      <c r="B6" s="399"/>
      <c r="C6" s="399"/>
      <c r="D6" s="399"/>
      <c r="E6" s="399"/>
      <c r="F6" s="399"/>
    </row>
    <row r="7" spans="1:6" ht="15.75" x14ac:dyDescent="0.25">
      <c r="A7" s="71"/>
      <c r="B7" s="399" t="s">
        <v>356</v>
      </c>
      <c r="C7" s="399"/>
      <c r="D7" s="399"/>
      <c r="E7" s="71"/>
      <c r="F7" s="71"/>
    </row>
    <row r="8" spans="1:6" ht="15" x14ac:dyDescent="0.2">
      <c r="A8" s="71"/>
      <c r="B8" s="71"/>
      <c r="C8" s="71"/>
      <c r="D8" s="71" t="s">
        <v>166</v>
      </c>
      <c r="E8" s="71"/>
      <c r="F8" s="71"/>
    </row>
    <row r="9" spans="1:6" ht="15.75" thickBot="1" x14ac:dyDescent="0.25">
      <c r="A9" s="71"/>
      <c r="B9" s="71"/>
      <c r="C9" s="71"/>
      <c r="D9" s="71"/>
      <c r="E9" s="71"/>
      <c r="F9" s="71"/>
    </row>
    <row r="10" spans="1:6" ht="16.5" thickBot="1" x14ac:dyDescent="0.3">
      <c r="A10" s="71"/>
      <c r="B10" s="143" t="s">
        <v>0</v>
      </c>
      <c r="C10" s="144" t="s">
        <v>108</v>
      </c>
      <c r="D10" s="177" t="s">
        <v>65</v>
      </c>
      <c r="E10" s="71"/>
      <c r="F10" s="71"/>
    </row>
    <row r="11" spans="1:6" ht="16.5" thickBot="1" x14ac:dyDescent="0.3">
      <c r="A11" s="71"/>
      <c r="B11" s="143"/>
      <c r="C11" s="144"/>
      <c r="D11" s="177"/>
      <c r="E11" s="71"/>
      <c r="F11" s="71"/>
    </row>
    <row r="12" spans="1:6" ht="15" x14ac:dyDescent="0.2">
      <c r="A12" s="71"/>
      <c r="B12" s="178" t="s">
        <v>109</v>
      </c>
      <c r="C12" s="179" t="s">
        <v>110</v>
      </c>
      <c r="D12" s="38">
        <v>0</v>
      </c>
      <c r="E12" s="71"/>
      <c r="F12" s="71"/>
    </row>
    <row r="13" spans="1:6" ht="15" x14ac:dyDescent="0.2">
      <c r="A13" s="71"/>
      <c r="B13" s="95"/>
      <c r="C13" s="147" t="s">
        <v>112</v>
      </c>
      <c r="D13" s="180">
        <v>0</v>
      </c>
      <c r="E13" s="71"/>
      <c r="F13" s="71"/>
    </row>
    <row r="14" spans="1:6" ht="15" x14ac:dyDescent="0.2">
      <c r="A14" s="71"/>
      <c r="B14" s="42" t="s">
        <v>111</v>
      </c>
      <c r="C14" s="43" t="s">
        <v>110</v>
      </c>
      <c r="D14" s="41">
        <v>218</v>
      </c>
      <c r="E14" s="71"/>
      <c r="F14" s="71"/>
    </row>
    <row r="15" spans="1:6" ht="15" x14ac:dyDescent="0.2">
      <c r="A15" s="71"/>
      <c r="B15" s="42"/>
      <c r="C15" s="43" t="s">
        <v>112</v>
      </c>
      <c r="D15" s="41">
        <v>0</v>
      </c>
      <c r="E15" s="71"/>
      <c r="F15" s="71"/>
    </row>
    <row r="16" spans="1:6" ht="15.75" thickBot="1" x14ac:dyDescent="0.25">
      <c r="A16" s="71"/>
      <c r="B16" s="94"/>
      <c r="C16" s="149"/>
      <c r="D16" s="181"/>
      <c r="E16" s="71"/>
      <c r="F16" s="71"/>
    </row>
    <row r="17" spans="1:6" s="9" customFormat="1" ht="16.5" thickBot="1" x14ac:dyDescent="0.3">
      <c r="A17" s="53"/>
      <c r="B17" s="182" t="s">
        <v>82</v>
      </c>
      <c r="C17" s="183"/>
      <c r="D17" s="184">
        <v>218</v>
      </c>
      <c r="E17" s="53"/>
      <c r="F17" s="53"/>
    </row>
    <row r="18" spans="1:6" ht="15" x14ac:dyDescent="0.2">
      <c r="A18" s="71"/>
      <c r="B18" s="71"/>
      <c r="C18" s="71"/>
      <c r="D18" s="71"/>
      <c r="E18" s="71"/>
      <c r="F18" s="71"/>
    </row>
    <row r="19" spans="1:6" ht="15" x14ac:dyDescent="0.2">
      <c r="A19" s="71"/>
      <c r="B19" s="71"/>
      <c r="C19" s="71"/>
      <c r="D19" s="71"/>
      <c r="E19" s="71"/>
      <c r="F19" s="71"/>
    </row>
    <row r="20" spans="1:6" ht="15" x14ac:dyDescent="0.2">
      <c r="A20" s="71"/>
      <c r="B20" s="71"/>
      <c r="C20" s="71"/>
      <c r="D20" s="71"/>
      <c r="E20" s="71"/>
      <c r="F20" s="71"/>
    </row>
  </sheetData>
  <mergeCells count="3">
    <mergeCell ref="A6:F6"/>
    <mergeCell ref="A4:F4"/>
    <mergeCell ref="B7:D7"/>
  </mergeCells>
  <phoneticPr fontId="1" type="noConversion"/>
  <pageMargins left="0.75" right="0.75" top="1" bottom="1" header="0.5" footer="0.5"/>
  <pageSetup paperSize="9" scale="7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E14" sqref="E14"/>
    </sheetView>
  </sheetViews>
  <sheetFormatPr defaultRowHeight="12.75" x14ac:dyDescent="0.2"/>
  <cols>
    <col min="2" max="2" width="11.85546875" customWidth="1"/>
    <col min="6" max="6" width="13" customWidth="1"/>
    <col min="7" max="7" width="17.28515625" customWidth="1"/>
    <col min="8" max="8" width="12.28515625" customWidth="1"/>
    <col min="9" max="9" width="11.42578125" customWidth="1"/>
    <col min="10" max="10" width="17.7109375" customWidth="1"/>
  </cols>
  <sheetData>
    <row r="1" spans="1:11" ht="15.75" x14ac:dyDescent="0.25">
      <c r="A1" s="399" t="s">
        <v>144</v>
      </c>
      <c r="B1" s="399"/>
      <c r="C1" s="399"/>
      <c r="D1" s="399"/>
      <c r="E1" s="399"/>
      <c r="F1" s="399"/>
      <c r="G1" s="399"/>
      <c r="H1" s="399"/>
      <c r="I1" s="399"/>
      <c r="J1" s="5"/>
      <c r="K1" s="5"/>
    </row>
    <row r="2" spans="1:11" ht="15" x14ac:dyDescent="0.2">
      <c r="A2" s="71"/>
      <c r="B2" s="71"/>
      <c r="C2" s="71"/>
      <c r="D2" s="71"/>
      <c r="E2" s="71"/>
      <c r="F2" s="71"/>
      <c r="G2" s="71"/>
      <c r="H2" s="71"/>
      <c r="I2" s="71"/>
    </row>
    <row r="3" spans="1:11" ht="15.75" x14ac:dyDescent="0.25">
      <c r="A3" s="399" t="s">
        <v>405</v>
      </c>
      <c r="B3" s="399"/>
      <c r="C3" s="399"/>
      <c r="D3" s="399"/>
      <c r="E3" s="399"/>
      <c r="F3" s="399"/>
      <c r="G3" s="399"/>
      <c r="H3" s="399"/>
      <c r="I3" s="399"/>
      <c r="J3" s="10"/>
      <c r="K3" s="10"/>
    </row>
    <row r="4" spans="1:11" ht="15" x14ac:dyDescent="0.2">
      <c r="A4" s="71"/>
      <c r="B4" s="71"/>
      <c r="C4" s="71"/>
      <c r="D4" s="71"/>
      <c r="E4" s="71"/>
      <c r="F4" s="71"/>
      <c r="G4" s="71"/>
      <c r="H4" s="71"/>
      <c r="I4" s="71"/>
    </row>
    <row r="5" spans="1:11" ht="15" x14ac:dyDescent="0.2">
      <c r="A5" s="71"/>
      <c r="B5" s="71"/>
      <c r="C5" s="71"/>
      <c r="D5" s="71"/>
      <c r="E5" s="71"/>
      <c r="F5" s="71"/>
      <c r="G5" s="71"/>
      <c r="H5" s="71"/>
      <c r="I5" s="71"/>
    </row>
    <row r="6" spans="1:11" ht="15.75" x14ac:dyDescent="0.25">
      <c r="A6" s="399"/>
      <c r="B6" s="399"/>
      <c r="C6" s="399"/>
      <c r="D6" s="399"/>
      <c r="E6" s="399"/>
      <c r="F6" s="399"/>
      <c r="G6" s="399"/>
      <c r="H6" s="399"/>
      <c r="I6" s="399"/>
      <c r="J6" s="10"/>
    </row>
    <row r="7" spans="1:11" ht="16.5" thickBot="1" x14ac:dyDescent="0.3">
      <c r="A7" s="67"/>
      <c r="B7" s="67"/>
      <c r="C7" s="67"/>
      <c r="D7" s="67"/>
      <c r="E7" s="67"/>
      <c r="F7" s="67"/>
      <c r="G7" s="67" t="s">
        <v>143</v>
      </c>
      <c r="H7" s="67"/>
      <c r="I7" s="67"/>
      <c r="J7" s="10"/>
    </row>
    <row r="8" spans="1:11" ht="15.75" x14ac:dyDescent="0.25">
      <c r="A8" s="71"/>
      <c r="B8" s="185"/>
      <c r="C8" s="186" t="s">
        <v>99</v>
      </c>
      <c r="D8" s="478" t="s">
        <v>101</v>
      </c>
      <c r="E8" s="478"/>
      <c r="F8" s="479"/>
      <c r="G8" s="187" t="s">
        <v>105</v>
      </c>
      <c r="H8" s="188"/>
      <c r="I8" s="24"/>
      <c r="J8" s="48"/>
    </row>
    <row r="9" spans="1:11" ht="16.5" thickBot="1" x14ac:dyDescent="0.3">
      <c r="A9" s="71"/>
      <c r="B9" s="45" t="s">
        <v>30</v>
      </c>
      <c r="C9" s="189" t="s">
        <v>100</v>
      </c>
      <c r="D9" s="189" t="s">
        <v>102</v>
      </c>
      <c r="E9" s="189" t="s">
        <v>103</v>
      </c>
      <c r="F9" s="189" t="s">
        <v>104</v>
      </c>
      <c r="G9" s="190" t="s">
        <v>106</v>
      </c>
      <c r="H9" s="152"/>
      <c r="I9" s="152"/>
      <c r="J9" s="47"/>
    </row>
    <row r="10" spans="1:11" ht="15" x14ac:dyDescent="0.2">
      <c r="A10" s="71"/>
      <c r="B10" s="95"/>
      <c r="C10" s="191"/>
      <c r="D10" s="191"/>
      <c r="E10" s="191"/>
      <c r="F10" s="191"/>
      <c r="G10" s="192"/>
      <c r="H10" s="153"/>
      <c r="I10" s="153"/>
      <c r="J10" s="14"/>
    </row>
    <row r="11" spans="1:11" ht="15" x14ac:dyDescent="0.2">
      <c r="A11" s="71"/>
      <c r="B11" s="42" t="s">
        <v>31</v>
      </c>
      <c r="C11" s="193">
        <v>16337</v>
      </c>
      <c r="D11" s="193">
        <v>2379</v>
      </c>
      <c r="E11" s="193">
        <v>3585</v>
      </c>
      <c r="F11" s="193">
        <f>D11-E11</f>
        <v>-1206</v>
      </c>
      <c r="G11" s="44">
        <f>C11-F11</f>
        <v>17543</v>
      </c>
      <c r="H11" s="33"/>
      <c r="I11" s="33"/>
      <c r="J11" s="2"/>
    </row>
    <row r="12" spans="1:11" ht="15" x14ac:dyDescent="0.2">
      <c r="A12" s="71"/>
      <c r="B12" s="42" t="s">
        <v>32</v>
      </c>
      <c r="C12" s="193">
        <v>-1206</v>
      </c>
      <c r="D12" s="193">
        <v>2401</v>
      </c>
      <c r="E12" s="193">
        <v>3585</v>
      </c>
      <c r="F12" s="193">
        <f t="shared" ref="F12:F22" si="0">D12-E12</f>
        <v>-1184</v>
      </c>
      <c r="G12" s="44">
        <f t="shared" ref="G12:G22" si="1">C12-F12</f>
        <v>-22</v>
      </c>
      <c r="H12" s="33"/>
      <c r="I12" s="33"/>
      <c r="J12" s="2"/>
    </row>
    <row r="13" spans="1:11" ht="15" x14ac:dyDescent="0.2">
      <c r="A13" s="71"/>
      <c r="B13" s="42" t="s">
        <v>33</v>
      </c>
      <c r="C13" s="193">
        <v>-1184</v>
      </c>
      <c r="D13" s="193">
        <v>33401</v>
      </c>
      <c r="E13" s="193">
        <v>4487</v>
      </c>
      <c r="F13" s="193">
        <f t="shared" si="0"/>
        <v>28914</v>
      </c>
      <c r="G13" s="44">
        <f t="shared" si="1"/>
        <v>-30098</v>
      </c>
      <c r="H13" s="33"/>
      <c r="I13" s="33"/>
      <c r="J13" s="2"/>
    </row>
    <row r="14" spans="1:11" ht="15" x14ac:dyDescent="0.2">
      <c r="A14" s="71"/>
      <c r="B14" s="42" t="s">
        <v>34</v>
      </c>
      <c r="C14" s="193">
        <v>28914</v>
      </c>
      <c r="D14" s="193">
        <v>2379</v>
      </c>
      <c r="E14" s="193">
        <v>9118</v>
      </c>
      <c r="F14" s="193">
        <f t="shared" si="0"/>
        <v>-6739</v>
      </c>
      <c r="G14" s="44">
        <f t="shared" si="1"/>
        <v>35653</v>
      </c>
      <c r="H14" s="33"/>
      <c r="I14" s="33"/>
      <c r="J14" s="2"/>
    </row>
    <row r="15" spans="1:11" ht="15" x14ac:dyDescent="0.2">
      <c r="A15" s="71"/>
      <c r="B15" s="42" t="s">
        <v>35</v>
      </c>
      <c r="C15" s="193">
        <v>-6739</v>
      </c>
      <c r="D15" s="193">
        <v>2379</v>
      </c>
      <c r="E15" s="193">
        <v>11508</v>
      </c>
      <c r="F15" s="193">
        <f t="shared" si="0"/>
        <v>-9129</v>
      </c>
      <c r="G15" s="44">
        <f t="shared" si="1"/>
        <v>2390</v>
      </c>
      <c r="H15" s="33"/>
      <c r="I15" s="33"/>
      <c r="J15" s="2"/>
    </row>
    <row r="16" spans="1:11" ht="15" x14ac:dyDescent="0.2">
      <c r="A16" s="71"/>
      <c r="B16" s="42" t="s">
        <v>36</v>
      </c>
      <c r="C16" s="193">
        <f>--9129</f>
        <v>9129</v>
      </c>
      <c r="D16" s="193">
        <v>2379</v>
      </c>
      <c r="E16" s="193">
        <v>11794</v>
      </c>
      <c r="F16" s="193">
        <f t="shared" si="0"/>
        <v>-9415</v>
      </c>
      <c r="G16" s="44">
        <f t="shared" si="1"/>
        <v>18544</v>
      </c>
      <c r="H16" s="33"/>
      <c r="I16" s="33"/>
      <c r="J16" s="2"/>
    </row>
    <row r="17" spans="1:10" ht="15" x14ac:dyDescent="0.2">
      <c r="A17" s="71"/>
      <c r="B17" s="42" t="s">
        <v>37</v>
      </c>
      <c r="C17" s="193">
        <v>-9415</v>
      </c>
      <c r="D17" s="193">
        <v>2379</v>
      </c>
      <c r="E17" s="193">
        <v>6795</v>
      </c>
      <c r="F17" s="193">
        <f t="shared" si="0"/>
        <v>-4416</v>
      </c>
      <c r="G17" s="44">
        <f t="shared" si="1"/>
        <v>-4999</v>
      </c>
      <c r="H17" s="33"/>
      <c r="I17" s="33"/>
      <c r="J17" s="2"/>
    </row>
    <row r="18" spans="1:10" ht="15" x14ac:dyDescent="0.2">
      <c r="A18" s="71"/>
      <c r="B18" s="42" t="s">
        <v>38</v>
      </c>
      <c r="C18" s="193">
        <v>-4416</v>
      </c>
      <c r="D18" s="193">
        <v>2379</v>
      </c>
      <c r="E18" s="193">
        <v>6796</v>
      </c>
      <c r="F18" s="193">
        <f t="shared" si="0"/>
        <v>-4417</v>
      </c>
      <c r="G18" s="44">
        <f t="shared" si="1"/>
        <v>1</v>
      </c>
      <c r="H18" s="33"/>
      <c r="I18" s="33"/>
      <c r="J18" s="2"/>
    </row>
    <row r="19" spans="1:10" ht="15" x14ac:dyDescent="0.2">
      <c r="A19" s="71"/>
      <c r="B19" s="42" t="s">
        <v>39</v>
      </c>
      <c r="C19" s="193">
        <v>-4417</v>
      </c>
      <c r="D19" s="193">
        <v>12151</v>
      </c>
      <c r="E19" s="193">
        <v>6796</v>
      </c>
      <c r="F19" s="193">
        <f t="shared" si="0"/>
        <v>5355</v>
      </c>
      <c r="G19" s="44">
        <f t="shared" si="1"/>
        <v>-9772</v>
      </c>
      <c r="H19" s="33"/>
      <c r="I19" s="33"/>
      <c r="J19" s="2"/>
    </row>
    <row r="20" spans="1:10" ht="15" x14ac:dyDescent="0.2">
      <c r="A20" s="71"/>
      <c r="B20" s="42" t="s">
        <v>40</v>
      </c>
      <c r="C20" s="193">
        <v>5355</v>
      </c>
      <c r="D20" s="193">
        <v>2379</v>
      </c>
      <c r="E20" s="193">
        <v>6096</v>
      </c>
      <c r="F20" s="193">
        <f t="shared" si="0"/>
        <v>-3717</v>
      </c>
      <c r="G20" s="44">
        <f t="shared" si="1"/>
        <v>9072</v>
      </c>
      <c r="H20" s="33"/>
      <c r="I20" s="33"/>
      <c r="J20" s="2"/>
    </row>
    <row r="21" spans="1:10" ht="15" x14ac:dyDescent="0.2">
      <c r="A21" s="71"/>
      <c r="B21" s="42" t="s">
        <v>41</v>
      </c>
      <c r="C21" s="193">
        <v>-3717</v>
      </c>
      <c r="D21" s="193">
        <v>2379</v>
      </c>
      <c r="E21" s="193">
        <v>6404</v>
      </c>
      <c r="F21" s="193">
        <f t="shared" si="0"/>
        <v>-4025</v>
      </c>
      <c r="G21" s="44">
        <f t="shared" si="1"/>
        <v>308</v>
      </c>
      <c r="H21" s="33"/>
      <c r="I21" s="33"/>
      <c r="J21" s="2"/>
    </row>
    <row r="22" spans="1:10" ht="15" x14ac:dyDescent="0.2">
      <c r="A22" s="71"/>
      <c r="B22" s="42" t="s">
        <v>42</v>
      </c>
      <c r="C22" s="193">
        <v>-4025</v>
      </c>
      <c r="D22" s="193">
        <v>2379</v>
      </c>
      <c r="E22" s="193">
        <v>8737</v>
      </c>
      <c r="F22" s="193">
        <f t="shared" si="0"/>
        <v>-6358</v>
      </c>
      <c r="G22" s="44">
        <f t="shared" si="1"/>
        <v>2333</v>
      </c>
      <c r="H22" s="33"/>
      <c r="I22" s="33"/>
      <c r="J22" s="2"/>
    </row>
    <row r="23" spans="1:10" ht="15" x14ac:dyDescent="0.2">
      <c r="A23" s="71"/>
      <c r="B23" s="42"/>
      <c r="C23" s="193"/>
      <c r="D23" s="193"/>
      <c r="E23" s="193"/>
      <c r="F23" s="193"/>
      <c r="G23" s="44"/>
      <c r="H23" s="33"/>
      <c r="I23" s="33"/>
      <c r="J23" s="2"/>
    </row>
    <row r="24" spans="1:10" ht="15.75" x14ac:dyDescent="0.25">
      <c r="A24" s="71"/>
      <c r="B24" s="194"/>
      <c r="C24" s="195"/>
      <c r="D24" s="195"/>
      <c r="E24" s="195"/>
      <c r="F24" s="193"/>
      <c r="G24" s="196"/>
      <c r="H24" s="158"/>
      <c r="I24" s="158"/>
      <c r="J24" s="3"/>
    </row>
    <row r="25" spans="1:10" ht="15.75" thickBot="1" x14ac:dyDescent="0.25">
      <c r="A25" s="71"/>
      <c r="B25" s="197"/>
      <c r="C25" s="198"/>
      <c r="D25" s="198">
        <f>SUM(D11:D24)</f>
        <v>69364</v>
      </c>
      <c r="E25" s="198">
        <f>SUM(E11:E24)</f>
        <v>85701</v>
      </c>
      <c r="F25" s="198"/>
      <c r="G25" s="199">
        <f>C11+D25-E25</f>
        <v>0</v>
      </c>
      <c r="H25" s="33"/>
      <c r="I25" s="33"/>
      <c r="J25" s="2"/>
    </row>
    <row r="26" spans="1:10" ht="15" x14ac:dyDescent="0.2">
      <c r="A26" s="71"/>
      <c r="B26" s="71"/>
      <c r="C26" s="71"/>
      <c r="D26" s="71"/>
      <c r="E26" s="71"/>
      <c r="F26" s="71"/>
      <c r="G26" s="71"/>
      <c r="H26" s="71"/>
      <c r="I26" s="71"/>
    </row>
  </sheetData>
  <mergeCells count="4">
    <mergeCell ref="D8:F8"/>
    <mergeCell ref="A1:I1"/>
    <mergeCell ref="A3:I3"/>
    <mergeCell ref="A6:I6"/>
  </mergeCells>
  <phoneticPr fontId="1" type="noConversion"/>
  <pageMargins left="0.75" right="0.75" top="1" bottom="1" header="0.5" footer="0.5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J17" sqref="J17"/>
    </sheetView>
  </sheetViews>
  <sheetFormatPr defaultRowHeight="12.75" x14ac:dyDescent="0.2"/>
  <cols>
    <col min="2" max="2" width="11.85546875" customWidth="1"/>
    <col min="6" max="6" width="11.5703125" customWidth="1"/>
    <col min="7" max="7" width="20.28515625" customWidth="1"/>
    <col min="8" max="8" width="12.28515625" customWidth="1"/>
    <col min="9" max="9" width="11.42578125" customWidth="1"/>
    <col min="10" max="10" width="17.7109375" customWidth="1"/>
  </cols>
  <sheetData>
    <row r="1" spans="1:11" ht="15.75" x14ac:dyDescent="0.25">
      <c r="A1" s="399" t="s">
        <v>201</v>
      </c>
      <c r="B1" s="399"/>
      <c r="C1" s="399"/>
      <c r="D1" s="399"/>
      <c r="E1" s="399"/>
      <c r="F1" s="399"/>
      <c r="G1" s="399"/>
      <c r="H1" s="399"/>
      <c r="I1" s="399"/>
      <c r="J1" s="5"/>
      <c r="K1" s="5"/>
    </row>
    <row r="2" spans="1:11" ht="15" x14ac:dyDescent="0.2">
      <c r="A2" s="71"/>
      <c r="B2" s="71"/>
      <c r="C2" s="71"/>
      <c r="D2" s="71"/>
      <c r="E2" s="71"/>
      <c r="F2" s="71"/>
      <c r="G2" s="71"/>
      <c r="H2" s="71"/>
      <c r="I2" s="71"/>
    </row>
    <row r="3" spans="1:11" ht="15.75" x14ac:dyDescent="0.25">
      <c r="A3" s="399" t="s">
        <v>264</v>
      </c>
      <c r="B3" s="399"/>
      <c r="C3" s="399"/>
      <c r="D3" s="399"/>
      <c r="E3" s="399"/>
      <c r="F3" s="399"/>
      <c r="G3" s="399"/>
      <c r="H3" s="399"/>
      <c r="I3" s="399"/>
      <c r="J3" s="10"/>
    </row>
    <row r="4" spans="1:11" ht="15.75" x14ac:dyDescent="0.25">
      <c r="A4" s="399" t="s">
        <v>368</v>
      </c>
      <c r="B4" s="399"/>
      <c r="C4" s="399"/>
      <c r="D4" s="399"/>
      <c r="E4" s="399"/>
      <c r="F4" s="399"/>
      <c r="G4" s="399"/>
      <c r="H4" s="399"/>
      <c r="I4" s="67"/>
      <c r="J4" s="10"/>
    </row>
    <row r="5" spans="1:11" ht="15.75" x14ac:dyDescent="0.25">
      <c r="A5" s="67"/>
      <c r="B5" s="67"/>
      <c r="C5" s="67"/>
      <c r="D5" s="67"/>
      <c r="E5" s="67"/>
      <c r="F5" s="67"/>
      <c r="G5" s="67"/>
      <c r="H5" s="67"/>
      <c r="I5" s="67"/>
      <c r="J5" s="10"/>
    </row>
    <row r="6" spans="1:11" ht="15.75" x14ac:dyDescent="0.25">
      <c r="A6" s="67"/>
      <c r="B6" s="67"/>
      <c r="C6" s="67"/>
      <c r="D6" s="67"/>
      <c r="E6" s="67"/>
      <c r="F6" s="67"/>
      <c r="G6" s="67"/>
      <c r="H6" s="67"/>
      <c r="I6" s="67"/>
      <c r="J6" s="10"/>
    </row>
    <row r="7" spans="1:11" ht="16.5" thickBot="1" x14ac:dyDescent="0.3">
      <c r="A7" s="67"/>
      <c r="B7" s="67"/>
      <c r="C7" s="67"/>
      <c r="D7" s="67"/>
      <c r="E7" s="67"/>
      <c r="F7" s="67"/>
      <c r="G7" s="67" t="s">
        <v>143</v>
      </c>
      <c r="H7" s="67"/>
      <c r="I7" s="67"/>
      <c r="J7" s="10"/>
    </row>
    <row r="8" spans="1:11" ht="15.75" x14ac:dyDescent="0.25">
      <c r="A8" s="71"/>
      <c r="B8" s="185"/>
      <c r="C8" s="186" t="s">
        <v>99</v>
      </c>
      <c r="D8" s="478" t="s">
        <v>101</v>
      </c>
      <c r="E8" s="478"/>
      <c r="F8" s="479"/>
      <c r="G8" s="187" t="s">
        <v>105</v>
      </c>
      <c r="H8" s="188"/>
      <c r="I8" s="24"/>
      <c r="J8" s="48"/>
    </row>
    <row r="9" spans="1:11" ht="16.5" thickBot="1" x14ac:dyDescent="0.3">
      <c r="A9" s="71"/>
      <c r="B9" s="45" t="s">
        <v>30</v>
      </c>
      <c r="C9" s="189" t="s">
        <v>100</v>
      </c>
      <c r="D9" s="189" t="s">
        <v>102</v>
      </c>
      <c r="E9" s="189" t="s">
        <v>103</v>
      </c>
      <c r="F9" s="189" t="s">
        <v>104</v>
      </c>
      <c r="G9" s="190" t="s">
        <v>106</v>
      </c>
      <c r="H9" s="152"/>
      <c r="I9" s="152"/>
      <c r="J9" s="47"/>
    </row>
    <row r="10" spans="1:11" ht="15" x14ac:dyDescent="0.2">
      <c r="A10" s="71"/>
      <c r="B10" s="95"/>
      <c r="C10" s="191"/>
      <c r="D10" s="191"/>
      <c r="E10" s="191"/>
      <c r="F10" s="191"/>
      <c r="G10" s="192"/>
      <c r="H10" s="153"/>
      <c r="I10" s="153"/>
      <c r="J10" s="14"/>
    </row>
    <row r="11" spans="1:11" ht="15.75" x14ac:dyDescent="0.25">
      <c r="A11" s="71"/>
      <c r="B11" s="42" t="s">
        <v>31</v>
      </c>
      <c r="C11" s="367">
        <v>17</v>
      </c>
      <c r="D11" s="193">
        <v>1466</v>
      </c>
      <c r="E11" s="193">
        <v>1467</v>
      </c>
      <c r="F11" s="193">
        <f t="shared" ref="F11:F16" si="0">D11-E11</f>
        <v>-1</v>
      </c>
      <c r="G11" s="44">
        <f>C11-F11</f>
        <v>18</v>
      </c>
      <c r="H11" s="33"/>
      <c r="I11" s="33"/>
      <c r="J11" s="2"/>
    </row>
    <row r="12" spans="1:11" ht="15" x14ac:dyDescent="0.2">
      <c r="A12" s="71"/>
      <c r="B12" s="42" t="s">
        <v>32</v>
      </c>
      <c r="C12" s="193">
        <v>-1</v>
      </c>
      <c r="D12" s="193">
        <v>1466</v>
      </c>
      <c r="E12" s="193">
        <v>1467</v>
      </c>
      <c r="F12" s="193">
        <f t="shared" si="0"/>
        <v>-1</v>
      </c>
      <c r="G12" s="44">
        <f t="shared" ref="G12:G25" si="1">C12-F12</f>
        <v>0</v>
      </c>
      <c r="H12" s="33"/>
      <c r="I12" s="33"/>
      <c r="J12" s="2"/>
    </row>
    <row r="13" spans="1:11" ht="15" x14ac:dyDescent="0.2">
      <c r="A13" s="71"/>
      <c r="B13" s="42" t="s">
        <v>33</v>
      </c>
      <c r="C13" s="193">
        <v>-1</v>
      </c>
      <c r="D13" s="193">
        <v>1466</v>
      </c>
      <c r="E13" s="193">
        <v>1467</v>
      </c>
      <c r="F13" s="193">
        <f t="shared" si="0"/>
        <v>-1</v>
      </c>
      <c r="G13" s="44">
        <f t="shared" si="1"/>
        <v>0</v>
      </c>
      <c r="H13" s="33"/>
      <c r="I13" s="33"/>
      <c r="J13" s="2"/>
    </row>
    <row r="14" spans="1:11" ht="15" x14ac:dyDescent="0.2">
      <c r="A14" s="71"/>
      <c r="B14" s="42" t="s">
        <v>34</v>
      </c>
      <c r="C14" s="193">
        <v>-1</v>
      </c>
      <c r="D14" s="193">
        <v>1466</v>
      </c>
      <c r="E14" s="193">
        <v>1467</v>
      </c>
      <c r="F14" s="193">
        <f t="shared" si="0"/>
        <v>-1</v>
      </c>
      <c r="G14" s="44">
        <f t="shared" si="1"/>
        <v>0</v>
      </c>
      <c r="H14" s="33"/>
      <c r="I14" s="33"/>
      <c r="J14" s="2"/>
    </row>
    <row r="15" spans="1:11" ht="15" x14ac:dyDescent="0.2">
      <c r="A15" s="71"/>
      <c r="B15" s="42" t="s">
        <v>35</v>
      </c>
      <c r="C15" s="193">
        <v>-1</v>
      </c>
      <c r="D15" s="193">
        <v>1466</v>
      </c>
      <c r="E15" s="193">
        <v>1467</v>
      </c>
      <c r="F15" s="193">
        <f t="shared" si="0"/>
        <v>-1</v>
      </c>
      <c r="G15" s="44">
        <f t="shared" si="1"/>
        <v>0</v>
      </c>
      <c r="H15" s="33"/>
      <c r="I15" s="33"/>
      <c r="J15" s="2"/>
    </row>
    <row r="16" spans="1:11" ht="15" x14ac:dyDescent="0.2">
      <c r="A16" s="71"/>
      <c r="B16" s="42" t="s">
        <v>36</v>
      </c>
      <c r="C16" s="193">
        <v>-1</v>
      </c>
      <c r="D16" s="193">
        <v>1466</v>
      </c>
      <c r="E16" s="193">
        <v>1467</v>
      </c>
      <c r="F16" s="193">
        <f t="shared" si="0"/>
        <v>-1</v>
      </c>
      <c r="G16" s="44">
        <f t="shared" si="1"/>
        <v>0</v>
      </c>
      <c r="H16" s="33"/>
      <c r="I16" s="33"/>
      <c r="J16" s="2"/>
    </row>
    <row r="17" spans="1:10" ht="15" x14ac:dyDescent="0.2">
      <c r="A17" s="71"/>
      <c r="B17" s="42" t="s">
        <v>37</v>
      </c>
      <c r="C17" s="193">
        <v>-1</v>
      </c>
      <c r="D17" s="193">
        <v>1466</v>
      </c>
      <c r="E17" s="193">
        <v>1467</v>
      </c>
      <c r="F17" s="193">
        <f t="shared" ref="F17:F22" si="2">D17-E17</f>
        <v>-1</v>
      </c>
      <c r="G17" s="44">
        <f t="shared" si="1"/>
        <v>0</v>
      </c>
      <c r="H17" s="33"/>
      <c r="I17" s="33"/>
      <c r="J17" s="2"/>
    </row>
    <row r="18" spans="1:10" ht="15" x14ac:dyDescent="0.2">
      <c r="A18" s="71"/>
      <c r="B18" s="42" t="s">
        <v>38</v>
      </c>
      <c r="C18" s="193">
        <v>-1</v>
      </c>
      <c r="D18" s="193">
        <v>1466</v>
      </c>
      <c r="E18" s="193">
        <v>1467</v>
      </c>
      <c r="F18" s="193">
        <f t="shared" si="2"/>
        <v>-1</v>
      </c>
      <c r="G18" s="44">
        <f t="shared" si="1"/>
        <v>0</v>
      </c>
      <c r="H18" s="33"/>
      <c r="I18" s="33"/>
      <c r="J18" s="2"/>
    </row>
    <row r="19" spans="1:10" ht="15" x14ac:dyDescent="0.2">
      <c r="A19" s="71"/>
      <c r="B19" s="42" t="s">
        <v>39</v>
      </c>
      <c r="C19" s="193">
        <v>-1</v>
      </c>
      <c r="D19" s="193">
        <v>1466</v>
      </c>
      <c r="E19" s="193">
        <v>1467</v>
      </c>
      <c r="F19" s="193">
        <f t="shared" si="2"/>
        <v>-1</v>
      </c>
      <c r="G19" s="44">
        <f t="shared" si="1"/>
        <v>0</v>
      </c>
      <c r="H19" s="33"/>
      <c r="I19" s="33"/>
      <c r="J19" s="2"/>
    </row>
    <row r="20" spans="1:10" ht="15" x14ac:dyDescent="0.2">
      <c r="A20" s="71"/>
      <c r="B20" s="42" t="s">
        <v>40</v>
      </c>
      <c r="C20" s="193">
        <v>-1</v>
      </c>
      <c r="D20" s="193">
        <v>1466</v>
      </c>
      <c r="E20" s="193">
        <v>1469</v>
      </c>
      <c r="F20" s="193">
        <f t="shared" si="2"/>
        <v>-3</v>
      </c>
      <c r="G20" s="44">
        <f t="shared" si="1"/>
        <v>2</v>
      </c>
      <c r="H20" s="33"/>
      <c r="I20" s="33"/>
      <c r="J20" s="2"/>
    </row>
    <row r="21" spans="1:10" ht="15" x14ac:dyDescent="0.2">
      <c r="A21" s="71"/>
      <c r="B21" s="42" t="s">
        <v>41</v>
      </c>
      <c r="C21" s="193">
        <v>-3</v>
      </c>
      <c r="D21" s="193">
        <v>1466</v>
      </c>
      <c r="E21" s="193">
        <v>1468</v>
      </c>
      <c r="F21" s="193">
        <f t="shared" si="2"/>
        <v>-2</v>
      </c>
      <c r="G21" s="44">
        <f t="shared" si="1"/>
        <v>-1</v>
      </c>
      <c r="H21" s="33"/>
      <c r="I21" s="33"/>
      <c r="J21" s="2"/>
    </row>
    <row r="22" spans="1:10" ht="15" x14ac:dyDescent="0.2">
      <c r="A22" s="71"/>
      <c r="B22" s="42" t="s">
        <v>42</v>
      </c>
      <c r="C22" s="193">
        <v>-2</v>
      </c>
      <c r="D22" s="193">
        <v>1465</v>
      </c>
      <c r="E22" s="193">
        <v>1468</v>
      </c>
      <c r="F22" s="193">
        <f t="shared" si="2"/>
        <v>-3</v>
      </c>
      <c r="G22" s="44">
        <f t="shared" si="1"/>
        <v>1</v>
      </c>
      <c r="H22" s="33"/>
      <c r="I22" s="33"/>
      <c r="J22" s="2"/>
    </row>
    <row r="23" spans="1:10" ht="15" x14ac:dyDescent="0.2">
      <c r="A23" s="71"/>
      <c r="B23" s="42"/>
      <c r="C23" s="193"/>
      <c r="D23" s="193"/>
      <c r="E23" s="193"/>
      <c r="F23" s="193"/>
      <c r="G23" s="44">
        <f t="shared" si="1"/>
        <v>0</v>
      </c>
      <c r="H23" s="33"/>
      <c r="I23" s="33"/>
      <c r="J23" s="2"/>
    </row>
    <row r="24" spans="1:10" ht="15.75" x14ac:dyDescent="0.25">
      <c r="A24" s="71"/>
      <c r="B24" s="194"/>
      <c r="C24" s="195"/>
      <c r="D24" s="195">
        <f>SUM(D11:D23)</f>
        <v>17591</v>
      </c>
      <c r="E24" s="195">
        <f>SUM(E11:E23)</f>
        <v>17608</v>
      </c>
      <c r="F24" s="195">
        <f>C11+D24-E24</f>
        <v>0</v>
      </c>
      <c r="G24" s="44">
        <f>C11+D24-E24</f>
        <v>0</v>
      </c>
      <c r="H24" s="158"/>
      <c r="I24" s="158"/>
      <c r="J24" s="3"/>
    </row>
    <row r="25" spans="1:10" ht="15.75" thickBot="1" x14ac:dyDescent="0.25">
      <c r="A25" s="71"/>
      <c r="B25" s="197"/>
      <c r="C25" s="198"/>
      <c r="D25" s="198"/>
      <c r="E25" s="198"/>
      <c r="F25" s="198"/>
      <c r="G25" s="44">
        <f t="shared" si="1"/>
        <v>0</v>
      </c>
      <c r="H25" s="33"/>
      <c r="I25" s="33"/>
      <c r="J25" s="2"/>
    </row>
    <row r="26" spans="1:10" ht="15" x14ac:dyDescent="0.2">
      <c r="A26" s="71"/>
      <c r="B26" s="71"/>
      <c r="C26" s="71"/>
      <c r="D26" s="71"/>
      <c r="E26" s="71"/>
      <c r="F26" s="71"/>
      <c r="G26" s="71"/>
      <c r="H26" s="71"/>
      <c r="I26" s="71"/>
    </row>
    <row r="27" spans="1:10" ht="15" x14ac:dyDescent="0.2">
      <c r="A27" s="71"/>
      <c r="B27" s="71"/>
      <c r="C27" s="71"/>
      <c r="D27" s="71"/>
      <c r="E27" s="71"/>
      <c r="F27" s="71"/>
      <c r="G27" s="71"/>
      <c r="H27" s="71"/>
      <c r="I27" s="71"/>
    </row>
  </sheetData>
  <mergeCells count="4">
    <mergeCell ref="D8:F8"/>
    <mergeCell ref="A1:I1"/>
    <mergeCell ref="A3:I3"/>
    <mergeCell ref="A4:H4"/>
  </mergeCells>
  <phoneticPr fontId="1" type="noConversion"/>
  <pageMargins left="0.75" right="0.75" top="1" bottom="1" header="0.5" footer="0.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3"/>
  <sheetViews>
    <sheetView topLeftCell="A22" workbookViewId="0">
      <selection activeCell="L54" sqref="L54"/>
    </sheetView>
  </sheetViews>
  <sheetFormatPr defaultRowHeight="12.75" x14ac:dyDescent="0.2"/>
  <cols>
    <col min="1" max="1" width="51.42578125" customWidth="1"/>
    <col min="2" max="2" width="15.28515625" customWidth="1"/>
    <col min="3" max="3" width="17.7109375" customWidth="1"/>
    <col min="4" max="4" width="19.28515625" customWidth="1"/>
    <col min="5" max="5" width="18" customWidth="1"/>
  </cols>
  <sheetData>
    <row r="2" spans="1:9" ht="15.75" x14ac:dyDescent="0.25">
      <c r="A2" s="399" t="s">
        <v>119</v>
      </c>
      <c r="B2" s="399"/>
      <c r="C2" s="399"/>
      <c r="D2" s="399"/>
      <c r="E2" s="399"/>
    </row>
    <row r="3" spans="1:9" ht="15" x14ac:dyDescent="0.2">
      <c r="A3" s="71"/>
      <c r="B3" s="71"/>
      <c r="C3" s="71"/>
      <c r="D3" s="71"/>
      <c r="E3" s="71"/>
    </row>
    <row r="4" spans="1:9" ht="15.75" x14ac:dyDescent="0.25">
      <c r="A4" s="399" t="s">
        <v>218</v>
      </c>
      <c r="B4" s="399"/>
      <c r="C4" s="399"/>
      <c r="D4" s="399"/>
      <c r="E4" s="399"/>
      <c r="F4" s="5"/>
      <c r="G4" s="5"/>
      <c r="H4" s="5"/>
      <c r="I4" s="5"/>
    </row>
    <row r="5" spans="1:9" ht="15.75" x14ac:dyDescent="0.25">
      <c r="A5" s="399" t="s">
        <v>391</v>
      </c>
      <c r="B5" s="399"/>
      <c r="C5" s="399"/>
      <c r="D5" s="399"/>
      <c r="E5" s="399"/>
      <c r="F5" s="5"/>
      <c r="G5" s="5"/>
      <c r="H5" s="5"/>
      <c r="I5" s="5"/>
    </row>
    <row r="6" spans="1:9" ht="15" x14ac:dyDescent="0.2">
      <c r="A6" s="71"/>
      <c r="B6" s="71"/>
      <c r="C6" s="71"/>
      <c r="D6" s="71"/>
      <c r="E6" s="71"/>
    </row>
    <row r="7" spans="1:9" ht="15.75" thickBot="1" x14ac:dyDescent="0.25">
      <c r="A7" s="71"/>
      <c r="B7" s="71"/>
      <c r="C7" s="71"/>
      <c r="D7" s="71" t="s">
        <v>300</v>
      </c>
      <c r="E7" s="71"/>
    </row>
    <row r="8" spans="1:9" ht="15.75" x14ac:dyDescent="0.25">
      <c r="A8" s="23" t="s">
        <v>0</v>
      </c>
      <c r="B8" s="88" t="s">
        <v>146</v>
      </c>
      <c r="C8" s="88" t="s">
        <v>219</v>
      </c>
      <c r="D8" s="88" t="s">
        <v>220</v>
      </c>
      <c r="E8" s="88" t="s">
        <v>65</v>
      </c>
    </row>
    <row r="9" spans="1:9" ht="16.5" thickBot="1" x14ac:dyDescent="0.3">
      <c r="A9" s="26"/>
      <c r="B9" s="89" t="s">
        <v>149</v>
      </c>
      <c r="C9" s="89" t="s">
        <v>150</v>
      </c>
      <c r="D9" s="89" t="s">
        <v>150</v>
      </c>
      <c r="E9" s="89"/>
    </row>
    <row r="10" spans="1:9" s="9" customFormat="1" x14ac:dyDescent="0.2">
      <c r="A10" s="51" t="s">
        <v>12</v>
      </c>
      <c r="B10" s="62">
        <v>10909</v>
      </c>
      <c r="C10" s="62">
        <v>2646</v>
      </c>
      <c r="D10" s="62">
        <v>0</v>
      </c>
      <c r="E10" s="62">
        <f t="shared" ref="E10:E18" si="0">SUM(B10:D10)</f>
        <v>13555</v>
      </c>
    </row>
    <row r="11" spans="1:9" s="9" customFormat="1" ht="13.5" thickBot="1" x14ac:dyDescent="0.25">
      <c r="A11" s="8" t="s">
        <v>194</v>
      </c>
      <c r="B11" s="61">
        <v>2031</v>
      </c>
      <c r="C11" s="61">
        <v>317</v>
      </c>
      <c r="D11" s="61">
        <v>0</v>
      </c>
      <c r="E11" s="61">
        <f t="shared" si="0"/>
        <v>2348</v>
      </c>
    </row>
    <row r="12" spans="1:9" s="9" customFormat="1" ht="13.5" thickBot="1" x14ac:dyDescent="0.25">
      <c r="A12" s="8" t="s">
        <v>28</v>
      </c>
      <c r="B12" s="61">
        <v>9665</v>
      </c>
      <c r="C12" s="61">
        <v>0</v>
      </c>
      <c r="D12" s="61">
        <v>0</v>
      </c>
      <c r="E12" s="62">
        <f t="shared" si="0"/>
        <v>9665</v>
      </c>
    </row>
    <row r="13" spans="1:9" s="9" customFormat="1" ht="13.5" thickBot="1" x14ac:dyDescent="0.25">
      <c r="A13" s="8" t="s">
        <v>210</v>
      </c>
      <c r="B13" s="61">
        <v>776</v>
      </c>
      <c r="C13" s="61">
        <v>0</v>
      </c>
      <c r="D13" s="61">
        <v>0</v>
      </c>
      <c r="E13" s="62">
        <f t="shared" si="0"/>
        <v>776</v>
      </c>
    </row>
    <row r="14" spans="1:9" s="9" customFormat="1" x14ac:dyDescent="0.2">
      <c r="A14" s="8" t="s">
        <v>221</v>
      </c>
      <c r="B14" s="61">
        <f>SUM(B15:B17)</f>
        <v>3952</v>
      </c>
      <c r="C14" s="61">
        <f>SUM(C15:C17)</f>
        <v>360</v>
      </c>
      <c r="D14" s="61">
        <v>0</v>
      </c>
      <c r="E14" s="62">
        <f t="shared" si="0"/>
        <v>4312</v>
      </c>
    </row>
    <row r="15" spans="1:9" x14ac:dyDescent="0.2">
      <c r="A15" s="227" t="s">
        <v>212</v>
      </c>
      <c r="B15" s="218">
        <v>1838</v>
      </c>
      <c r="C15" s="218">
        <v>0</v>
      </c>
      <c r="D15" s="218">
        <v>0</v>
      </c>
      <c r="E15" s="218">
        <f t="shared" si="0"/>
        <v>1838</v>
      </c>
    </row>
    <row r="16" spans="1:9" x14ac:dyDescent="0.2">
      <c r="A16" s="227" t="s">
        <v>213</v>
      </c>
      <c r="B16" s="218">
        <v>2114</v>
      </c>
      <c r="C16" s="218">
        <v>0</v>
      </c>
      <c r="D16" s="218">
        <v>0</v>
      </c>
      <c r="E16" s="218">
        <f t="shared" si="0"/>
        <v>2114</v>
      </c>
    </row>
    <row r="17" spans="1:5" ht="13.5" thickBot="1" x14ac:dyDescent="0.25">
      <c r="A17" s="217" t="s">
        <v>348</v>
      </c>
      <c r="B17" s="218">
        <v>0</v>
      </c>
      <c r="C17" s="218">
        <v>360</v>
      </c>
      <c r="D17" s="218"/>
      <c r="E17" s="218">
        <f t="shared" si="0"/>
        <v>360</v>
      </c>
    </row>
    <row r="18" spans="1:5" ht="13.5" thickBot="1" x14ac:dyDescent="0.25">
      <c r="A18" s="8" t="s">
        <v>222</v>
      </c>
      <c r="B18" s="61">
        <v>0</v>
      </c>
      <c r="C18" s="61">
        <f>SUM(C19:C20)</f>
        <v>4013</v>
      </c>
      <c r="D18" s="61">
        <v>0</v>
      </c>
      <c r="E18" s="62">
        <f t="shared" si="0"/>
        <v>4013</v>
      </c>
    </row>
    <row r="19" spans="1:5" s="9" customFormat="1" ht="13.5" thickBot="1" x14ac:dyDescent="0.25">
      <c r="A19" s="227" t="s">
        <v>215</v>
      </c>
      <c r="B19" s="218">
        <v>0</v>
      </c>
      <c r="C19" s="218">
        <v>3913</v>
      </c>
      <c r="D19" s="218">
        <v>0</v>
      </c>
      <c r="E19" s="398">
        <f t="shared" ref="E19:E21" si="1">SUM(B19:D19)</f>
        <v>3913</v>
      </c>
    </row>
    <row r="20" spans="1:5" s="9" customFormat="1" ht="13.5" thickBot="1" x14ac:dyDescent="0.25">
      <c r="A20" s="217" t="s">
        <v>349</v>
      </c>
      <c r="B20" s="218">
        <v>0</v>
      </c>
      <c r="C20" s="218">
        <v>100</v>
      </c>
      <c r="D20" s="218"/>
      <c r="E20" s="398">
        <f t="shared" si="1"/>
        <v>100</v>
      </c>
    </row>
    <row r="21" spans="1:5" x14ac:dyDescent="0.2">
      <c r="A21" s="8" t="s">
        <v>216</v>
      </c>
      <c r="B21" s="61">
        <v>17591</v>
      </c>
      <c r="C21" s="61">
        <v>0</v>
      </c>
      <c r="D21" s="61">
        <v>0</v>
      </c>
      <c r="E21" s="62">
        <f t="shared" si="1"/>
        <v>17591</v>
      </c>
    </row>
    <row r="22" spans="1:5" x14ac:dyDescent="0.2">
      <c r="A22" s="8" t="s">
        <v>183</v>
      </c>
      <c r="B22" s="61">
        <v>2228</v>
      </c>
      <c r="C22" s="61">
        <v>0</v>
      </c>
      <c r="D22" s="61">
        <v>0</v>
      </c>
      <c r="E22" s="61">
        <v>2228</v>
      </c>
    </row>
    <row r="23" spans="1:5" s="53" customFormat="1" ht="15.75" x14ac:dyDescent="0.25">
      <c r="A23" s="52" t="s">
        <v>154</v>
      </c>
      <c r="B23" s="63">
        <f>SUM(B10,B11,B12,B13,B14,B18,B21,B22)</f>
        <v>47152</v>
      </c>
      <c r="C23" s="63">
        <f>SUM(C10,C11,C12,C13,C14,C18,C21,C22)</f>
        <v>7336</v>
      </c>
      <c r="D23" s="63">
        <v>0</v>
      </c>
      <c r="E23" s="63">
        <f>SUM(E10,E11,E12,E13,E14,E18,E21,E22)</f>
        <v>54488</v>
      </c>
    </row>
    <row r="24" spans="1:5" s="53" customFormat="1" ht="15.75" x14ac:dyDescent="0.25">
      <c r="A24" s="219" t="s">
        <v>337</v>
      </c>
      <c r="B24" s="220">
        <v>0</v>
      </c>
      <c r="C24" s="220">
        <v>22061</v>
      </c>
      <c r="D24" s="220">
        <v>0</v>
      </c>
      <c r="E24" s="220">
        <v>22061</v>
      </c>
    </row>
    <row r="25" spans="1:5" s="9" customFormat="1" x14ac:dyDescent="0.2">
      <c r="A25" s="8" t="s">
        <v>408</v>
      </c>
      <c r="B25" s="218">
        <v>0</v>
      </c>
      <c r="C25" s="61">
        <v>0</v>
      </c>
      <c r="D25" s="218">
        <v>0</v>
      </c>
      <c r="E25" s="61">
        <v>0</v>
      </c>
    </row>
    <row r="26" spans="1:5" s="9" customFormat="1" x14ac:dyDescent="0.2">
      <c r="A26" s="235" t="s">
        <v>352</v>
      </c>
      <c r="B26" s="226">
        <v>0</v>
      </c>
      <c r="C26" s="242">
        <v>0</v>
      </c>
      <c r="D26" s="226">
        <v>0</v>
      </c>
      <c r="E26" s="242">
        <v>0</v>
      </c>
    </row>
    <row r="27" spans="1:5" s="9" customFormat="1" x14ac:dyDescent="0.2">
      <c r="A27" s="225" t="s">
        <v>406</v>
      </c>
      <c r="B27" s="226"/>
      <c r="C27" s="226">
        <v>419</v>
      </c>
      <c r="D27" s="226"/>
      <c r="E27" s="226">
        <v>419</v>
      </c>
    </row>
    <row r="28" spans="1:5" s="9" customFormat="1" x14ac:dyDescent="0.2">
      <c r="A28" s="235" t="s">
        <v>407</v>
      </c>
      <c r="B28" s="226"/>
      <c r="C28" s="242">
        <v>419</v>
      </c>
      <c r="D28" s="226"/>
      <c r="E28" s="242">
        <v>419</v>
      </c>
    </row>
    <row r="29" spans="1:5" s="9" customFormat="1" x14ac:dyDescent="0.2">
      <c r="A29" s="225" t="s">
        <v>168</v>
      </c>
      <c r="B29" s="226">
        <v>0</v>
      </c>
      <c r="C29" s="226">
        <v>8733</v>
      </c>
      <c r="D29" s="226"/>
      <c r="E29" s="226">
        <v>8733</v>
      </c>
    </row>
    <row r="30" spans="1:5" s="9" customFormat="1" x14ac:dyDescent="0.2">
      <c r="A30" s="329"/>
      <c r="B30" s="242">
        <v>0</v>
      </c>
      <c r="C30" s="242">
        <v>0</v>
      </c>
      <c r="D30" s="242"/>
      <c r="E30" s="242">
        <v>0</v>
      </c>
    </row>
    <row r="31" spans="1:5" s="9" customFormat="1" x14ac:dyDescent="0.2">
      <c r="A31" s="54" t="s">
        <v>155</v>
      </c>
      <c r="B31" s="64">
        <v>0</v>
      </c>
      <c r="C31" s="64">
        <f>SUM(C24,C25,C27,C29)</f>
        <v>31213</v>
      </c>
      <c r="D31" s="64">
        <v>0</v>
      </c>
      <c r="E31" s="64">
        <f>SUM(E24,E25,E27,E29)</f>
        <v>31213</v>
      </c>
    </row>
    <row r="32" spans="1:5" s="9" customFormat="1" ht="13.5" thickBot="1" x14ac:dyDescent="0.25">
      <c r="A32" s="221"/>
      <c r="B32" s="222"/>
      <c r="C32" s="222"/>
      <c r="D32" s="222"/>
      <c r="E32" s="222"/>
    </row>
    <row r="33" spans="1:5" s="56" customFormat="1" ht="23.25" customHeight="1" thickBot="1" x14ac:dyDescent="0.25">
      <c r="A33" s="223" t="s">
        <v>156</v>
      </c>
      <c r="B33" s="224">
        <v>47152</v>
      </c>
      <c r="C33" s="64">
        <v>38549</v>
      </c>
      <c r="D33" s="224">
        <v>0</v>
      </c>
      <c r="E33" s="64">
        <v>85701</v>
      </c>
    </row>
    <row r="34" spans="1:5" ht="15" x14ac:dyDescent="0.2">
      <c r="A34" s="71"/>
      <c r="B34" s="72"/>
      <c r="C34" s="72"/>
      <c r="D34" s="72"/>
      <c r="E34" s="72"/>
    </row>
    <row r="35" spans="1:5" ht="15" x14ac:dyDescent="0.2">
      <c r="A35" s="71"/>
      <c r="B35" s="72"/>
      <c r="C35" s="72"/>
      <c r="D35" s="72"/>
      <c r="E35" s="72"/>
    </row>
    <row r="36" spans="1:5" ht="15.75" thickBot="1" x14ac:dyDescent="0.25">
      <c r="A36" s="71"/>
      <c r="B36" s="72"/>
      <c r="C36" s="72"/>
      <c r="D36" s="72"/>
      <c r="E36" s="72"/>
    </row>
    <row r="37" spans="1:5" ht="15.75" x14ac:dyDescent="0.25">
      <c r="A37" s="23" t="s">
        <v>0</v>
      </c>
      <c r="B37" s="88" t="s">
        <v>157</v>
      </c>
      <c r="C37" s="88" t="s">
        <v>219</v>
      </c>
      <c r="D37" s="88" t="s">
        <v>220</v>
      </c>
      <c r="E37" s="88" t="s">
        <v>65</v>
      </c>
    </row>
    <row r="38" spans="1:5" ht="16.5" thickBot="1" x14ac:dyDescent="0.3">
      <c r="A38" s="26"/>
      <c r="B38" s="89" t="s">
        <v>150</v>
      </c>
      <c r="C38" s="89" t="s">
        <v>150</v>
      </c>
      <c r="D38" s="89" t="s">
        <v>150</v>
      </c>
      <c r="E38" s="89"/>
    </row>
    <row r="39" spans="1:5" s="9" customFormat="1" x14ac:dyDescent="0.2">
      <c r="A39" s="51" t="s">
        <v>223</v>
      </c>
      <c r="B39" s="62">
        <v>25703</v>
      </c>
      <c r="C39" s="62">
        <v>0</v>
      </c>
      <c r="D39" s="62">
        <v>0</v>
      </c>
      <c r="E39" s="62">
        <v>25703</v>
      </c>
    </row>
    <row r="40" spans="1:5" s="9" customFormat="1" x14ac:dyDescent="0.2">
      <c r="A40" s="8" t="s">
        <v>204</v>
      </c>
      <c r="B40" s="61">
        <v>19500</v>
      </c>
      <c r="C40" s="61">
        <v>0</v>
      </c>
      <c r="D40" s="61">
        <v>0</v>
      </c>
      <c r="E40" s="61">
        <v>19500</v>
      </c>
    </row>
    <row r="41" spans="1:5" s="9" customFormat="1" x14ac:dyDescent="0.2">
      <c r="A41" s="227" t="s">
        <v>205</v>
      </c>
      <c r="B41" s="218">
        <v>18000</v>
      </c>
      <c r="C41" s="218">
        <v>0</v>
      </c>
      <c r="D41" s="218">
        <v>0</v>
      </c>
      <c r="E41" s="218">
        <v>18000</v>
      </c>
    </row>
    <row r="42" spans="1:5" s="9" customFormat="1" x14ac:dyDescent="0.2">
      <c r="A42" s="227" t="s">
        <v>206</v>
      </c>
      <c r="B42" s="218">
        <v>900</v>
      </c>
      <c r="C42" s="218">
        <v>0</v>
      </c>
      <c r="D42" s="218">
        <v>0</v>
      </c>
      <c r="E42" s="218">
        <v>900</v>
      </c>
    </row>
    <row r="43" spans="1:5" s="9" customFormat="1" x14ac:dyDescent="0.2">
      <c r="A43" s="227" t="s">
        <v>207</v>
      </c>
      <c r="B43" s="218">
        <v>500</v>
      </c>
      <c r="C43" s="218">
        <v>0</v>
      </c>
      <c r="D43" s="218">
        <v>0</v>
      </c>
      <c r="E43" s="218">
        <v>500</v>
      </c>
    </row>
    <row r="44" spans="1:5" s="9" customFormat="1" x14ac:dyDescent="0.2">
      <c r="A44" s="227" t="s">
        <v>301</v>
      </c>
      <c r="B44" s="218">
        <v>100</v>
      </c>
      <c r="C44" s="218">
        <v>0</v>
      </c>
      <c r="D44" s="218">
        <v>0</v>
      </c>
      <c r="E44" s="218">
        <v>100</v>
      </c>
    </row>
    <row r="45" spans="1:5" s="9" customFormat="1" x14ac:dyDescent="0.2">
      <c r="A45" s="8" t="s">
        <v>224</v>
      </c>
      <c r="B45" s="61">
        <v>150</v>
      </c>
      <c r="C45" s="61">
        <v>2695</v>
      </c>
      <c r="D45" s="61">
        <v>0</v>
      </c>
      <c r="E45" s="61">
        <v>2845</v>
      </c>
    </row>
    <row r="46" spans="1:5" s="9" customFormat="1" x14ac:dyDescent="0.2">
      <c r="A46" s="227" t="s">
        <v>208</v>
      </c>
      <c r="B46" s="218">
        <v>150</v>
      </c>
      <c r="C46" s="218">
        <v>0</v>
      </c>
      <c r="D46" s="218">
        <v>0</v>
      </c>
      <c r="E46" s="218">
        <v>0</v>
      </c>
    </row>
    <row r="47" spans="1:5" s="9" customFormat="1" x14ac:dyDescent="0.2">
      <c r="A47" s="227" t="s">
        <v>302</v>
      </c>
      <c r="B47" s="218">
        <v>0</v>
      </c>
      <c r="C47" s="218">
        <v>2695</v>
      </c>
      <c r="D47" s="218">
        <v>0</v>
      </c>
      <c r="E47" s="218">
        <v>0</v>
      </c>
    </row>
    <row r="48" spans="1:5" x14ac:dyDescent="0.2">
      <c r="A48" s="8" t="s">
        <v>131</v>
      </c>
      <c r="B48" s="61">
        <v>1799</v>
      </c>
      <c r="C48" s="61">
        <v>4597</v>
      </c>
      <c r="D48" s="61">
        <v>0</v>
      </c>
      <c r="E48" s="61">
        <v>6396</v>
      </c>
    </row>
    <row r="49" spans="1:5" x14ac:dyDescent="0.2">
      <c r="A49" s="8" t="s">
        <v>342</v>
      </c>
      <c r="B49" s="218">
        <v>0</v>
      </c>
      <c r="C49" s="61">
        <v>44</v>
      </c>
      <c r="D49" s="218">
        <v>0</v>
      </c>
      <c r="E49" s="61">
        <v>44</v>
      </c>
    </row>
    <row r="50" spans="1:5" x14ac:dyDescent="0.2">
      <c r="A50" s="217"/>
      <c r="B50" s="218"/>
      <c r="C50" s="218"/>
      <c r="D50" s="218"/>
      <c r="E50" s="218"/>
    </row>
    <row r="51" spans="1:5" s="9" customFormat="1" x14ac:dyDescent="0.2">
      <c r="A51" s="8"/>
      <c r="B51" s="61"/>
      <c r="C51" s="61"/>
      <c r="D51" s="61"/>
      <c r="E51" s="61"/>
    </row>
    <row r="52" spans="1:5" s="9" customFormat="1" x14ac:dyDescent="0.2">
      <c r="A52" s="8"/>
      <c r="B52" s="61"/>
      <c r="C52" s="61"/>
      <c r="D52" s="61"/>
      <c r="E52" s="61"/>
    </row>
    <row r="53" spans="1:5" s="9" customFormat="1" x14ac:dyDescent="0.2">
      <c r="A53" s="52" t="s">
        <v>154</v>
      </c>
      <c r="B53" s="63">
        <v>47152</v>
      </c>
      <c r="C53" s="63">
        <v>7336</v>
      </c>
      <c r="D53" s="63">
        <v>0</v>
      </c>
      <c r="E53" s="63">
        <v>54488</v>
      </c>
    </row>
    <row r="54" spans="1:5" s="9" customFormat="1" x14ac:dyDescent="0.2">
      <c r="A54" s="228" t="s">
        <v>131</v>
      </c>
      <c r="B54" s="229">
        <v>0</v>
      </c>
      <c r="C54" s="229">
        <v>9941</v>
      </c>
      <c r="D54" s="229">
        <v>0</v>
      </c>
      <c r="E54" s="229">
        <v>9941</v>
      </c>
    </row>
    <row r="55" spans="1:5" s="9" customFormat="1" x14ac:dyDescent="0.2">
      <c r="A55" s="230"/>
      <c r="B55" s="231">
        <v>0</v>
      </c>
      <c r="C55" s="231">
        <v>0</v>
      </c>
      <c r="D55" s="231">
        <v>0</v>
      </c>
      <c r="E55" s="231">
        <v>0</v>
      </c>
    </row>
    <row r="56" spans="1:5" s="9" customFormat="1" x14ac:dyDescent="0.2">
      <c r="A56" s="225" t="s">
        <v>409</v>
      </c>
      <c r="B56" s="226">
        <v>0</v>
      </c>
      <c r="C56" s="226">
        <v>15000</v>
      </c>
      <c r="D56" s="226">
        <v>0</v>
      </c>
      <c r="E56" s="226">
        <v>15000</v>
      </c>
    </row>
    <row r="57" spans="1:5" s="9" customFormat="1" x14ac:dyDescent="0.2">
      <c r="A57" s="235" t="s">
        <v>410</v>
      </c>
      <c r="B57" s="242">
        <v>0</v>
      </c>
      <c r="C57" s="242">
        <v>15000</v>
      </c>
      <c r="D57" s="242">
        <v>0</v>
      </c>
      <c r="E57" s="242">
        <v>15000</v>
      </c>
    </row>
    <row r="58" spans="1:5" s="9" customFormat="1" x14ac:dyDescent="0.2">
      <c r="A58" s="225" t="s">
        <v>371</v>
      </c>
      <c r="B58" s="226">
        <v>0</v>
      </c>
      <c r="C58" s="226">
        <v>6272</v>
      </c>
      <c r="D58" s="226">
        <v>0</v>
      </c>
      <c r="E58" s="226">
        <v>6272</v>
      </c>
    </row>
    <row r="59" spans="1:5" s="9" customFormat="1" x14ac:dyDescent="0.2">
      <c r="A59" s="235"/>
      <c r="B59" s="242">
        <v>0</v>
      </c>
      <c r="C59" s="242"/>
      <c r="D59" s="242"/>
      <c r="E59" s="242">
        <v>0</v>
      </c>
    </row>
    <row r="60" spans="1:5" s="9" customFormat="1" x14ac:dyDescent="0.2">
      <c r="A60" s="225"/>
      <c r="B60" s="226">
        <v>0</v>
      </c>
      <c r="C60" s="226">
        <v>0</v>
      </c>
      <c r="D60" s="226"/>
      <c r="E60" s="226">
        <v>0</v>
      </c>
    </row>
    <row r="61" spans="1:5" s="9" customFormat="1" ht="13.5" thickBot="1" x14ac:dyDescent="0.25">
      <c r="A61" s="57" t="s">
        <v>159</v>
      </c>
      <c r="B61" s="66">
        <v>0</v>
      </c>
      <c r="C61" s="66">
        <v>31213</v>
      </c>
      <c r="D61" s="66">
        <v>0</v>
      </c>
      <c r="E61" s="66">
        <v>31213</v>
      </c>
    </row>
    <row r="62" spans="1:5" ht="21" customHeight="1" thickBot="1" x14ac:dyDescent="0.25">
      <c r="A62" s="223" t="s">
        <v>160</v>
      </c>
      <c r="B62" s="224">
        <v>47152</v>
      </c>
      <c r="C62" s="224">
        <v>38549</v>
      </c>
      <c r="D62" s="224">
        <v>0</v>
      </c>
      <c r="E62" s="224">
        <v>85701</v>
      </c>
    </row>
    <row r="63" spans="1:5" ht="15" x14ac:dyDescent="0.2">
      <c r="A63" s="71"/>
      <c r="B63" s="71"/>
      <c r="C63" s="71"/>
      <c r="D63" s="71"/>
      <c r="E63" s="71"/>
    </row>
  </sheetData>
  <mergeCells count="3">
    <mergeCell ref="A4:E4"/>
    <mergeCell ref="A5:E5"/>
    <mergeCell ref="A2:E2"/>
  </mergeCells>
  <phoneticPr fontId="1" type="noConversion"/>
  <pageMargins left="0.4" right="0.4" top="1" bottom="1" header="0.5" footer="0.5"/>
  <pageSetup paperSize="9" scale="79" orientation="portrait" r:id="rId1"/>
  <headerFooter alignWithMargins="0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4"/>
  <sheetViews>
    <sheetView workbookViewId="0">
      <selection activeCell="D32" sqref="D32"/>
    </sheetView>
  </sheetViews>
  <sheetFormatPr defaultRowHeight="12.75" x14ac:dyDescent="0.2"/>
  <cols>
    <col min="2" max="2" width="14.7109375" customWidth="1"/>
    <col min="3" max="3" width="28.140625" customWidth="1"/>
    <col min="4" max="4" width="31.7109375" customWidth="1"/>
  </cols>
  <sheetData>
    <row r="3" spans="1:8" x14ac:dyDescent="0.2">
      <c r="A3" s="432" t="s">
        <v>162</v>
      </c>
      <c r="B3" s="432"/>
      <c r="C3" s="432"/>
      <c r="D3" s="432"/>
      <c r="E3" s="432"/>
      <c r="F3" s="5"/>
      <c r="G3" s="5"/>
    </row>
    <row r="6" spans="1:8" x14ac:dyDescent="0.2">
      <c r="C6" s="10" t="s">
        <v>373</v>
      </c>
      <c r="D6" s="5"/>
      <c r="E6" s="5"/>
      <c r="F6" s="5"/>
      <c r="G6" s="5"/>
    </row>
    <row r="7" spans="1:8" x14ac:dyDescent="0.2">
      <c r="A7" s="432" t="s">
        <v>265</v>
      </c>
      <c r="B7" s="432"/>
      <c r="C7" s="432"/>
      <c r="D7" s="432"/>
      <c r="E7" s="432"/>
      <c r="F7" s="5"/>
      <c r="G7" s="5"/>
      <c r="H7" s="5"/>
    </row>
    <row r="9" spans="1:8" ht="13.5" thickBot="1" x14ac:dyDescent="0.25">
      <c r="D9" s="4" t="s">
        <v>13</v>
      </c>
    </row>
    <row r="10" spans="1:8" s="9" customFormat="1" ht="16.5" thickBot="1" x14ac:dyDescent="0.3">
      <c r="B10" s="35" t="s">
        <v>51</v>
      </c>
      <c r="C10" s="35" t="s">
        <v>52</v>
      </c>
      <c r="D10" s="35" t="s">
        <v>66</v>
      </c>
    </row>
    <row r="11" spans="1:8" ht="15" x14ac:dyDescent="0.2">
      <c r="B11" s="36" t="s">
        <v>53</v>
      </c>
      <c r="C11" s="37">
        <v>43105</v>
      </c>
      <c r="D11" s="38">
        <v>1466</v>
      </c>
    </row>
    <row r="12" spans="1:8" ht="15" x14ac:dyDescent="0.2">
      <c r="B12" s="39" t="s">
        <v>54</v>
      </c>
      <c r="C12" s="40">
        <v>43133</v>
      </c>
      <c r="D12" s="41">
        <v>1466</v>
      </c>
    </row>
    <row r="13" spans="1:8" ht="15" x14ac:dyDescent="0.2">
      <c r="B13" s="39" t="s">
        <v>55</v>
      </c>
      <c r="C13" s="40">
        <v>43133</v>
      </c>
      <c r="D13" s="41">
        <v>1466</v>
      </c>
    </row>
    <row r="14" spans="1:8" ht="15" x14ac:dyDescent="0.2">
      <c r="B14" s="39" t="s">
        <v>56</v>
      </c>
      <c r="C14" s="40">
        <v>43191</v>
      </c>
      <c r="D14" s="41">
        <v>1466</v>
      </c>
    </row>
    <row r="15" spans="1:8" ht="15" x14ac:dyDescent="0.2">
      <c r="B15" s="39" t="s">
        <v>57</v>
      </c>
      <c r="C15" s="40">
        <v>43224</v>
      </c>
      <c r="D15" s="41">
        <v>1466</v>
      </c>
    </row>
    <row r="16" spans="1:8" ht="15" x14ac:dyDescent="0.2">
      <c r="B16" s="39" t="s">
        <v>58</v>
      </c>
      <c r="C16" s="40">
        <v>43252</v>
      </c>
      <c r="D16" s="41">
        <v>1466</v>
      </c>
    </row>
    <row r="17" spans="2:4" ht="15" x14ac:dyDescent="0.2">
      <c r="B17" s="39" t="s">
        <v>59</v>
      </c>
      <c r="C17" s="40">
        <v>43282</v>
      </c>
      <c r="D17" s="41">
        <v>1466</v>
      </c>
    </row>
    <row r="18" spans="2:4" ht="15" x14ac:dyDescent="0.2">
      <c r="B18" s="39" t="s">
        <v>60</v>
      </c>
      <c r="C18" s="40">
        <v>43315</v>
      </c>
      <c r="D18" s="41">
        <v>1466</v>
      </c>
    </row>
    <row r="19" spans="2:4" ht="15" x14ac:dyDescent="0.2">
      <c r="B19" s="39" t="s">
        <v>61</v>
      </c>
      <c r="C19" s="40">
        <v>43344</v>
      </c>
      <c r="D19" s="41">
        <v>1466</v>
      </c>
    </row>
    <row r="20" spans="2:4" ht="15" x14ac:dyDescent="0.2">
      <c r="B20" s="39" t="s">
        <v>62</v>
      </c>
      <c r="C20" s="40">
        <v>43374</v>
      </c>
      <c r="D20" s="41">
        <v>1466</v>
      </c>
    </row>
    <row r="21" spans="2:4" ht="15" x14ac:dyDescent="0.2">
      <c r="B21" s="39" t="s">
        <v>63</v>
      </c>
      <c r="C21" s="40">
        <v>43406</v>
      </c>
      <c r="D21" s="41">
        <v>1466</v>
      </c>
    </row>
    <row r="22" spans="2:4" ht="15" x14ac:dyDescent="0.2">
      <c r="B22" s="39" t="s">
        <v>64</v>
      </c>
      <c r="C22" s="40">
        <v>43435</v>
      </c>
      <c r="D22" s="41">
        <v>1465</v>
      </c>
    </row>
    <row r="23" spans="2:4" ht="15" x14ac:dyDescent="0.2">
      <c r="B23" s="42"/>
      <c r="C23" s="43"/>
      <c r="D23" s="44"/>
    </row>
    <row r="24" spans="2:4" s="9" customFormat="1" ht="16.5" thickBot="1" x14ac:dyDescent="0.3">
      <c r="B24" s="45" t="s">
        <v>65</v>
      </c>
      <c r="C24" s="46"/>
      <c r="D24" s="49">
        <f>SUM(D11:D23)</f>
        <v>17591</v>
      </c>
    </row>
  </sheetData>
  <mergeCells count="2">
    <mergeCell ref="A3:E3"/>
    <mergeCell ref="A7:E7"/>
  </mergeCells>
  <phoneticPr fontId="1" type="noConversion"/>
  <pageMargins left="0.75" right="0.75" top="1" bottom="1" header="0.5" footer="0.5"/>
  <pageSetup paperSize="9" scale="93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workbookViewId="0">
      <selection activeCell="B32" sqref="B32"/>
    </sheetView>
  </sheetViews>
  <sheetFormatPr defaultRowHeight="12.75" x14ac:dyDescent="0.2"/>
  <cols>
    <col min="1" max="1" width="43" customWidth="1"/>
    <col min="2" max="2" width="18.5703125" customWidth="1"/>
  </cols>
  <sheetData>
    <row r="2" spans="1:4" ht="15.75" x14ac:dyDescent="0.25">
      <c r="A2" s="399" t="s">
        <v>179</v>
      </c>
      <c r="B2" s="399"/>
      <c r="C2" s="399"/>
      <c r="D2" s="399"/>
    </row>
    <row r="3" spans="1:4" ht="15.75" x14ac:dyDescent="0.25">
      <c r="A3" s="400"/>
      <c r="B3" s="400"/>
      <c r="C3" s="400"/>
      <c r="D3" s="400"/>
    </row>
    <row r="4" spans="1:4" ht="15.75" x14ac:dyDescent="0.25">
      <c r="A4" s="400" t="s">
        <v>266</v>
      </c>
      <c r="B4" s="400"/>
      <c r="C4" s="400"/>
      <c r="D4" s="400"/>
    </row>
    <row r="5" spans="1:4" ht="15.75" x14ac:dyDescent="0.25">
      <c r="A5" s="399" t="s">
        <v>374</v>
      </c>
      <c r="B5" s="399"/>
      <c r="C5" s="399"/>
      <c r="D5" s="399"/>
    </row>
    <row r="6" spans="1:4" ht="15" x14ac:dyDescent="0.2">
      <c r="A6" s="71"/>
      <c r="B6" s="71"/>
      <c r="C6" s="71"/>
      <c r="D6" s="71"/>
    </row>
    <row r="7" spans="1:4" ht="15" x14ac:dyDescent="0.2">
      <c r="A7" s="71"/>
      <c r="B7" s="71"/>
      <c r="C7" s="71"/>
      <c r="D7" s="71"/>
    </row>
    <row r="8" spans="1:4" ht="15.75" thickBot="1" x14ac:dyDescent="0.25">
      <c r="A8" s="71"/>
      <c r="B8" s="71" t="s">
        <v>13</v>
      </c>
      <c r="C8" s="71"/>
      <c r="D8" s="71"/>
    </row>
    <row r="9" spans="1:4" ht="15.75" x14ac:dyDescent="0.25">
      <c r="A9" s="200" t="s">
        <v>0</v>
      </c>
      <c r="B9" s="200" t="s">
        <v>1</v>
      </c>
      <c r="C9" s="71"/>
      <c r="D9" s="71"/>
    </row>
    <row r="10" spans="1:4" ht="15.75" x14ac:dyDescent="0.25">
      <c r="A10" s="201"/>
      <c r="B10" s="27"/>
      <c r="C10" s="71"/>
      <c r="D10" s="71"/>
    </row>
    <row r="11" spans="1:4" ht="15.75" x14ac:dyDescent="0.25">
      <c r="A11" s="201" t="s">
        <v>177</v>
      </c>
      <c r="B11" s="90">
        <f>SUM(B12:B18)</f>
        <v>8733</v>
      </c>
      <c r="C11" s="71"/>
      <c r="D11" s="71"/>
    </row>
    <row r="12" spans="1:4" ht="15" x14ac:dyDescent="0.2">
      <c r="A12" s="27" t="s">
        <v>375</v>
      </c>
      <c r="B12" s="27">
        <v>270</v>
      </c>
      <c r="C12" s="71"/>
      <c r="D12" s="71"/>
    </row>
    <row r="13" spans="1:4" s="9" customFormat="1" ht="15.75" x14ac:dyDescent="0.25">
      <c r="A13" s="27" t="s">
        <v>376</v>
      </c>
      <c r="B13" s="27">
        <v>1499</v>
      </c>
      <c r="C13" s="53"/>
      <c r="D13" s="53"/>
    </row>
    <row r="14" spans="1:4" ht="15.75" x14ac:dyDescent="0.25">
      <c r="A14" s="156" t="s">
        <v>377</v>
      </c>
      <c r="B14" s="156">
        <v>3493</v>
      </c>
      <c r="C14" s="105"/>
      <c r="D14" s="105"/>
    </row>
    <row r="15" spans="1:4" ht="15" x14ac:dyDescent="0.2">
      <c r="A15" s="27" t="s">
        <v>378</v>
      </c>
      <c r="B15" s="27">
        <v>1300</v>
      </c>
      <c r="C15" s="71"/>
      <c r="D15" s="71"/>
    </row>
    <row r="16" spans="1:4" ht="15" x14ac:dyDescent="0.2">
      <c r="A16" s="27" t="s">
        <v>379</v>
      </c>
      <c r="B16" s="27">
        <v>771</v>
      </c>
      <c r="C16" s="71"/>
      <c r="D16" s="71"/>
    </row>
    <row r="17" spans="1:4" ht="15" x14ac:dyDescent="0.2">
      <c r="A17" s="27" t="s">
        <v>380</v>
      </c>
      <c r="B17" s="27">
        <v>1000</v>
      </c>
      <c r="C17" s="71"/>
      <c r="D17" s="71"/>
    </row>
    <row r="18" spans="1:4" ht="15" x14ac:dyDescent="0.2">
      <c r="A18" s="27" t="s">
        <v>381</v>
      </c>
      <c r="B18" s="27">
        <v>400</v>
      </c>
      <c r="C18" s="71"/>
      <c r="D18" s="71"/>
    </row>
    <row r="19" spans="1:4" ht="15" x14ac:dyDescent="0.2">
      <c r="A19" s="27"/>
      <c r="B19" s="27"/>
      <c r="C19" s="71"/>
      <c r="D19" s="71"/>
    </row>
    <row r="20" spans="1:4" ht="15.75" x14ac:dyDescent="0.25">
      <c r="A20" s="201" t="s">
        <v>178</v>
      </c>
      <c r="B20" s="90">
        <f>SUM(B21:B24)</f>
        <v>22061</v>
      </c>
      <c r="C20" s="71"/>
      <c r="D20" s="71"/>
    </row>
    <row r="21" spans="1:4" ht="15" x14ac:dyDescent="0.2">
      <c r="A21" s="156" t="s">
        <v>412</v>
      </c>
      <c r="B21" s="27">
        <v>15000</v>
      </c>
      <c r="C21" s="71"/>
      <c r="D21" s="71"/>
    </row>
    <row r="22" spans="1:4" ht="15" x14ac:dyDescent="0.2">
      <c r="A22" s="27" t="s">
        <v>382</v>
      </c>
      <c r="B22" s="27">
        <v>4579</v>
      </c>
      <c r="C22" s="71"/>
      <c r="D22" s="71"/>
    </row>
    <row r="23" spans="1:4" ht="15.75" x14ac:dyDescent="0.25">
      <c r="A23" s="156" t="s">
        <v>383</v>
      </c>
      <c r="B23" s="156">
        <v>1882</v>
      </c>
      <c r="C23" s="105"/>
      <c r="D23" s="105"/>
    </row>
    <row r="24" spans="1:4" ht="15" x14ac:dyDescent="0.2">
      <c r="A24" s="27" t="s">
        <v>384</v>
      </c>
      <c r="B24" s="27">
        <v>600</v>
      </c>
      <c r="C24" s="71"/>
      <c r="D24" s="71"/>
    </row>
    <row r="25" spans="1:4" ht="16.5" thickBot="1" x14ac:dyDescent="0.3">
      <c r="A25" s="93" t="s">
        <v>2</v>
      </c>
      <c r="B25" s="93">
        <f>SUM(B11,B20)</f>
        <v>30794</v>
      </c>
      <c r="C25" s="105"/>
      <c r="D25" s="105"/>
    </row>
    <row r="26" spans="1:4" ht="15" x14ac:dyDescent="0.2">
      <c r="A26" s="71"/>
      <c r="B26" s="71"/>
      <c r="C26" s="71"/>
      <c r="D26" s="71"/>
    </row>
    <row r="27" spans="1:4" ht="15" x14ac:dyDescent="0.2">
      <c r="A27" s="71"/>
      <c r="B27" s="71"/>
      <c r="C27" s="71"/>
      <c r="D27" s="71"/>
    </row>
    <row r="28" spans="1:4" ht="15" x14ac:dyDescent="0.2">
      <c r="A28" s="71"/>
      <c r="B28" s="71"/>
      <c r="C28" s="71"/>
      <c r="D28" s="71"/>
    </row>
  </sheetData>
  <mergeCells count="4">
    <mergeCell ref="A3:D3"/>
    <mergeCell ref="A4:D4"/>
    <mergeCell ref="A5:D5"/>
    <mergeCell ref="A2:D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0" workbookViewId="0">
      <selection activeCell="B40" sqref="B40"/>
    </sheetView>
  </sheetViews>
  <sheetFormatPr defaultRowHeight="12.75" x14ac:dyDescent="0.2"/>
  <cols>
    <col min="1" max="1" width="53.28515625" customWidth="1"/>
    <col min="4" max="4" width="20.42578125" customWidth="1"/>
    <col min="5" max="5" width="16.85546875" customWidth="1"/>
  </cols>
  <sheetData>
    <row r="1" spans="1:5" ht="15.75" x14ac:dyDescent="0.25">
      <c r="A1" s="480" t="s">
        <v>200</v>
      </c>
      <c r="B1" s="480"/>
      <c r="C1" s="480"/>
      <c r="D1" s="480"/>
      <c r="E1" s="480"/>
    </row>
    <row r="2" spans="1:5" ht="15.75" x14ac:dyDescent="0.25">
      <c r="A2" s="481" t="s">
        <v>385</v>
      </c>
      <c r="B2" s="481"/>
      <c r="C2" s="481"/>
      <c r="D2" s="481"/>
      <c r="E2" s="481"/>
    </row>
    <row r="3" spans="1:5" ht="15" x14ac:dyDescent="0.2">
      <c r="A3" s="71"/>
      <c r="B3" s="71"/>
      <c r="C3" s="71"/>
      <c r="D3" s="71"/>
      <c r="E3" s="71"/>
    </row>
    <row r="4" spans="1:5" ht="15.75" thickBot="1" x14ac:dyDescent="0.25">
      <c r="A4" s="71"/>
      <c r="B4" s="71"/>
      <c r="C4" s="71"/>
      <c r="D4" s="71" t="s">
        <v>196</v>
      </c>
      <c r="E4" s="71"/>
    </row>
    <row r="5" spans="1:5" ht="16.5" thickBot="1" x14ac:dyDescent="0.3">
      <c r="A5" s="154" t="s">
        <v>116</v>
      </c>
      <c r="B5" s="154">
        <v>2018</v>
      </c>
      <c r="C5" s="154">
        <v>2019</v>
      </c>
      <c r="D5" s="154">
        <v>2020</v>
      </c>
      <c r="E5" s="71"/>
    </row>
    <row r="6" spans="1:5" ht="15" x14ac:dyDescent="0.2">
      <c r="A6" s="51" t="s">
        <v>223</v>
      </c>
      <c r="B6" s="51">
        <v>25703</v>
      </c>
      <c r="C6" s="51">
        <v>22000</v>
      </c>
      <c r="D6" s="51">
        <v>22000</v>
      </c>
      <c r="E6" s="71"/>
    </row>
    <row r="7" spans="1:5" ht="15" x14ac:dyDescent="0.2">
      <c r="A7" s="8" t="s">
        <v>197</v>
      </c>
      <c r="B7" s="8">
        <v>19500</v>
      </c>
      <c r="C7" s="8">
        <v>16950</v>
      </c>
      <c r="D7" s="8">
        <v>16750</v>
      </c>
      <c r="E7" s="71"/>
    </row>
    <row r="8" spans="1:5" ht="15" x14ac:dyDescent="0.2">
      <c r="A8" s="227" t="s">
        <v>205</v>
      </c>
      <c r="B8" s="217">
        <v>18000</v>
      </c>
      <c r="C8" s="217">
        <v>16000</v>
      </c>
      <c r="D8" s="217">
        <v>16000</v>
      </c>
      <c r="E8" s="71"/>
    </row>
    <row r="9" spans="1:5" ht="15" x14ac:dyDescent="0.2">
      <c r="A9" s="227" t="s">
        <v>206</v>
      </c>
      <c r="B9" s="217">
        <v>900</v>
      </c>
      <c r="C9" s="217">
        <v>700</v>
      </c>
      <c r="D9" s="217">
        <v>700</v>
      </c>
      <c r="E9" s="71"/>
    </row>
    <row r="10" spans="1:5" ht="15" x14ac:dyDescent="0.2">
      <c r="A10" s="227" t="s">
        <v>207</v>
      </c>
      <c r="B10" s="217">
        <v>500</v>
      </c>
      <c r="C10" s="217">
        <v>200</v>
      </c>
      <c r="D10" s="217">
        <v>0</v>
      </c>
      <c r="E10" s="71"/>
    </row>
    <row r="11" spans="1:5" ht="15" x14ac:dyDescent="0.2">
      <c r="A11" s="227" t="s">
        <v>301</v>
      </c>
      <c r="B11" s="217">
        <v>100</v>
      </c>
      <c r="C11" s="217"/>
      <c r="D11" s="217"/>
      <c r="E11" s="71"/>
    </row>
    <row r="12" spans="1:5" ht="15" x14ac:dyDescent="0.2">
      <c r="A12" s="8" t="s">
        <v>267</v>
      </c>
      <c r="B12" s="8">
        <v>2845</v>
      </c>
      <c r="C12" s="8">
        <v>1500</v>
      </c>
      <c r="D12" s="8">
        <v>2000</v>
      </c>
      <c r="E12" s="71"/>
    </row>
    <row r="13" spans="1:5" ht="15" x14ac:dyDescent="0.2">
      <c r="A13" s="8" t="s">
        <v>131</v>
      </c>
      <c r="B13" s="8">
        <v>6396</v>
      </c>
      <c r="C13" s="8">
        <v>4300</v>
      </c>
      <c r="D13" s="8">
        <v>4500</v>
      </c>
      <c r="E13" s="71"/>
    </row>
    <row r="14" spans="1:5" ht="15" x14ac:dyDescent="0.2">
      <c r="A14" s="8" t="s">
        <v>342</v>
      </c>
      <c r="B14" s="8">
        <v>44</v>
      </c>
      <c r="C14" s="8"/>
      <c r="D14" s="8"/>
      <c r="E14" s="71"/>
    </row>
    <row r="15" spans="1:5" ht="15.75" x14ac:dyDescent="0.25">
      <c r="A15" s="201" t="s">
        <v>195</v>
      </c>
      <c r="B15" s="201">
        <f>SUM(B6,B7,B12,B13,B14)</f>
        <v>54488</v>
      </c>
      <c r="C15" s="201">
        <v>44750</v>
      </c>
      <c r="D15" s="201">
        <v>45250</v>
      </c>
      <c r="E15" s="105"/>
    </row>
    <row r="16" spans="1:5" ht="15" x14ac:dyDescent="0.2">
      <c r="A16" s="27"/>
      <c r="B16" s="27"/>
      <c r="C16" s="27"/>
      <c r="D16" s="27"/>
      <c r="E16" s="71"/>
    </row>
    <row r="17" spans="1:5" ht="15" x14ac:dyDescent="0.2">
      <c r="A17" s="8" t="s">
        <v>12</v>
      </c>
      <c r="B17" s="8">
        <v>13555</v>
      </c>
      <c r="C17" s="8">
        <v>12436</v>
      </c>
      <c r="D17" s="8">
        <v>13000</v>
      </c>
      <c r="E17" s="71"/>
    </row>
    <row r="18" spans="1:5" ht="15" x14ac:dyDescent="0.2">
      <c r="A18" s="8" t="s">
        <v>194</v>
      </c>
      <c r="B18" s="8">
        <v>2348</v>
      </c>
      <c r="C18" s="8">
        <v>2548</v>
      </c>
      <c r="D18" s="8">
        <v>2860</v>
      </c>
      <c r="E18" s="71"/>
    </row>
    <row r="19" spans="1:5" ht="15" x14ac:dyDescent="0.2">
      <c r="A19" s="8" t="s">
        <v>326</v>
      </c>
      <c r="B19" s="8">
        <v>9665</v>
      </c>
      <c r="C19" s="8">
        <v>9166</v>
      </c>
      <c r="D19" s="8">
        <v>8890</v>
      </c>
      <c r="E19" s="71"/>
    </row>
    <row r="20" spans="1:5" ht="15" x14ac:dyDescent="0.2">
      <c r="A20" s="8" t="s">
        <v>210</v>
      </c>
      <c r="B20" s="8">
        <v>776</v>
      </c>
      <c r="C20" s="8">
        <v>2100</v>
      </c>
      <c r="D20" s="8">
        <v>1500</v>
      </c>
      <c r="E20" s="71"/>
    </row>
    <row r="21" spans="1:5" ht="15" x14ac:dyDescent="0.2">
      <c r="A21" s="8" t="s">
        <v>268</v>
      </c>
      <c r="B21" s="8">
        <v>4312</v>
      </c>
      <c r="C21" s="8">
        <v>4000</v>
      </c>
      <c r="D21" s="8">
        <v>4000</v>
      </c>
      <c r="E21" s="71"/>
    </row>
    <row r="22" spans="1:5" ht="15" x14ac:dyDescent="0.2">
      <c r="A22" s="8" t="s">
        <v>269</v>
      </c>
      <c r="B22" s="8">
        <v>4013</v>
      </c>
      <c r="C22" s="8">
        <v>500</v>
      </c>
      <c r="D22" s="8">
        <v>500</v>
      </c>
      <c r="E22" s="71"/>
    </row>
    <row r="23" spans="1:5" ht="15" x14ac:dyDescent="0.2">
      <c r="A23" s="8" t="s">
        <v>216</v>
      </c>
      <c r="B23" s="8">
        <v>17591</v>
      </c>
      <c r="C23" s="8">
        <v>14000</v>
      </c>
      <c r="D23" s="8">
        <v>14500</v>
      </c>
      <c r="E23" s="71"/>
    </row>
    <row r="24" spans="1:5" ht="15" x14ac:dyDescent="0.2">
      <c r="A24" s="8" t="s">
        <v>217</v>
      </c>
      <c r="B24" s="8">
        <v>2228</v>
      </c>
      <c r="C24" s="8">
        <v>0</v>
      </c>
      <c r="D24" s="8">
        <v>0</v>
      </c>
      <c r="E24" s="71"/>
    </row>
    <row r="25" spans="1:5" ht="15" x14ac:dyDescent="0.2">
      <c r="A25" s="8" t="s">
        <v>338</v>
      </c>
      <c r="B25" s="8">
        <v>0</v>
      </c>
      <c r="C25" s="8"/>
      <c r="D25" s="8"/>
      <c r="E25" s="71"/>
    </row>
    <row r="26" spans="1:5" ht="15.75" x14ac:dyDescent="0.25">
      <c r="A26" s="201" t="s">
        <v>192</v>
      </c>
      <c r="B26" s="201">
        <f>SUM(B17:B25)</f>
        <v>54488</v>
      </c>
      <c r="C26" s="201">
        <f>SUM(C17:C25)</f>
        <v>44750</v>
      </c>
      <c r="D26" s="201">
        <v>45250</v>
      </c>
      <c r="E26" s="105"/>
    </row>
    <row r="27" spans="1:5" ht="15" x14ac:dyDescent="0.2">
      <c r="A27" s="27"/>
      <c r="B27" s="27"/>
      <c r="C27" s="27"/>
      <c r="D27" s="27"/>
      <c r="E27" s="71"/>
    </row>
    <row r="28" spans="1:5" ht="15" x14ac:dyDescent="0.2">
      <c r="A28" s="27"/>
      <c r="B28" s="27"/>
      <c r="C28" s="27"/>
      <c r="D28" s="27"/>
      <c r="E28" s="71"/>
    </row>
    <row r="29" spans="1:5" ht="15.75" x14ac:dyDescent="0.25">
      <c r="A29" s="201" t="s">
        <v>198</v>
      </c>
      <c r="B29" s="201"/>
      <c r="C29" s="201"/>
      <c r="D29" s="201"/>
      <c r="E29" s="105"/>
    </row>
    <row r="30" spans="1:5" ht="15" x14ac:dyDescent="0.2">
      <c r="A30" s="8" t="s">
        <v>131</v>
      </c>
      <c r="B30" s="8">
        <v>9941</v>
      </c>
      <c r="C30" s="8">
        <v>0</v>
      </c>
      <c r="D30" s="8">
        <v>0</v>
      </c>
      <c r="E30" s="71"/>
    </row>
    <row r="31" spans="1:5" ht="15" x14ac:dyDescent="0.2">
      <c r="A31" s="8" t="s">
        <v>386</v>
      </c>
      <c r="B31" s="8">
        <v>15000</v>
      </c>
      <c r="C31" s="8">
        <v>0</v>
      </c>
      <c r="D31" s="8">
        <v>0</v>
      </c>
      <c r="E31" s="71"/>
    </row>
    <row r="32" spans="1:5" ht="15" x14ac:dyDescent="0.2">
      <c r="A32" s="8" t="s">
        <v>303</v>
      </c>
      <c r="B32" s="8">
        <v>0</v>
      </c>
      <c r="C32" s="8">
        <v>0</v>
      </c>
      <c r="D32" s="8">
        <v>0</v>
      </c>
      <c r="E32" s="71"/>
    </row>
    <row r="33" spans="1:5" ht="15" x14ac:dyDescent="0.2">
      <c r="A33" s="8" t="s">
        <v>209</v>
      </c>
      <c r="B33" s="8">
        <v>6272</v>
      </c>
      <c r="C33" s="8">
        <v>0</v>
      </c>
      <c r="D33" s="8">
        <v>0</v>
      </c>
      <c r="E33" s="71"/>
    </row>
    <row r="34" spans="1:5" ht="15.75" x14ac:dyDescent="0.25">
      <c r="A34" s="201" t="s">
        <v>191</v>
      </c>
      <c r="B34" s="201">
        <f>SUM(B30:B33)</f>
        <v>31213</v>
      </c>
      <c r="C34" s="201">
        <v>0</v>
      </c>
      <c r="D34" s="201">
        <v>0</v>
      </c>
      <c r="E34" s="105"/>
    </row>
    <row r="35" spans="1:5" ht="15" x14ac:dyDescent="0.2">
      <c r="A35" s="27"/>
      <c r="B35" s="27"/>
      <c r="C35" s="27"/>
      <c r="D35" s="27"/>
      <c r="E35" s="71"/>
    </row>
    <row r="36" spans="1:5" s="9" customFormat="1" ht="15.75" x14ac:dyDescent="0.25">
      <c r="A36" s="90" t="s">
        <v>190</v>
      </c>
      <c r="B36" s="90">
        <v>0</v>
      </c>
      <c r="C36" s="90">
        <v>0</v>
      </c>
      <c r="D36" s="90">
        <v>0</v>
      </c>
      <c r="E36" s="53"/>
    </row>
    <row r="37" spans="1:5" ht="15" x14ac:dyDescent="0.2">
      <c r="A37" s="8" t="s">
        <v>327</v>
      </c>
      <c r="B37" s="8">
        <v>419</v>
      </c>
      <c r="C37" s="8">
        <v>0</v>
      </c>
      <c r="D37" s="8">
        <v>0</v>
      </c>
      <c r="E37" s="71"/>
    </row>
    <row r="38" spans="1:5" ht="15" x14ac:dyDescent="0.2">
      <c r="A38" s="8" t="s">
        <v>387</v>
      </c>
      <c r="B38" s="8">
        <v>0</v>
      </c>
      <c r="C38" s="8"/>
      <c r="D38" s="8"/>
      <c r="E38" s="71"/>
    </row>
    <row r="39" spans="1:5" ht="15" x14ac:dyDescent="0.2">
      <c r="A39" s="8" t="s">
        <v>337</v>
      </c>
      <c r="B39" s="8">
        <v>22061</v>
      </c>
      <c r="C39" s="8">
        <v>0</v>
      </c>
      <c r="D39" s="8">
        <v>0</v>
      </c>
      <c r="E39" s="71"/>
    </row>
    <row r="40" spans="1:5" ht="15" x14ac:dyDescent="0.2">
      <c r="A40" s="8" t="s">
        <v>168</v>
      </c>
      <c r="B40" s="8">
        <v>8733</v>
      </c>
      <c r="C40" s="8">
        <v>0</v>
      </c>
      <c r="D40" s="8">
        <v>0</v>
      </c>
      <c r="E40" s="71"/>
    </row>
    <row r="41" spans="1:5" ht="15.75" x14ac:dyDescent="0.25">
      <c r="A41" s="201" t="s">
        <v>189</v>
      </c>
      <c r="B41" s="201">
        <f>SUM(B36:B40)</f>
        <v>31213</v>
      </c>
      <c r="C41" s="201">
        <v>0</v>
      </c>
      <c r="D41" s="201">
        <v>0</v>
      </c>
      <c r="E41" s="105"/>
    </row>
    <row r="42" spans="1:5" ht="15" x14ac:dyDescent="0.2">
      <c r="A42" s="27"/>
      <c r="B42" s="27"/>
      <c r="C42" s="27"/>
      <c r="D42" s="27"/>
      <c r="E42" s="71"/>
    </row>
    <row r="43" spans="1:5" ht="15.75" x14ac:dyDescent="0.25">
      <c r="A43" s="201" t="s">
        <v>188</v>
      </c>
      <c r="B43" s="201">
        <f>SUM(B15,B34)</f>
        <v>85701</v>
      </c>
      <c r="C43" s="201">
        <v>44750</v>
      </c>
      <c r="D43" s="201">
        <v>45250</v>
      </c>
      <c r="E43" s="105"/>
    </row>
    <row r="44" spans="1:5" ht="16.5" thickBot="1" x14ac:dyDescent="0.3">
      <c r="A44" s="93" t="s">
        <v>187</v>
      </c>
      <c r="B44" s="93">
        <f>SUM(B26,B41)</f>
        <v>85701</v>
      </c>
      <c r="C44" s="93">
        <v>44750</v>
      </c>
      <c r="D44" s="93">
        <v>45250</v>
      </c>
      <c r="E44" s="105"/>
    </row>
    <row r="45" spans="1:5" ht="15" x14ac:dyDescent="0.2">
      <c r="A45" s="71"/>
      <c r="B45" s="71"/>
      <c r="C45" s="71"/>
      <c r="D45" s="71"/>
      <c r="E45" s="71"/>
    </row>
  </sheetData>
  <mergeCells count="2">
    <mergeCell ref="A1:E1"/>
    <mergeCell ref="A2:E2"/>
  </mergeCells>
  <pageMargins left="0.55000000000000004" right="0.6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F22" sqref="F22"/>
    </sheetView>
  </sheetViews>
  <sheetFormatPr defaultRowHeight="12.75" x14ac:dyDescent="0.2"/>
  <sheetData>
    <row r="1" spans="1:8" ht="15.75" x14ac:dyDescent="0.25">
      <c r="D1" s="53" t="s">
        <v>296</v>
      </c>
    </row>
    <row r="3" spans="1:8" ht="15.75" x14ac:dyDescent="0.25">
      <c r="B3" s="53"/>
      <c r="C3" s="53" t="s">
        <v>297</v>
      </c>
    </row>
    <row r="4" spans="1:8" ht="15.75" x14ac:dyDescent="0.25">
      <c r="B4" s="53" t="s">
        <v>298</v>
      </c>
    </row>
    <row r="5" spans="1:8" ht="15.75" x14ac:dyDescent="0.25">
      <c r="C5" s="53" t="s">
        <v>390</v>
      </c>
    </row>
    <row r="7" spans="1:8" ht="13.5" thickBot="1" x14ac:dyDescent="0.25">
      <c r="H7" s="314" t="s">
        <v>300</v>
      </c>
    </row>
    <row r="8" spans="1:8" ht="15.75" x14ac:dyDescent="0.25">
      <c r="A8" s="315" t="s">
        <v>116</v>
      </c>
      <c r="B8" s="316"/>
      <c r="C8" s="316"/>
      <c r="D8" s="316"/>
      <c r="E8" s="316"/>
      <c r="F8" s="318" t="s">
        <v>299</v>
      </c>
    </row>
    <row r="9" spans="1:8" x14ac:dyDescent="0.2">
      <c r="A9" s="321" t="s">
        <v>388</v>
      </c>
      <c r="B9" s="322"/>
      <c r="C9" s="322"/>
      <c r="D9" s="322"/>
      <c r="E9" s="322"/>
      <c r="F9" s="323">
        <f>SUM(F10)</f>
        <v>15000</v>
      </c>
    </row>
    <row r="10" spans="1:8" x14ac:dyDescent="0.2">
      <c r="A10" s="324" t="s">
        <v>389</v>
      </c>
      <c r="B10" s="325"/>
      <c r="C10" s="325"/>
      <c r="D10" s="325"/>
      <c r="E10" s="325"/>
      <c r="F10" s="326">
        <v>15000</v>
      </c>
    </row>
    <row r="11" spans="1:8" x14ac:dyDescent="0.2">
      <c r="A11" s="324"/>
      <c r="B11" s="325"/>
      <c r="C11" s="325"/>
      <c r="D11" s="325"/>
      <c r="E11" s="325"/>
      <c r="F11" s="326"/>
    </row>
    <row r="12" spans="1:8" x14ac:dyDescent="0.2">
      <c r="A12" s="321" t="s">
        <v>324</v>
      </c>
      <c r="B12" s="325"/>
      <c r="C12" s="325"/>
      <c r="D12" s="325"/>
      <c r="E12" s="325"/>
      <c r="F12" s="323">
        <v>0</v>
      </c>
    </row>
    <row r="13" spans="1:8" x14ac:dyDescent="0.2">
      <c r="A13" s="324"/>
      <c r="B13" s="325"/>
      <c r="C13" s="325"/>
      <c r="D13" s="325"/>
      <c r="E13" s="325"/>
      <c r="F13" s="323"/>
    </row>
    <row r="14" spans="1:8" x14ac:dyDescent="0.2">
      <c r="A14" s="321" t="s">
        <v>325</v>
      </c>
      <c r="B14" s="325"/>
      <c r="C14" s="325"/>
      <c r="D14" s="325"/>
      <c r="E14" s="325"/>
      <c r="F14" s="323">
        <v>0</v>
      </c>
    </row>
    <row r="15" spans="1:8" x14ac:dyDescent="0.2">
      <c r="A15" s="365"/>
      <c r="B15" s="2"/>
      <c r="C15" s="2"/>
      <c r="D15" s="2"/>
      <c r="E15" s="2"/>
      <c r="F15" s="319"/>
    </row>
    <row r="16" spans="1:8" ht="16.5" thickBot="1" x14ac:dyDescent="0.3">
      <c r="A16" s="317" t="s">
        <v>27</v>
      </c>
      <c r="B16" s="139"/>
      <c r="C16" s="139"/>
      <c r="D16" s="139"/>
      <c r="E16" s="139"/>
      <c r="F16" s="320">
        <f>SUM(F9,F12,F14)</f>
        <v>15000</v>
      </c>
    </row>
    <row r="21" spans="4:4" x14ac:dyDescent="0.2">
      <c r="D21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opLeftCell="A4" workbookViewId="0">
      <selection activeCell="E30" sqref="E30"/>
    </sheetView>
  </sheetViews>
  <sheetFormatPr defaultRowHeight="12.75" x14ac:dyDescent="0.2"/>
  <cols>
    <col min="1" max="1" width="52.5703125" customWidth="1"/>
    <col min="2" max="2" width="14.140625" customWidth="1"/>
    <col min="3" max="3" width="18" customWidth="1"/>
    <col min="4" max="4" width="19.5703125" customWidth="1"/>
    <col min="5" max="5" width="14.5703125" customWidth="1"/>
  </cols>
  <sheetData>
    <row r="2" spans="1:5" x14ac:dyDescent="0.2">
      <c r="A2" s="432" t="s">
        <v>120</v>
      </c>
      <c r="B2" s="432"/>
      <c r="C2" s="432"/>
      <c r="D2" s="432"/>
      <c r="E2" s="432"/>
    </row>
    <row r="4" spans="1:5" ht="15.75" x14ac:dyDescent="0.25">
      <c r="A4" s="399" t="s">
        <v>225</v>
      </c>
      <c r="B4" s="399"/>
      <c r="C4" s="399"/>
      <c r="D4" s="399"/>
      <c r="E4" s="399"/>
    </row>
    <row r="5" spans="1:5" ht="15.75" x14ac:dyDescent="0.25">
      <c r="A5" s="399" t="s">
        <v>391</v>
      </c>
      <c r="B5" s="399"/>
      <c r="C5" s="399"/>
      <c r="D5" s="399"/>
      <c r="E5" s="399"/>
    </row>
    <row r="8" spans="1:5" ht="13.5" thickBot="1" x14ac:dyDescent="0.25">
      <c r="D8" s="314" t="s">
        <v>300</v>
      </c>
    </row>
    <row r="9" spans="1:5" x14ac:dyDescent="0.2">
      <c r="A9" s="12" t="s">
        <v>0</v>
      </c>
      <c r="B9" s="12" t="s">
        <v>146</v>
      </c>
      <c r="C9" s="12" t="s">
        <v>147</v>
      </c>
      <c r="D9" s="12" t="s">
        <v>148</v>
      </c>
      <c r="E9" s="12" t="s">
        <v>65</v>
      </c>
    </row>
    <row r="10" spans="1:5" ht="13.5" thickBot="1" x14ac:dyDescent="0.25">
      <c r="A10" s="6"/>
      <c r="B10" s="50" t="s">
        <v>149</v>
      </c>
      <c r="C10" s="50" t="s">
        <v>150</v>
      </c>
      <c r="D10" s="50" t="s">
        <v>150</v>
      </c>
      <c r="E10" s="50"/>
    </row>
    <row r="11" spans="1:5" x14ac:dyDescent="0.2">
      <c r="A11" s="51" t="s">
        <v>151</v>
      </c>
      <c r="B11" s="62">
        <v>9883</v>
      </c>
      <c r="C11" s="62">
        <v>380</v>
      </c>
      <c r="D11" s="62">
        <v>0</v>
      </c>
      <c r="E11" s="62">
        <v>10263</v>
      </c>
    </row>
    <row r="12" spans="1:5" x14ac:dyDescent="0.2">
      <c r="A12" s="8" t="s">
        <v>152</v>
      </c>
      <c r="B12" s="61">
        <v>1947</v>
      </c>
      <c r="C12" s="61">
        <v>103</v>
      </c>
      <c r="D12" s="61">
        <v>0</v>
      </c>
      <c r="E12" s="61">
        <v>2050</v>
      </c>
    </row>
    <row r="13" spans="1:5" x14ac:dyDescent="0.2">
      <c r="A13" s="8" t="s">
        <v>153</v>
      </c>
      <c r="B13" s="61">
        <v>5295</v>
      </c>
      <c r="C13" s="61">
        <v>13</v>
      </c>
      <c r="D13" s="61">
        <v>0</v>
      </c>
      <c r="E13" s="61">
        <v>5295</v>
      </c>
    </row>
    <row r="14" spans="1:5" x14ac:dyDescent="0.2">
      <c r="A14" s="52" t="s">
        <v>154</v>
      </c>
      <c r="B14" s="63">
        <v>17125</v>
      </c>
      <c r="C14" s="63">
        <v>483</v>
      </c>
      <c r="D14" s="63">
        <v>0</v>
      </c>
      <c r="E14" s="63">
        <v>17608</v>
      </c>
    </row>
    <row r="15" spans="1:5" x14ac:dyDescent="0.2">
      <c r="A15" s="8"/>
      <c r="B15" s="61"/>
      <c r="C15" s="61">
        <v>0</v>
      </c>
      <c r="D15" s="61">
        <v>0</v>
      </c>
      <c r="E15" s="61"/>
    </row>
    <row r="16" spans="1:5" ht="13.5" thickBot="1" x14ac:dyDescent="0.25">
      <c r="A16" s="54" t="s">
        <v>155</v>
      </c>
      <c r="B16" s="64">
        <v>0</v>
      </c>
      <c r="C16" s="64">
        <v>0</v>
      </c>
      <c r="D16" s="64">
        <v>0</v>
      </c>
      <c r="E16" s="64">
        <v>0</v>
      </c>
    </row>
    <row r="17" spans="1:5" ht="15.75" thickBot="1" x14ac:dyDescent="0.25">
      <c r="A17" s="55" t="s">
        <v>156</v>
      </c>
      <c r="B17" s="65">
        <v>17125</v>
      </c>
      <c r="C17" s="65">
        <v>483</v>
      </c>
      <c r="D17" s="65">
        <v>0</v>
      </c>
      <c r="E17" s="65">
        <v>17608</v>
      </c>
    </row>
    <row r="20" spans="1:5" ht="13.5" thickBot="1" x14ac:dyDescent="0.25"/>
    <row r="21" spans="1:5" x14ac:dyDescent="0.2">
      <c r="A21" s="12" t="s">
        <v>0</v>
      </c>
      <c r="B21" s="12" t="s">
        <v>157</v>
      </c>
      <c r="C21" s="12" t="s">
        <v>147</v>
      </c>
      <c r="D21" s="12" t="s">
        <v>158</v>
      </c>
      <c r="E21" s="12" t="s">
        <v>65</v>
      </c>
    </row>
    <row r="22" spans="1:5" ht="13.5" thickBot="1" x14ac:dyDescent="0.25">
      <c r="A22" s="6"/>
      <c r="B22" s="50" t="s">
        <v>150</v>
      </c>
      <c r="C22" s="50" t="s">
        <v>150</v>
      </c>
      <c r="D22" s="50" t="s">
        <v>150</v>
      </c>
      <c r="E22" s="50"/>
    </row>
    <row r="23" spans="1:5" x14ac:dyDescent="0.2">
      <c r="A23" s="8" t="s">
        <v>184</v>
      </c>
      <c r="B23" s="61">
        <v>17125</v>
      </c>
      <c r="C23" s="61">
        <v>329</v>
      </c>
      <c r="D23" s="61">
        <v>0</v>
      </c>
      <c r="E23" s="61">
        <v>17454</v>
      </c>
    </row>
    <row r="24" spans="1:5" x14ac:dyDescent="0.2">
      <c r="A24" s="8" t="s">
        <v>161</v>
      </c>
      <c r="B24" s="61">
        <v>0</v>
      </c>
      <c r="C24" s="61">
        <v>137</v>
      </c>
      <c r="D24" s="61">
        <v>0</v>
      </c>
      <c r="E24" s="61">
        <v>137</v>
      </c>
    </row>
    <row r="25" spans="1:5" x14ac:dyDescent="0.2">
      <c r="A25" s="8" t="s">
        <v>185</v>
      </c>
      <c r="B25" s="61">
        <v>0</v>
      </c>
      <c r="C25" s="61">
        <v>17</v>
      </c>
      <c r="D25" s="61">
        <v>0</v>
      </c>
      <c r="E25" s="61">
        <v>17</v>
      </c>
    </row>
    <row r="26" spans="1:5" x14ac:dyDescent="0.2">
      <c r="A26" s="8" t="s">
        <v>331</v>
      </c>
      <c r="B26" s="61">
        <v>0</v>
      </c>
      <c r="C26" s="61">
        <v>0</v>
      </c>
      <c r="D26" s="61">
        <v>0</v>
      </c>
      <c r="E26" s="61">
        <v>0</v>
      </c>
    </row>
    <row r="27" spans="1:5" x14ac:dyDescent="0.2">
      <c r="A27" s="52" t="s">
        <v>154</v>
      </c>
      <c r="B27" s="63">
        <v>17125</v>
      </c>
      <c r="C27" s="63">
        <v>483</v>
      </c>
      <c r="D27" s="63">
        <v>0</v>
      </c>
      <c r="E27" s="63">
        <v>17608</v>
      </c>
    </row>
    <row r="28" spans="1:5" ht="13.5" thickBot="1" x14ac:dyDescent="0.25">
      <c r="A28" s="57" t="s">
        <v>159</v>
      </c>
      <c r="B28" s="66">
        <v>0</v>
      </c>
      <c r="C28" s="66">
        <v>0</v>
      </c>
      <c r="D28" s="66">
        <v>0</v>
      </c>
      <c r="E28" s="66">
        <v>0</v>
      </c>
    </row>
    <row r="29" spans="1:5" ht="15.75" thickBot="1" x14ac:dyDescent="0.25">
      <c r="A29" s="55" t="s">
        <v>160</v>
      </c>
      <c r="B29" s="65">
        <v>17125</v>
      </c>
      <c r="C29" s="65">
        <v>483</v>
      </c>
      <c r="D29" s="65">
        <v>0</v>
      </c>
      <c r="E29" s="65">
        <v>17608</v>
      </c>
    </row>
  </sheetData>
  <mergeCells count="3">
    <mergeCell ref="A4:E4"/>
    <mergeCell ref="A5:E5"/>
    <mergeCell ref="A2:E2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D18" sqref="D18"/>
    </sheetView>
  </sheetViews>
  <sheetFormatPr defaultRowHeight="12.75" x14ac:dyDescent="0.2"/>
  <cols>
    <col min="1" max="1" width="30.7109375" customWidth="1"/>
    <col min="2" max="2" width="7.7109375" customWidth="1"/>
    <col min="3" max="3" width="15.28515625" customWidth="1"/>
    <col min="4" max="5" width="11.28515625" customWidth="1"/>
    <col min="6" max="6" width="10.7109375" customWidth="1"/>
    <col min="7" max="7" width="12.28515625" customWidth="1"/>
    <col min="8" max="8" width="17.140625" customWidth="1"/>
    <col min="9" max="9" width="16.7109375" customWidth="1"/>
    <col min="10" max="10" width="14.42578125" customWidth="1"/>
    <col min="11" max="11" width="10.85546875" customWidth="1"/>
  </cols>
  <sheetData>
    <row r="1" spans="1:12" ht="14.25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25">
      <c r="A2" s="399" t="s">
        <v>11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19"/>
    </row>
    <row r="3" spans="1:12" ht="15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19"/>
    </row>
    <row r="4" spans="1:12" ht="15.75" x14ac:dyDescent="0.25">
      <c r="A4" s="400" t="s">
        <v>226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19"/>
    </row>
    <row r="5" spans="1:12" ht="15.75" x14ac:dyDescent="0.25">
      <c r="A5" s="400" t="s">
        <v>393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19"/>
    </row>
    <row r="6" spans="1:12" ht="15" x14ac:dyDescent="0.2">
      <c r="A6" s="439"/>
      <c r="B6" s="439"/>
      <c r="C6" s="439"/>
      <c r="D6" s="439"/>
      <c r="E6" s="439"/>
      <c r="F6" s="439"/>
      <c r="G6" s="439"/>
      <c r="H6" s="439"/>
      <c r="I6" s="439"/>
      <c r="J6" s="439"/>
      <c r="K6" s="439"/>
      <c r="L6" s="19"/>
    </row>
    <row r="7" spans="1:12" ht="15.75" thickBot="1" x14ac:dyDescent="0.25">
      <c r="A7" s="71"/>
      <c r="B7" s="71"/>
      <c r="C7" s="71"/>
      <c r="D7" s="71"/>
      <c r="E7" s="71"/>
      <c r="F7" s="71"/>
      <c r="G7" s="71"/>
      <c r="H7" s="71"/>
      <c r="I7" s="71"/>
      <c r="J7" s="71" t="s">
        <v>300</v>
      </c>
      <c r="K7" s="71"/>
      <c r="L7" s="19"/>
    </row>
    <row r="8" spans="1:12" ht="16.5" thickBot="1" x14ac:dyDescent="0.3">
      <c r="A8" s="433" t="s">
        <v>163</v>
      </c>
      <c r="B8" s="335" t="s">
        <v>6</v>
      </c>
      <c r="C8" s="436" t="s">
        <v>93</v>
      </c>
      <c r="D8" s="437"/>
      <c r="E8" s="437"/>
      <c r="F8" s="437" t="s">
        <v>94</v>
      </c>
      <c r="G8" s="437"/>
      <c r="H8" s="437"/>
      <c r="I8" s="437"/>
      <c r="J8" s="437"/>
      <c r="K8" s="438"/>
      <c r="L8" s="19"/>
    </row>
    <row r="9" spans="1:12" ht="14.25" x14ac:dyDescent="0.2">
      <c r="A9" s="434"/>
      <c r="B9" s="336" t="s">
        <v>7</v>
      </c>
      <c r="C9" s="355" t="s">
        <v>230</v>
      </c>
      <c r="D9" s="355" t="s">
        <v>395</v>
      </c>
      <c r="E9" s="342" t="s">
        <v>231</v>
      </c>
      <c r="F9" s="343" t="s">
        <v>276</v>
      </c>
      <c r="G9" s="344" t="s">
        <v>96</v>
      </c>
      <c r="H9" s="344" t="s">
        <v>228</v>
      </c>
      <c r="I9" s="343" t="s">
        <v>98</v>
      </c>
      <c r="J9" s="345" t="s">
        <v>307</v>
      </c>
      <c r="K9" s="346" t="s">
        <v>234</v>
      </c>
      <c r="L9" s="19"/>
    </row>
    <row r="10" spans="1:12" ht="15" thickBot="1" x14ac:dyDescent="0.25">
      <c r="A10" s="435"/>
      <c r="B10" s="337"/>
      <c r="C10" s="347" t="s">
        <v>306</v>
      </c>
      <c r="D10" s="337" t="s">
        <v>396</v>
      </c>
      <c r="E10" s="347" t="s">
        <v>95</v>
      </c>
      <c r="F10" s="347" t="s">
        <v>309</v>
      </c>
      <c r="G10" s="348" t="s">
        <v>97</v>
      </c>
      <c r="H10" s="348" t="s">
        <v>229</v>
      </c>
      <c r="I10" s="347" t="s">
        <v>227</v>
      </c>
      <c r="J10" s="349" t="s">
        <v>308</v>
      </c>
      <c r="K10" s="347"/>
      <c r="L10" s="19"/>
    </row>
    <row r="11" spans="1:12" ht="14.25" x14ac:dyDescent="0.2">
      <c r="A11" s="330" t="s">
        <v>233</v>
      </c>
      <c r="B11" s="338">
        <v>25703</v>
      </c>
      <c r="C11" s="350">
        <v>0</v>
      </c>
      <c r="D11" s="350">
        <v>0</v>
      </c>
      <c r="E11" s="350">
        <v>0</v>
      </c>
      <c r="F11" s="350">
        <v>0</v>
      </c>
      <c r="G11" s="350">
        <v>0</v>
      </c>
      <c r="H11" s="350">
        <v>0</v>
      </c>
      <c r="I11" s="350">
        <v>25703</v>
      </c>
      <c r="J11" s="350">
        <v>0</v>
      </c>
      <c r="K11" s="350">
        <v>0</v>
      </c>
      <c r="L11" s="19"/>
    </row>
    <row r="12" spans="1:12" s="2" customFormat="1" ht="15" customHeight="1" x14ac:dyDescent="0.2">
      <c r="A12" s="331" t="s">
        <v>235</v>
      </c>
      <c r="B12" s="339">
        <v>19500</v>
      </c>
      <c r="C12" s="351">
        <v>0</v>
      </c>
      <c r="D12" s="351">
        <v>0</v>
      </c>
      <c r="E12" s="351">
        <v>0</v>
      </c>
      <c r="F12" s="351">
        <v>0</v>
      </c>
      <c r="G12" s="351">
        <v>0</v>
      </c>
      <c r="H12" s="351">
        <v>0</v>
      </c>
      <c r="I12" s="351">
        <v>0</v>
      </c>
      <c r="J12" s="351">
        <v>19500</v>
      </c>
      <c r="K12" s="351">
        <v>0</v>
      </c>
      <c r="L12" s="20"/>
    </row>
    <row r="13" spans="1:12" ht="15" customHeight="1" x14ac:dyDescent="0.2">
      <c r="A13" s="330" t="s">
        <v>236</v>
      </c>
      <c r="B13" s="340">
        <v>2695</v>
      </c>
      <c r="C13" s="352">
        <v>0</v>
      </c>
      <c r="D13" s="352">
        <v>0</v>
      </c>
      <c r="E13" s="352">
        <v>0</v>
      </c>
      <c r="F13" s="352">
        <v>0</v>
      </c>
      <c r="G13" s="352">
        <v>0</v>
      </c>
      <c r="H13" s="352">
        <v>2695</v>
      </c>
      <c r="I13" s="352">
        <v>0</v>
      </c>
      <c r="J13" s="352">
        <v>0</v>
      </c>
      <c r="K13" s="352">
        <v>0</v>
      </c>
      <c r="L13" s="19"/>
    </row>
    <row r="14" spans="1:12" ht="15" customHeight="1" x14ac:dyDescent="0.2">
      <c r="A14" s="332" t="s">
        <v>237</v>
      </c>
      <c r="B14" s="338">
        <v>150</v>
      </c>
      <c r="C14" s="350">
        <v>0</v>
      </c>
      <c r="D14" s="350">
        <v>0</v>
      </c>
      <c r="E14" s="350">
        <v>0</v>
      </c>
      <c r="F14" s="350">
        <v>0</v>
      </c>
      <c r="G14" s="350">
        <v>0</v>
      </c>
      <c r="H14" s="350">
        <v>150</v>
      </c>
      <c r="I14" s="350">
        <v>0</v>
      </c>
      <c r="J14" s="350">
        <v>0</v>
      </c>
      <c r="K14" s="350">
        <v>0</v>
      </c>
      <c r="L14" s="19"/>
    </row>
    <row r="15" spans="1:12" ht="15" customHeight="1" x14ac:dyDescent="0.2">
      <c r="A15" s="330" t="s">
        <v>394</v>
      </c>
      <c r="B15" s="340">
        <v>44</v>
      </c>
      <c r="C15" s="352">
        <v>0</v>
      </c>
      <c r="D15" s="352">
        <v>0</v>
      </c>
      <c r="E15" s="352">
        <v>0</v>
      </c>
      <c r="F15" s="352">
        <v>0</v>
      </c>
      <c r="G15" s="352">
        <v>44</v>
      </c>
      <c r="H15" s="352">
        <v>0</v>
      </c>
      <c r="I15" s="352">
        <v>0</v>
      </c>
      <c r="J15" s="352">
        <v>0</v>
      </c>
      <c r="K15" s="352">
        <v>0</v>
      </c>
      <c r="L15" s="19"/>
    </row>
    <row r="16" spans="1:12" ht="15" customHeight="1" x14ac:dyDescent="0.2">
      <c r="A16" s="330" t="s">
        <v>238</v>
      </c>
      <c r="B16" s="340">
        <v>21272</v>
      </c>
      <c r="C16" s="352">
        <v>15000</v>
      </c>
      <c r="D16" s="352">
        <v>0</v>
      </c>
      <c r="E16" s="352">
        <v>6272</v>
      </c>
      <c r="F16" s="352">
        <v>0</v>
      </c>
      <c r="G16" s="352">
        <v>0</v>
      </c>
      <c r="H16" s="352">
        <v>0</v>
      </c>
      <c r="I16" s="352">
        <v>0</v>
      </c>
      <c r="J16" s="352">
        <v>0</v>
      </c>
      <c r="K16" s="352">
        <v>0</v>
      </c>
      <c r="L16" s="19"/>
    </row>
    <row r="17" spans="1:12" ht="15" customHeight="1" x14ac:dyDescent="0.2">
      <c r="A17" s="330" t="s">
        <v>239</v>
      </c>
      <c r="B17" s="340">
        <v>16337</v>
      </c>
      <c r="C17" s="352">
        <v>0</v>
      </c>
      <c r="D17" s="352">
        <v>9941</v>
      </c>
      <c r="E17" s="352">
        <v>0</v>
      </c>
      <c r="F17" s="352">
        <v>0</v>
      </c>
      <c r="G17" s="352">
        <v>0</v>
      </c>
      <c r="H17" s="352">
        <v>0</v>
      </c>
      <c r="I17" s="352">
        <v>0</v>
      </c>
      <c r="J17" s="352">
        <v>0</v>
      </c>
      <c r="K17" s="352">
        <v>6396</v>
      </c>
      <c r="L17" s="19"/>
    </row>
    <row r="18" spans="1:12" ht="15" customHeight="1" x14ac:dyDescent="0.2">
      <c r="A18" s="333"/>
      <c r="B18" s="341"/>
      <c r="C18" s="353">
        <v>0</v>
      </c>
      <c r="D18" s="353">
        <v>0</v>
      </c>
      <c r="E18" s="353">
        <v>0</v>
      </c>
      <c r="F18" s="353">
        <v>0</v>
      </c>
      <c r="G18" s="353">
        <v>0</v>
      </c>
      <c r="H18" s="353">
        <v>0</v>
      </c>
      <c r="I18" s="353">
        <v>0</v>
      </c>
      <c r="J18" s="353">
        <v>0</v>
      </c>
      <c r="K18" s="353">
        <v>0</v>
      </c>
      <c r="L18" s="19"/>
    </row>
    <row r="19" spans="1:12" ht="15" customHeight="1" thickBot="1" x14ac:dyDescent="0.25">
      <c r="A19" s="334"/>
      <c r="B19" s="341"/>
      <c r="C19" s="353">
        <v>0</v>
      </c>
      <c r="D19" s="353">
        <v>0</v>
      </c>
      <c r="E19" s="353">
        <v>0</v>
      </c>
      <c r="F19" s="353">
        <v>0</v>
      </c>
      <c r="G19" s="353">
        <v>0</v>
      </c>
      <c r="H19" s="353">
        <v>0</v>
      </c>
      <c r="I19" s="353">
        <v>0</v>
      </c>
      <c r="J19" s="353">
        <v>0</v>
      </c>
      <c r="K19" s="353">
        <v>0</v>
      </c>
      <c r="L19" s="19"/>
    </row>
    <row r="20" spans="1:12" s="9" customFormat="1" ht="16.5" thickBot="1" x14ac:dyDescent="0.3">
      <c r="A20" s="28" t="s">
        <v>2</v>
      </c>
      <c r="B20" s="28">
        <f>SUM(B11:B19)</f>
        <v>85701</v>
      </c>
      <c r="C20" s="28">
        <f t="shared" ref="C20:K20" si="0">SUM(C12:C19)</f>
        <v>15000</v>
      </c>
      <c r="D20" s="28">
        <f>SUM(D11:D19)</f>
        <v>9941</v>
      </c>
      <c r="E20" s="28">
        <f t="shared" si="0"/>
        <v>6272</v>
      </c>
      <c r="F20" s="28">
        <f t="shared" si="0"/>
        <v>0</v>
      </c>
      <c r="G20" s="28">
        <f t="shared" si="0"/>
        <v>44</v>
      </c>
      <c r="H20" s="28">
        <f t="shared" si="0"/>
        <v>2845</v>
      </c>
      <c r="I20" s="28">
        <f>SUM(I11:I19)</f>
        <v>25703</v>
      </c>
      <c r="J20" s="28">
        <f t="shared" si="0"/>
        <v>19500</v>
      </c>
      <c r="K20" s="28">
        <f t="shared" si="0"/>
        <v>6396</v>
      </c>
      <c r="L20" s="21"/>
    </row>
    <row r="21" spans="1:12" ht="14.25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15" thickBo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15" thickBot="1" x14ac:dyDescent="0.25">
      <c r="A23" s="19"/>
      <c r="B23" s="19"/>
      <c r="C23" s="19"/>
      <c r="D23" s="19"/>
      <c r="E23" s="354"/>
      <c r="F23" s="19"/>
      <c r="G23" s="19"/>
      <c r="H23" s="19"/>
      <c r="I23" s="19"/>
      <c r="J23" s="19"/>
      <c r="K23" s="19"/>
      <c r="L23" s="19"/>
    </row>
    <row r="24" spans="1:12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1:12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</sheetData>
  <mergeCells count="7">
    <mergeCell ref="A8:A10"/>
    <mergeCell ref="C8:E8"/>
    <mergeCell ref="F8:K8"/>
    <mergeCell ref="A2:K2"/>
    <mergeCell ref="A4:K4"/>
    <mergeCell ref="A5:K5"/>
    <mergeCell ref="A6:K6"/>
  </mergeCells>
  <phoneticPr fontId="1" type="noConversion"/>
  <pageMargins left="0.75" right="0.75" top="1" bottom="1" header="0.5" footer="0.5"/>
  <pageSetup paperSize="9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J21" sqref="J21"/>
    </sheetView>
  </sheetViews>
  <sheetFormatPr defaultRowHeight="12.75" x14ac:dyDescent="0.2"/>
  <cols>
    <col min="2" max="2" width="33" customWidth="1"/>
    <col min="3" max="3" width="24.7109375" customWidth="1"/>
    <col min="4" max="4" width="23.5703125" customWidth="1"/>
    <col min="5" max="5" width="18.7109375" customWidth="1"/>
    <col min="6" max="6" width="15.85546875" customWidth="1"/>
    <col min="7" max="7" width="9" hidden="1" customWidth="1"/>
    <col min="8" max="9" width="9.140625" hidden="1" customWidth="1"/>
    <col min="10" max="10" width="14.28515625" customWidth="1"/>
  </cols>
  <sheetData>
    <row r="1" spans="1:11" ht="18" x14ac:dyDescent="0.25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8" x14ac:dyDescent="0.25">
      <c r="A2" s="442" t="s">
        <v>171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</row>
    <row r="3" spans="1:11" ht="18" x14ac:dyDescent="0.2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ht="18" x14ac:dyDescent="0.25">
      <c r="A4" s="442" t="s">
        <v>240</v>
      </c>
      <c r="B4" s="442"/>
      <c r="C4" s="442"/>
      <c r="D4" s="442"/>
      <c r="E4" s="442"/>
      <c r="F4" s="442"/>
      <c r="G4" s="442"/>
      <c r="H4" s="442"/>
      <c r="I4" s="442"/>
      <c r="J4" s="442"/>
      <c r="K4" s="97"/>
    </row>
    <row r="5" spans="1:11" ht="18" x14ac:dyDescent="0.25">
      <c r="A5" s="442" t="s">
        <v>368</v>
      </c>
      <c r="B5" s="442"/>
      <c r="C5" s="442"/>
      <c r="D5" s="442"/>
      <c r="E5" s="442"/>
      <c r="F5" s="442"/>
      <c r="G5" s="442"/>
      <c r="H5" s="442"/>
      <c r="I5" s="442"/>
      <c r="J5" s="442"/>
      <c r="K5" s="98"/>
    </row>
    <row r="6" spans="1:11" ht="18" x14ac:dyDescent="0.25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1" ht="18" x14ac:dyDescent="0.2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</row>
    <row r="8" spans="1:11" ht="18" x14ac:dyDescent="0.2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</row>
    <row r="9" spans="1:11" ht="18.75" thickBot="1" x14ac:dyDescent="0.3">
      <c r="A9" s="96"/>
      <c r="B9" s="96"/>
      <c r="C9" s="96"/>
      <c r="D9" s="96"/>
      <c r="E9" s="96"/>
      <c r="F9" s="96"/>
      <c r="G9" s="96"/>
      <c r="H9" s="96"/>
      <c r="I9" s="96"/>
      <c r="J9" s="96" t="s">
        <v>13</v>
      </c>
      <c r="K9" s="96"/>
    </row>
    <row r="10" spans="1:11" ht="18" x14ac:dyDescent="0.25">
      <c r="A10" s="22" t="s">
        <v>164</v>
      </c>
      <c r="B10" s="22"/>
      <c r="C10" s="23" t="s">
        <v>79</v>
      </c>
      <c r="D10" s="22" t="s">
        <v>48</v>
      </c>
      <c r="E10" s="447" t="s">
        <v>186</v>
      </c>
      <c r="F10" s="249" t="s">
        <v>232</v>
      </c>
      <c r="G10" s="24"/>
      <c r="H10" s="24"/>
      <c r="I10" s="24"/>
      <c r="J10" s="215" t="s">
        <v>242</v>
      </c>
      <c r="K10" s="96"/>
    </row>
    <row r="11" spans="1:11" ht="18.75" thickBot="1" x14ac:dyDescent="0.3">
      <c r="A11" s="443"/>
      <c r="B11" s="444"/>
      <c r="C11" s="25" t="s">
        <v>47</v>
      </c>
      <c r="D11" s="26" t="s">
        <v>80</v>
      </c>
      <c r="E11" s="448"/>
      <c r="F11" s="250"/>
      <c r="G11" s="244"/>
      <c r="H11" s="244"/>
      <c r="I11" s="244"/>
      <c r="J11" s="255" t="s">
        <v>47</v>
      </c>
      <c r="K11" s="96"/>
    </row>
    <row r="12" spans="1:11" ht="18" x14ac:dyDescent="0.25">
      <c r="A12" s="445"/>
      <c r="B12" s="446"/>
      <c r="C12" s="99"/>
      <c r="D12" s="99"/>
      <c r="E12" s="100"/>
      <c r="F12" s="251"/>
      <c r="G12" s="213"/>
      <c r="H12" s="213"/>
      <c r="I12" s="213"/>
      <c r="J12" s="214"/>
      <c r="K12" s="96"/>
    </row>
    <row r="13" spans="1:11" ht="18" x14ac:dyDescent="0.25">
      <c r="A13" s="217" t="s">
        <v>241</v>
      </c>
      <c r="B13" s="217"/>
      <c r="C13" s="218">
        <v>0</v>
      </c>
      <c r="D13" s="218">
        <v>137</v>
      </c>
      <c r="E13" s="241">
        <v>17454</v>
      </c>
      <c r="F13" s="252">
        <v>17</v>
      </c>
      <c r="G13" s="245"/>
      <c r="H13" s="245"/>
      <c r="I13" s="245"/>
      <c r="J13" s="246">
        <f>SUM(C13:I13)</f>
        <v>17608</v>
      </c>
      <c r="K13" s="96"/>
    </row>
    <row r="14" spans="1:11" ht="18" x14ac:dyDescent="0.25">
      <c r="A14" s="440"/>
      <c r="B14" s="441"/>
      <c r="C14" s="218"/>
      <c r="D14" s="218"/>
      <c r="E14" s="241"/>
      <c r="F14" s="252"/>
      <c r="G14" s="245"/>
      <c r="H14" s="245"/>
      <c r="I14" s="245"/>
      <c r="J14" s="246"/>
      <c r="K14" s="96"/>
    </row>
    <row r="15" spans="1:11" ht="18.75" thickBot="1" x14ac:dyDescent="0.3">
      <c r="A15" s="239"/>
      <c r="B15" s="240"/>
      <c r="C15" s="242"/>
      <c r="D15" s="242"/>
      <c r="E15" s="243"/>
      <c r="F15" s="253"/>
      <c r="G15" s="247"/>
      <c r="H15" s="247"/>
      <c r="I15" s="247"/>
      <c r="J15" s="248"/>
      <c r="K15" s="96"/>
    </row>
    <row r="16" spans="1:11" ht="18.75" thickBot="1" x14ac:dyDescent="0.3">
      <c r="A16" s="101" t="s">
        <v>2</v>
      </c>
      <c r="B16" s="101"/>
      <c r="C16" s="102">
        <f>SUM(C13:C15)</f>
        <v>0</v>
      </c>
      <c r="D16" s="102">
        <f>SUM(D13:D15)</f>
        <v>137</v>
      </c>
      <c r="E16" s="103">
        <f>SUM(E12:E15)</f>
        <v>17454</v>
      </c>
      <c r="F16" s="254">
        <f>SUM(F12:F15)</f>
        <v>17</v>
      </c>
      <c r="G16" s="211"/>
      <c r="H16" s="211"/>
      <c r="I16" s="211"/>
      <c r="J16" s="212">
        <f>SUM(J12:J15)</f>
        <v>17608</v>
      </c>
      <c r="K16" s="96"/>
    </row>
    <row r="17" spans="1:11" ht="18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</row>
    <row r="18" spans="1:11" ht="18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</row>
    <row r="19" spans="1:11" ht="18" x14ac:dyDescent="0.25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</row>
    <row r="20" spans="1:11" ht="15" x14ac:dyDescent="0.2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</row>
  </sheetData>
  <mergeCells count="7">
    <mergeCell ref="A14:B14"/>
    <mergeCell ref="A2:K2"/>
    <mergeCell ref="A11:B11"/>
    <mergeCell ref="A12:B12"/>
    <mergeCell ref="A4:J4"/>
    <mergeCell ref="A5:J5"/>
    <mergeCell ref="E10:E11"/>
  </mergeCells>
  <phoneticPr fontId="1" type="noConversion"/>
  <pageMargins left="0.75" right="0.75" top="1" bottom="1" header="0.5" footer="0.5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0"/>
  <sheetViews>
    <sheetView topLeftCell="B1" workbookViewId="0">
      <selection activeCell="C42" sqref="C42"/>
    </sheetView>
  </sheetViews>
  <sheetFormatPr defaultRowHeight="12.75" x14ac:dyDescent="0.2"/>
  <cols>
    <col min="1" max="1" width="11.5703125" hidden="1" customWidth="1"/>
    <col min="2" max="2" width="71.5703125" customWidth="1"/>
    <col min="3" max="3" width="32.42578125" style="58" customWidth="1"/>
  </cols>
  <sheetData>
    <row r="2" spans="1:5" ht="15.75" x14ac:dyDescent="0.25">
      <c r="A2" s="71"/>
      <c r="B2" s="399" t="s">
        <v>172</v>
      </c>
      <c r="C2" s="399"/>
    </row>
    <row r="3" spans="1:5" ht="15" x14ac:dyDescent="0.2">
      <c r="A3" s="71"/>
      <c r="B3" s="73"/>
      <c r="C3" s="73"/>
    </row>
    <row r="4" spans="1:5" ht="15.75" x14ac:dyDescent="0.25">
      <c r="A4" s="71"/>
      <c r="B4" s="399" t="s">
        <v>243</v>
      </c>
      <c r="C4" s="399"/>
    </row>
    <row r="5" spans="1:5" ht="15.75" x14ac:dyDescent="0.25">
      <c r="A5" s="400" t="s">
        <v>353</v>
      </c>
      <c r="B5" s="400"/>
      <c r="C5" s="400"/>
    </row>
    <row r="6" spans="1:5" ht="15" x14ac:dyDescent="0.2">
      <c r="A6" s="71"/>
      <c r="B6" s="71"/>
      <c r="C6" s="72"/>
    </row>
    <row r="7" spans="1:5" ht="15.75" x14ac:dyDescent="0.25">
      <c r="A7" s="105" t="s">
        <v>115</v>
      </c>
      <c r="B7" s="105"/>
      <c r="C7" s="106"/>
      <c r="D7" s="1"/>
      <c r="E7" s="1"/>
    </row>
    <row r="8" spans="1:5" ht="15" x14ac:dyDescent="0.2">
      <c r="A8" s="71"/>
      <c r="B8" s="71"/>
      <c r="C8" s="72"/>
    </row>
    <row r="9" spans="1:5" ht="15.75" thickBot="1" x14ac:dyDescent="0.25">
      <c r="A9" s="71"/>
      <c r="B9" s="71"/>
      <c r="C9" s="72"/>
    </row>
    <row r="10" spans="1:5" ht="17.25" thickTop="1" thickBot="1" x14ac:dyDescent="0.3">
      <c r="A10" s="107"/>
      <c r="B10" s="108" t="s">
        <v>116</v>
      </c>
      <c r="C10" s="109" t="s">
        <v>117</v>
      </c>
    </row>
    <row r="11" spans="1:5" ht="17.25" thickTop="1" thickBot="1" x14ac:dyDescent="0.3">
      <c r="A11" s="110"/>
      <c r="B11" s="111" t="s">
        <v>132</v>
      </c>
      <c r="C11" s="112"/>
    </row>
    <row r="12" spans="1:5" ht="15.75" thickTop="1" x14ac:dyDescent="0.2">
      <c r="A12" s="113"/>
      <c r="B12" s="113"/>
      <c r="C12" s="114"/>
    </row>
    <row r="13" spans="1:5" ht="15" x14ac:dyDescent="0.2">
      <c r="A13" s="115"/>
      <c r="B13" s="256" t="s">
        <v>133</v>
      </c>
      <c r="C13" s="356">
        <f>SUM(C14:C21)</f>
        <v>3325464</v>
      </c>
    </row>
    <row r="14" spans="1:5" ht="15" x14ac:dyDescent="0.2">
      <c r="A14" s="115"/>
      <c r="B14" s="257" t="s">
        <v>134</v>
      </c>
      <c r="C14" s="258">
        <v>0</v>
      </c>
    </row>
    <row r="15" spans="1:5" ht="15" x14ac:dyDescent="0.2">
      <c r="A15" s="118"/>
      <c r="B15" s="257" t="s">
        <v>135</v>
      </c>
      <c r="C15" s="258">
        <v>1341563</v>
      </c>
    </row>
    <row r="16" spans="1:5" ht="15" x14ac:dyDescent="0.2">
      <c r="A16" s="115"/>
      <c r="B16" s="257" t="s">
        <v>136</v>
      </c>
      <c r="C16" s="258">
        <v>712701</v>
      </c>
    </row>
    <row r="17" spans="1:5" ht="15" x14ac:dyDescent="0.2">
      <c r="A17" s="115"/>
      <c r="B17" s="257" t="s">
        <v>137</v>
      </c>
      <c r="C17" s="258">
        <v>1271200</v>
      </c>
    </row>
    <row r="18" spans="1:5" ht="15" x14ac:dyDescent="0.2">
      <c r="A18" s="119"/>
      <c r="B18" s="257" t="s">
        <v>138</v>
      </c>
      <c r="C18" s="258">
        <v>0</v>
      </c>
    </row>
    <row r="19" spans="1:5" ht="15" x14ac:dyDescent="0.2">
      <c r="A19" s="119"/>
      <c r="B19" s="257" t="s">
        <v>145</v>
      </c>
      <c r="C19" s="258">
        <v>0</v>
      </c>
    </row>
    <row r="20" spans="1:5" ht="15" x14ac:dyDescent="0.2">
      <c r="A20" s="119"/>
      <c r="B20" s="257" t="s">
        <v>310</v>
      </c>
      <c r="C20" s="258">
        <v>0</v>
      </c>
    </row>
    <row r="21" spans="1:5" ht="15" x14ac:dyDescent="0.2">
      <c r="A21" s="119"/>
      <c r="B21" s="257"/>
      <c r="C21" s="258"/>
    </row>
    <row r="22" spans="1:5" ht="15" x14ac:dyDescent="0.2">
      <c r="A22" s="115"/>
      <c r="B22" s="256" t="s">
        <v>244</v>
      </c>
      <c r="C22" s="356">
        <v>1800000</v>
      </c>
    </row>
    <row r="23" spans="1:5" ht="15.75" x14ac:dyDescent="0.25">
      <c r="A23" s="120" t="s">
        <v>118</v>
      </c>
      <c r="B23" s="451" t="s">
        <v>139</v>
      </c>
      <c r="C23" s="452"/>
      <c r="D23" s="1"/>
      <c r="E23" s="1"/>
    </row>
    <row r="24" spans="1:5" ht="15.75" x14ac:dyDescent="0.25">
      <c r="A24" s="120"/>
      <c r="B24" s="451" t="s">
        <v>140</v>
      </c>
      <c r="C24" s="452"/>
      <c r="D24" s="1"/>
      <c r="E24" s="1"/>
    </row>
    <row r="25" spans="1:5" ht="15" x14ac:dyDescent="0.2">
      <c r="A25" s="115"/>
      <c r="B25" s="358" t="s">
        <v>311</v>
      </c>
      <c r="C25" s="356">
        <f>SUM(C26:C33)</f>
        <v>15328300</v>
      </c>
    </row>
    <row r="26" spans="1:5" ht="15" x14ac:dyDescent="0.2">
      <c r="A26" s="115"/>
      <c r="B26" s="257" t="s">
        <v>312</v>
      </c>
      <c r="C26" s="258">
        <v>7070400</v>
      </c>
    </row>
    <row r="27" spans="1:5" ht="15" x14ac:dyDescent="0.2">
      <c r="A27" s="115"/>
      <c r="B27" s="257" t="s">
        <v>313</v>
      </c>
      <c r="C27" s="258">
        <v>1470000</v>
      </c>
    </row>
    <row r="28" spans="1:5" ht="15.75" x14ac:dyDescent="0.25">
      <c r="A28" s="121"/>
      <c r="B28" s="259" t="s">
        <v>312</v>
      </c>
      <c r="C28" s="260">
        <v>3535200</v>
      </c>
      <c r="D28" s="1"/>
      <c r="E28" s="1"/>
    </row>
    <row r="29" spans="1:5" ht="15.75" x14ac:dyDescent="0.25">
      <c r="A29" s="121"/>
      <c r="B29" s="259" t="s">
        <v>313</v>
      </c>
      <c r="C29" s="260">
        <v>735000</v>
      </c>
      <c r="D29" s="1"/>
      <c r="E29" s="357"/>
    </row>
    <row r="30" spans="1:5" ht="15.75" x14ac:dyDescent="0.25">
      <c r="A30" s="121"/>
      <c r="B30" s="259" t="s">
        <v>182</v>
      </c>
      <c r="C30" s="260">
        <v>0</v>
      </c>
      <c r="D30" s="1"/>
      <c r="E30" s="1"/>
    </row>
    <row r="31" spans="1:5" ht="15" x14ac:dyDescent="0.2">
      <c r="A31" s="115"/>
      <c r="B31" s="257" t="s">
        <v>141</v>
      </c>
      <c r="C31" s="258">
        <v>1715700</v>
      </c>
    </row>
    <row r="32" spans="1:5" ht="15" x14ac:dyDescent="0.2">
      <c r="A32" s="115"/>
      <c r="B32" s="257" t="s">
        <v>332</v>
      </c>
      <c r="C32" s="258">
        <v>802000</v>
      </c>
    </row>
    <row r="33" spans="1:5" ht="15" x14ac:dyDescent="0.2">
      <c r="A33" s="115"/>
      <c r="B33" s="115"/>
      <c r="C33" s="117"/>
    </row>
    <row r="34" spans="1:5" s="9" customFormat="1" ht="15.75" x14ac:dyDescent="0.25">
      <c r="A34" s="116"/>
      <c r="B34" s="256" t="s">
        <v>333</v>
      </c>
      <c r="C34" s="356">
        <f>SUM(C35:C40)</f>
        <v>5249628</v>
      </c>
    </row>
    <row r="35" spans="1:5" s="9" customFormat="1" ht="15.75" x14ac:dyDescent="0.25">
      <c r="A35" s="116"/>
      <c r="B35" s="257" t="s">
        <v>245</v>
      </c>
      <c r="C35" s="258">
        <v>3100000</v>
      </c>
    </row>
    <row r="36" spans="1:5" ht="15" x14ac:dyDescent="0.2">
      <c r="A36" s="115"/>
      <c r="B36" s="257" t="s">
        <v>142</v>
      </c>
      <c r="C36" s="258">
        <v>0</v>
      </c>
    </row>
    <row r="37" spans="1:5" ht="15.75" x14ac:dyDescent="0.25">
      <c r="A37" s="121"/>
      <c r="B37" s="259" t="s">
        <v>45</v>
      </c>
      <c r="C37" s="260">
        <v>0</v>
      </c>
      <c r="D37" s="1"/>
      <c r="E37" s="1"/>
    </row>
    <row r="38" spans="1:5" ht="15.75" x14ac:dyDescent="0.25">
      <c r="A38" s="121"/>
      <c r="B38" s="259" t="s">
        <v>165</v>
      </c>
      <c r="C38" s="260">
        <v>1368000</v>
      </c>
      <c r="D38" s="1"/>
      <c r="E38" s="1"/>
    </row>
    <row r="39" spans="1:5" ht="15.75" x14ac:dyDescent="0.25">
      <c r="A39" s="121"/>
      <c r="B39" s="259" t="s">
        <v>246</v>
      </c>
      <c r="C39" s="260">
        <v>757688</v>
      </c>
      <c r="D39" s="1"/>
      <c r="E39" s="1"/>
    </row>
    <row r="40" spans="1:5" x14ac:dyDescent="0.2">
      <c r="A40" s="449" t="s">
        <v>314</v>
      </c>
      <c r="B40" s="450"/>
      <c r="C40" s="260">
        <v>23940</v>
      </c>
      <c r="D40" s="1"/>
      <c r="E40" s="1"/>
    </row>
    <row r="41" spans="1:5" s="9" customFormat="1" ht="16.5" thickBot="1" x14ac:dyDescent="0.3">
      <c r="A41" s="116"/>
      <c r="B41" s="261" t="s">
        <v>2</v>
      </c>
      <c r="C41" s="262">
        <f>SUM(C13,C22,C25,C34)</f>
        <v>25703392</v>
      </c>
    </row>
    <row r="42" spans="1:5" ht="13.5" thickTop="1" x14ac:dyDescent="0.2">
      <c r="A42" s="18"/>
      <c r="B42" s="2"/>
      <c r="C42" s="59"/>
    </row>
    <row r="43" spans="1:5" x14ac:dyDescent="0.2">
      <c r="A43" s="2"/>
      <c r="B43" s="2"/>
      <c r="C43" s="59"/>
    </row>
    <row r="44" spans="1:5" x14ac:dyDescent="0.2">
      <c r="A44" s="2"/>
      <c r="B44" s="2"/>
      <c r="C44" s="59"/>
    </row>
    <row r="45" spans="1:5" x14ac:dyDescent="0.2">
      <c r="A45" s="2"/>
      <c r="B45" s="2"/>
      <c r="C45" s="59"/>
    </row>
    <row r="46" spans="1:5" x14ac:dyDescent="0.2">
      <c r="A46" s="2"/>
      <c r="B46" s="2"/>
      <c r="C46" s="59"/>
    </row>
    <row r="47" spans="1:5" x14ac:dyDescent="0.2">
      <c r="A47" s="2"/>
      <c r="B47" s="2"/>
      <c r="C47" s="59"/>
    </row>
    <row r="48" spans="1:5" x14ac:dyDescent="0.2">
      <c r="A48" s="2"/>
      <c r="B48" s="2"/>
      <c r="C48" s="59"/>
    </row>
    <row r="49" spans="1:3" x14ac:dyDescent="0.2">
      <c r="A49" s="2"/>
      <c r="B49" s="2"/>
      <c r="C49" s="59"/>
    </row>
    <row r="50" spans="1:3" x14ac:dyDescent="0.2">
      <c r="A50" s="2"/>
      <c r="B50" s="2"/>
      <c r="C50" s="59"/>
    </row>
  </sheetData>
  <mergeCells count="6">
    <mergeCell ref="A5:C5"/>
    <mergeCell ref="A40:B40"/>
    <mergeCell ref="B2:C2"/>
    <mergeCell ref="B23:C23"/>
    <mergeCell ref="B24:C24"/>
    <mergeCell ref="B4:C4"/>
  </mergeCells>
  <phoneticPr fontId="1" type="noConversion"/>
  <pageMargins left="0.36" right="0.42" top="1" bottom="1" header="0.5" footer="0.5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workbookViewId="0">
      <selection activeCell="H24" sqref="H24"/>
    </sheetView>
  </sheetViews>
  <sheetFormatPr defaultRowHeight="12.75" x14ac:dyDescent="0.2"/>
  <cols>
    <col min="2" max="2" width="34.5703125" customWidth="1"/>
    <col min="3" max="3" width="24.5703125" customWidth="1"/>
  </cols>
  <sheetData>
    <row r="2" spans="1:9" ht="15.75" x14ac:dyDescent="0.25">
      <c r="A2" s="399" t="s">
        <v>173</v>
      </c>
      <c r="B2" s="399"/>
      <c r="C2" s="399"/>
      <c r="D2" s="399"/>
      <c r="E2" s="399"/>
      <c r="F2" s="399"/>
    </row>
    <row r="3" spans="1:9" ht="15" x14ac:dyDescent="0.2">
      <c r="A3" s="71"/>
      <c r="B3" s="71"/>
      <c r="C3" s="71"/>
      <c r="D3" s="71"/>
      <c r="E3" s="71"/>
      <c r="F3" s="71"/>
    </row>
    <row r="4" spans="1:9" ht="15" x14ac:dyDescent="0.2">
      <c r="A4" s="71"/>
      <c r="B4" s="71"/>
      <c r="C4" s="71"/>
      <c r="D4" s="71"/>
      <c r="E4" s="71"/>
      <c r="F4" s="71"/>
    </row>
    <row r="5" spans="1:9" ht="15.75" x14ac:dyDescent="0.25">
      <c r="A5" s="399" t="s">
        <v>354</v>
      </c>
      <c r="B5" s="399"/>
      <c r="C5" s="399"/>
      <c r="D5" s="399"/>
      <c r="E5" s="399"/>
      <c r="F5" s="104"/>
      <c r="G5" s="10"/>
      <c r="H5" s="10"/>
      <c r="I5" s="10"/>
    </row>
    <row r="6" spans="1:9" ht="15" x14ac:dyDescent="0.2">
      <c r="A6" s="71"/>
      <c r="B6" s="71"/>
      <c r="C6" s="71"/>
      <c r="D6" s="71"/>
      <c r="E6" s="71"/>
      <c r="F6" s="71"/>
    </row>
    <row r="7" spans="1:9" ht="15" x14ac:dyDescent="0.2">
      <c r="A7" s="71"/>
      <c r="B7" s="71"/>
      <c r="C7" s="71"/>
      <c r="D7" s="71"/>
      <c r="E7" s="71"/>
      <c r="F7" s="71"/>
    </row>
    <row r="8" spans="1:9" ht="15" x14ac:dyDescent="0.2">
      <c r="A8" s="71"/>
      <c r="B8" s="71"/>
      <c r="C8" s="71"/>
      <c r="D8" s="71" t="s">
        <v>196</v>
      </c>
      <c r="E8" s="71"/>
      <c r="F8" s="71"/>
    </row>
    <row r="9" spans="1:9" ht="15.75" thickBot="1" x14ac:dyDescent="0.25">
      <c r="A9" s="71"/>
      <c r="B9" s="71"/>
      <c r="C9" s="71"/>
      <c r="D9" s="71"/>
      <c r="E9" s="71"/>
      <c r="F9" s="71"/>
    </row>
    <row r="10" spans="1:9" ht="16.5" thickBot="1" x14ac:dyDescent="0.3">
      <c r="A10" s="71"/>
      <c r="B10" s="35" t="s">
        <v>0</v>
      </c>
      <c r="C10" s="122" t="s">
        <v>247</v>
      </c>
      <c r="D10" s="71"/>
      <c r="E10" s="71"/>
      <c r="F10" s="71"/>
    </row>
    <row r="11" spans="1:9" ht="15" x14ac:dyDescent="0.2">
      <c r="A11" s="71"/>
      <c r="B11" s="265" t="s">
        <v>248</v>
      </c>
      <c r="C11" s="266">
        <v>18000</v>
      </c>
      <c r="D11" s="71"/>
      <c r="E11" s="71"/>
      <c r="F11" s="71"/>
    </row>
    <row r="12" spans="1:9" ht="15" x14ac:dyDescent="0.2">
      <c r="A12" s="71"/>
      <c r="B12" s="217" t="s">
        <v>89</v>
      </c>
      <c r="C12" s="246">
        <v>900</v>
      </c>
      <c r="D12" s="71"/>
      <c r="E12" s="71"/>
      <c r="F12" s="71"/>
    </row>
    <row r="13" spans="1:9" ht="15" x14ac:dyDescent="0.2">
      <c r="A13" s="71"/>
      <c r="B13" s="217" t="s">
        <v>90</v>
      </c>
      <c r="C13" s="246">
        <v>500</v>
      </c>
      <c r="D13" s="71"/>
      <c r="E13" s="71"/>
      <c r="F13" s="71"/>
    </row>
    <row r="14" spans="1:9" s="9" customFormat="1" ht="15.75" x14ac:dyDescent="0.25">
      <c r="A14" s="53"/>
      <c r="B14" s="217" t="s">
        <v>315</v>
      </c>
      <c r="C14" s="246">
        <v>100</v>
      </c>
      <c r="D14" s="53"/>
      <c r="E14" s="53"/>
      <c r="F14" s="53"/>
    </row>
    <row r="15" spans="1:9" ht="15" x14ac:dyDescent="0.2">
      <c r="A15" s="71"/>
      <c r="B15" s="217"/>
      <c r="C15" s="246"/>
      <c r="D15" s="71"/>
      <c r="E15" s="71"/>
      <c r="F15" s="71"/>
    </row>
    <row r="16" spans="1:9" ht="15.75" thickBot="1" x14ac:dyDescent="0.25">
      <c r="A16" s="71"/>
      <c r="B16" s="263"/>
      <c r="C16" s="264"/>
      <c r="D16" s="71"/>
      <c r="E16" s="71"/>
      <c r="F16" s="71"/>
    </row>
    <row r="17" spans="1:6" s="9" customFormat="1" ht="16.5" thickBot="1" x14ac:dyDescent="0.3">
      <c r="A17" s="53"/>
      <c r="B17" s="28" t="s">
        <v>114</v>
      </c>
      <c r="C17" s="69">
        <f>SUM(C11:C16)</f>
        <v>19500</v>
      </c>
      <c r="D17" s="53"/>
      <c r="E17" s="53"/>
      <c r="F17" s="53"/>
    </row>
    <row r="18" spans="1:6" ht="15" x14ac:dyDescent="0.2">
      <c r="A18" s="71"/>
      <c r="B18" s="126"/>
      <c r="C18" s="126"/>
      <c r="D18" s="71"/>
      <c r="E18" s="71"/>
      <c r="F18" s="71"/>
    </row>
    <row r="19" spans="1:6" ht="15" x14ac:dyDescent="0.2">
      <c r="A19" s="71"/>
      <c r="B19" s="71"/>
      <c r="C19" s="71"/>
      <c r="D19" s="71"/>
      <c r="E19" s="71"/>
      <c r="F19" s="71"/>
    </row>
    <row r="20" spans="1:6" ht="15" x14ac:dyDescent="0.2">
      <c r="A20" s="71"/>
      <c r="B20" s="71"/>
      <c r="C20" s="71"/>
      <c r="D20" s="71"/>
      <c r="E20" s="71"/>
      <c r="F20" s="71"/>
    </row>
    <row r="21" spans="1:6" ht="15" x14ac:dyDescent="0.2">
      <c r="A21" s="71"/>
      <c r="B21" s="71"/>
      <c r="C21" s="71"/>
      <c r="D21" s="71"/>
      <c r="E21" s="71"/>
      <c r="F21" s="71"/>
    </row>
    <row r="22" spans="1:6" ht="15" x14ac:dyDescent="0.2">
      <c r="A22" s="71"/>
      <c r="B22" s="71"/>
      <c r="C22" s="71"/>
      <c r="D22" s="71"/>
      <c r="E22" s="71"/>
      <c r="F22" s="71"/>
    </row>
    <row r="23" spans="1:6" ht="15" x14ac:dyDescent="0.2">
      <c r="A23" s="71"/>
      <c r="B23" s="71"/>
      <c r="C23" s="71"/>
      <c r="D23" s="71"/>
      <c r="E23" s="71"/>
      <c r="F23" s="71"/>
    </row>
  </sheetData>
  <mergeCells count="2">
    <mergeCell ref="A2:F2"/>
    <mergeCell ref="A5:E5"/>
  </mergeCells>
  <phoneticPr fontId="1" type="noConversion"/>
  <pageMargins left="0.75" right="0.75" top="1" bottom="1" header="0.5" footer="0.5"/>
  <pageSetup paperSize="9" scale="91" orientation="portrait" r:id="rId1"/>
  <headerFooter alignWithMargins="0"/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workbookViewId="0">
      <selection activeCell="H23" sqref="H23"/>
    </sheetView>
  </sheetViews>
  <sheetFormatPr defaultRowHeight="12.75" x14ac:dyDescent="0.2"/>
  <cols>
    <col min="1" max="1" width="1.5703125" customWidth="1"/>
    <col min="8" max="8" width="17.7109375" customWidth="1"/>
    <col min="10" max="10" width="17.7109375" customWidth="1"/>
  </cols>
  <sheetData>
    <row r="2" spans="2:10" ht="15.75" x14ac:dyDescent="0.25">
      <c r="B2" s="399" t="s">
        <v>121</v>
      </c>
      <c r="C2" s="399"/>
      <c r="D2" s="399"/>
      <c r="E2" s="399"/>
      <c r="F2" s="399"/>
      <c r="G2" s="399"/>
      <c r="H2" s="399"/>
      <c r="I2" s="399"/>
      <c r="J2" s="399"/>
    </row>
    <row r="3" spans="2:10" ht="15" x14ac:dyDescent="0.2">
      <c r="B3" s="73"/>
      <c r="C3" s="73"/>
      <c r="D3" s="73"/>
      <c r="E3" s="73"/>
      <c r="F3" s="73"/>
      <c r="G3" s="73"/>
      <c r="H3" s="73"/>
      <c r="I3" s="73"/>
      <c r="J3" s="73"/>
    </row>
    <row r="4" spans="2:10" ht="15.75" x14ac:dyDescent="0.25">
      <c r="B4" s="399" t="s">
        <v>218</v>
      </c>
      <c r="C4" s="399"/>
      <c r="D4" s="399"/>
      <c r="E4" s="399"/>
      <c r="F4" s="399"/>
      <c r="G4" s="399"/>
      <c r="H4" s="399"/>
      <c r="I4" s="399"/>
      <c r="J4" s="399"/>
    </row>
    <row r="5" spans="2:10" ht="15.75" x14ac:dyDescent="0.25">
      <c r="B5" s="399" t="s">
        <v>167</v>
      </c>
      <c r="C5" s="399"/>
      <c r="D5" s="399"/>
      <c r="E5" s="399"/>
      <c r="F5" s="399"/>
      <c r="G5" s="399"/>
      <c r="H5" s="399"/>
      <c r="I5" s="399"/>
      <c r="J5" s="399"/>
    </row>
    <row r="6" spans="2:10" ht="15.75" x14ac:dyDescent="0.25">
      <c r="B6" s="71"/>
      <c r="C6" s="71"/>
      <c r="D6" s="399" t="s">
        <v>355</v>
      </c>
      <c r="E6" s="399"/>
      <c r="F6" s="399"/>
      <c r="G6" s="399"/>
      <c r="H6" s="71"/>
      <c r="I6" s="71"/>
      <c r="J6" s="71"/>
    </row>
    <row r="7" spans="2:10" ht="15" x14ac:dyDescent="0.2">
      <c r="B7" s="71"/>
      <c r="C7" s="71"/>
      <c r="D7" s="71"/>
      <c r="E7" s="71"/>
      <c r="F7" s="71"/>
      <c r="G7" s="71"/>
      <c r="H7" s="71"/>
      <c r="I7" s="71"/>
      <c r="J7" s="71"/>
    </row>
    <row r="8" spans="2:10" ht="15" x14ac:dyDescent="0.2">
      <c r="B8" s="71"/>
      <c r="C8" s="71"/>
      <c r="D8" s="71"/>
      <c r="E8" s="71"/>
      <c r="F8" s="71"/>
      <c r="G8" s="71"/>
      <c r="H8" s="71"/>
      <c r="I8" s="71" t="s">
        <v>196</v>
      </c>
      <c r="J8" s="71"/>
    </row>
    <row r="9" spans="2:10" ht="15.75" thickBot="1" x14ac:dyDescent="0.25">
      <c r="B9" s="71"/>
      <c r="C9" s="71"/>
      <c r="D9" s="71"/>
      <c r="E9" s="71"/>
      <c r="F9" s="71"/>
      <c r="G9" s="71"/>
      <c r="H9" s="71"/>
      <c r="I9" s="71"/>
      <c r="J9" s="71"/>
    </row>
    <row r="10" spans="2:10" s="9" customFormat="1" ht="16.5" thickBot="1" x14ac:dyDescent="0.3">
      <c r="B10" s="127" t="s">
        <v>124</v>
      </c>
      <c r="C10" s="128"/>
      <c r="D10" s="128"/>
      <c r="E10" s="128"/>
      <c r="F10" s="128"/>
      <c r="G10" s="128"/>
      <c r="H10" s="129"/>
      <c r="I10" s="129"/>
      <c r="J10" s="53"/>
    </row>
    <row r="11" spans="2:10" ht="15" x14ac:dyDescent="0.2">
      <c r="B11" s="130"/>
      <c r="C11" s="131" t="s">
        <v>316</v>
      </c>
      <c r="D11" s="131"/>
      <c r="E11" s="131"/>
      <c r="F11" s="131"/>
      <c r="G11" s="131"/>
      <c r="H11" s="132"/>
      <c r="I11" s="133">
        <v>150</v>
      </c>
      <c r="J11" s="71"/>
    </row>
    <row r="12" spans="2:10" ht="15" x14ac:dyDescent="0.2">
      <c r="B12" s="134"/>
      <c r="C12" s="359" t="s">
        <v>302</v>
      </c>
      <c r="D12" s="135"/>
      <c r="E12" s="135"/>
      <c r="F12" s="135"/>
      <c r="G12" s="135"/>
      <c r="H12" s="136"/>
      <c r="I12" s="137">
        <v>2695</v>
      </c>
      <c r="J12" s="71"/>
    </row>
    <row r="13" spans="2:10" ht="15.75" thickBot="1" x14ac:dyDescent="0.25">
      <c r="B13" s="138"/>
      <c r="C13" s="139"/>
      <c r="D13" s="139"/>
      <c r="E13" s="139"/>
      <c r="F13" s="139"/>
      <c r="G13" s="139"/>
      <c r="H13" s="140"/>
      <c r="I13" s="141"/>
      <c r="J13" s="71"/>
    </row>
    <row r="14" spans="2:10" s="9" customFormat="1" ht="16.5" thickBot="1" x14ac:dyDescent="0.3">
      <c r="B14" s="127" t="s">
        <v>2</v>
      </c>
      <c r="C14" s="128"/>
      <c r="D14" s="128"/>
      <c r="E14" s="128"/>
      <c r="F14" s="128"/>
      <c r="G14" s="128"/>
      <c r="H14" s="129"/>
      <c r="I14" s="142">
        <f>SUM(I11:I13)</f>
        <v>2845</v>
      </c>
      <c r="J14" s="53"/>
    </row>
    <row r="15" spans="2:10" ht="15" x14ac:dyDescent="0.2">
      <c r="B15" s="126"/>
      <c r="C15" s="126"/>
      <c r="D15" s="126"/>
      <c r="E15" s="126"/>
      <c r="F15" s="126"/>
      <c r="G15" s="126"/>
      <c r="H15" s="126"/>
      <c r="I15" s="126"/>
      <c r="J15" s="71"/>
    </row>
    <row r="16" spans="2:10" ht="15" x14ac:dyDescent="0.2">
      <c r="B16" s="33"/>
      <c r="C16" s="33"/>
      <c r="D16" s="33"/>
      <c r="E16" s="33"/>
      <c r="F16" s="33"/>
      <c r="G16" s="33"/>
      <c r="H16" s="33"/>
      <c r="I16" s="33"/>
      <c r="J16" s="71"/>
    </row>
    <row r="17" spans="2:10" ht="15" x14ac:dyDescent="0.2">
      <c r="B17" s="71"/>
      <c r="C17" s="71"/>
      <c r="D17" s="71"/>
      <c r="E17" s="71"/>
      <c r="F17" s="71"/>
      <c r="G17" s="71"/>
      <c r="H17" s="71"/>
      <c r="I17" s="71"/>
      <c r="J17" s="71"/>
    </row>
    <row r="18" spans="2:10" ht="15" x14ac:dyDescent="0.2">
      <c r="B18" s="71"/>
      <c r="C18" s="71"/>
      <c r="D18" s="71"/>
      <c r="E18" s="71"/>
      <c r="F18" s="71"/>
      <c r="G18" s="71"/>
      <c r="H18" s="71"/>
      <c r="I18" s="71"/>
      <c r="J18" s="71"/>
    </row>
    <row r="19" spans="2:10" ht="15" x14ac:dyDescent="0.2">
      <c r="B19" s="71"/>
      <c r="C19" s="71"/>
      <c r="D19" s="71"/>
      <c r="E19" s="71"/>
      <c r="F19" s="71"/>
      <c r="G19" s="71"/>
      <c r="H19" s="71"/>
      <c r="I19" s="71"/>
      <c r="J19" s="71"/>
    </row>
  </sheetData>
  <mergeCells count="4">
    <mergeCell ref="B2:J2"/>
    <mergeCell ref="B5:J5"/>
    <mergeCell ref="D6:G6"/>
    <mergeCell ref="B4:J4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D36" sqref="D36"/>
    </sheetView>
  </sheetViews>
  <sheetFormatPr defaultRowHeight="12.75" x14ac:dyDescent="0.2"/>
  <cols>
    <col min="1" max="1" width="37.7109375" customWidth="1"/>
    <col min="2" max="2" width="9.85546875" customWidth="1"/>
    <col min="3" max="3" width="12.85546875" customWidth="1"/>
    <col min="4" max="4" width="11.42578125" customWidth="1"/>
    <col min="5" max="5" width="13.28515625" customWidth="1"/>
    <col min="6" max="6" width="10.7109375" customWidth="1"/>
    <col min="7" max="7" width="11.28515625" customWidth="1"/>
    <col min="8" max="8" width="10.5703125" customWidth="1"/>
    <col min="9" max="9" width="13.140625" customWidth="1"/>
    <col min="10" max="10" width="12" customWidth="1"/>
    <col min="11" max="11" width="12.7109375" customWidth="1"/>
    <col min="12" max="12" width="9.140625" hidden="1" customWidth="1"/>
    <col min="13" max="13" width="10.5703125" customWidth="1"/>
  </cols>
  <sheetData>
    <row r="1" spans="1:14" ht="15.75" x14ac:dyDescent="0.25">
      <c r="A1" s="400" t="s">
        <v>123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ht="15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5.75" x14ac:dyDescent="0.25">
      <c r="A3" s="400" t="s">
        <v>397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</row>
    <row r="4" spans="1:14" ht="15.75" thickBot="1" x14ac:dyDescent="0.25">
      <c r="A4" s="71"/>
      <c r="B4" s="71"/>
      <c r="C4" s="71"/>
      <c r="D4" s="71"/>
      <c r="E4" s="71"/>
      <c r="F4" s="71"/>
      <c r="G4" s="71"/>
      <c r="H4" s="71"/>
      <c r="I4" s="71"/>
      <c r="J4" s="71" t="s">
        <v>13</v>
      </c>
      <c r="K4" s="71"/>
      <c r="L4" s="71"/>
      <c r="M4" s="71"/>
      <c r="N4" s="71"/>
    </row>
    <row r="5" spans="1:14" x14ac:dyDescent="0.2">
      <c r="A5" s="298" t="s">
        <v>164</v>
      </c>
      <c r="B5" s="299" t="s">
        <v>270</v>
      </c>
      <c r="C5" s="453" t="s">
        <v>68</v>
      </c>
      <c r="D5" s="454"/>
      <c r="E5" s="455"/>
      <c r="F5" s="456" t="s">
        <v>69</v>
      </c>
      <c r="G5" s="454"/>
      <c r="H5" s="454"/>
      <c r="I5" s="454"/>
      <c r="J5" s="454"/>
      <c r="K5" s="454"/>
      <c r="L5" s="455"/>
      <c r="M5" s="300" t="s">
        <v>75</v>
      </c>
      <c r="N5" s="267" t="s">
        <v>183</v>
      </c>
    </row>
    <row r="6" spans="1:14" x14ac:dyDescent="0.2">
      <c r="A6" s="301"/>
      <c r="B6" s="302"/>
      <c r="C6" s="302" t="s">
        <v>168</v>
      </c>
      <c r="D6" s="302" t="s">
        <v>400</v>
      </c>
      <c r="E6" s="303" t="s">
        <v>276</v>
      </c>
      <c r="F6" s="304" t="s">
        <v>9</v>
      </c>
      <c r="G6" s="302" t="s">
        <v>71</v>
      </c>
      <c r="H6" s="305" t="s">
        <v>10</v>
      </c>
      <c r="I6" s="305" t="s">
        <v>272</v>
      </c>
      <c r="J6" s="305" t="s">
        <v>274</v>
      </c>
      <c r="K6" s="302" t="s">
        <v>67</v>
      </c>
      <c r="L6" s="306"/>
      <c r="M6" s="268" t="s">
        <v>76</v>
      </c>
      <c r="N6" s="217"/>
    </row>
    <row r="7" spans="1:14" ht="16.5" thickBot="1" x14ac:dyDescent="0.3">
      <c r="A7" s="145"/>
      <c r="B7" s="307" t="s">
        <v>271</v>
      </c>
      <c r="C7" s="307" t="s">
        <v>337</v>
      </c>
      <c r="D7" s="307" t="s">
        <v>401</v>
      </c>
      <c r="E7" s="308" t="s">
        <v>330</v>
      </c>
      <c r="F7" s="309" t="s">
        <v>70</v>
      </c>
      <c r="G7" s="307" t="s">
        <v>72</v>
      </c>
      <c r="H7" s="307" t="s">
        <v>73</v>
      </c>
      <c r="I7" s="307" t="s">
        <v>273</v>
      </c>
      <c r="J7" s="307" t="s">
        <v>275</v>
      </c>
      <c r="K7" s="307" t="s">
        <v>74</v>
      </c>
      <c r="L7" s="146"/>
      <c r="M7" s="29"/>
      <c r="N7" s="124"/>
    </row>
    <row r="8" spans="1:14" ht="15" x14ac:dyDescent="0.2">
      <c r="A8" s="368" t="s">
        <v>329</v>
      </c>
      <c r="B8" s="311">
        <f t="shared" ref="B8:B32" si="0">SUM(C8:N8)</f>
        <v>0</v>
      </c>
      <c r="C8" s="369">
        <v>0</v>
      </c>
      <c r="D8" s="370">
        <v>0</v>
      </c>
      <c r="E8" s="379">
        <v>0</v>
      </c>
      <c r="F8" s="380">
        <v>0</v>
      </c>
      <c r="G8" s="370">
        <v>0</v>
      </c>
      <c r="H8" s="370">
        <v>0</v>
      </c>
      <c r="I8" s="370">
        <v>0</v>
      </c>
      <c r="J8" s="370">
        <v>0</v>
      </c>
      <c r="K8" s="370">
        <v>0</v>
      </c>
      <c r="L8" s="381"/>
      <c r="M8" s="382">
        <v>0</v>
      </c>
      <c r="N8" s="371">
        <v>0</v>
      </c>
    </row>
    <row r="9" spans="1:14" x14ac:dyDescent="0.2">
      <c r="A9" s="236" t="s">
        <v>277</v>
      </c>
      <c r="B9" s="311">
        <f t="shared" si="0"/>
        <v>64</v>
      </c>
      <c r="C9" s="289">
        <v>0</v>
      </c>
      <c r="D9" s="289">
        <v>0</v>
      </c>
      <c r="E9" s="290">
        <v>0</v>
      </c>
      <c r="F9" s="291">
        <v>0</v>
      </c>
      <c r="G9" s="289">
        <v>0</v>
      </c>
      <c r="H9" s="289">
        <v>64</v>
      </c>
      <c r="I9" s="289">
        <v>0</v>
      </c>
      <c r="J9" s="289">
        <v>0</v>
      </c>
      <c r="K9" s="289">
        <v>0</v>
      </c>
      <c r="L9" s="289"/>
      <c r="M9" s="292">
        <v>0</v>
      </c>
      <c r="N9" s="233">
        <v>0</v>
      </c>
    </row>
    <row r="10" spans="1:14" ht="13.5" customHeight="1" x14ac:dyDescent="0.2">
      <c r="A10" s="236" t="s">
        <v>278</v>
      </c>
      <c r="B10" s="311">
        <f t="shared" si="0"/>
        <v>2794</v>
      </c>
      <c r="C10" s="289">
        <v>0</v>
      </c>
      <c r="D10" s="289">
        <v>0</v>
      </c>
      <c r="E10" s="290">
        <v>0</v>
      </c>
      <c r="F10" s="291">
        <v>0</v>
      </c>
      <c r="G10" s="289">
        <v>0</v>
      </c>
      <c r="H10" s="289">
        <v>2794</v>
      </c>
      <c r="I10" s="289">
        <v>0</v>
      </c>
      <c r="J10" s="289">
        <v>0</v>
      </c>
      <c r="K10" s="289">
        <v>0</v>
      </c>
      <c r="L10" s="289"/>
      <c r="M10" s="292">
        <v>0</v>
      </c>
      <c r="N10" s="217">
        <v>0</v>
      </c>
    </row>
    <row r="11" spans="1:14" ht="13.5" customHeight="1" x14ac:dyDescent="0.2">
      <c r="A11" s="236" t="s">
        <v>279</v>
      </c>
      <c r="B11" s="311">
        <f t="shared" si="0"/>
        <v>2695</v>
      </c>
      <c r="C11" s="289">
        <v>0</v>
      </c>
      <c r="D11" s="289">
        <v>0</v>
      </c>
      <c r="E11" s="290">
        <v>0</v>
      </c>
      <c r="F11" s="291">
        <v>2446</v>
      </c>
      <c r="G11" s="289">
        <v>249</v>
      </c>
      <c r="H11" s="289">
        <v>0</v>
      </c>
      <c r="I11" s="289">
        <v>0</v>
      </c>
      <c r="J11" s="289">
        <v>0</v>
      </c>
      <c r="K11" s="289">
        <v>0</v>
      </c>
      <c r="L11" s="289"/>
      <c r="M11" s="292">
        <v>0</v>
      </c>
      <c r="N11" s="217">
        <v>0</v>
      </c>
    </row>
    <row r="12" spans="1:14" x14ac:dyDescent="0.2">
      <c r="A12" s="232" t="s">
        <v>280</v>
      </c>
      <c r="B12" s="311">
        <f t="shared" si="0"/>
        <v>11526</v>
      </c>
      <c r="C12" s="285">
        <v>0</v>
      </c>
      <c r="D12" s="285">
        <v>0</v>
      </c>
      <c r="E12" s="293">
        <v>0</v>
      </c>
      <c r="F12" s="283">
        <v>5924</v>
      </c>
      <c r="G12" s="285">
        <v>1062</v>
      </c>
      <c r="H12" s="285">
        <v>1952</v>
      </c>
      <c r="I12" s="285">
        <v>360</v>
      </c>
      <c r="J12" s="285">
        <v>0</v>
      </c>
      <c r="K12" s="285">
        <v>0</v>
      </c>
      <c r="L12" s="285"/>
      <c r="M12" s="282">
        <v>0</v>
      </c>
      <c r="N12" s="217">
        <v>2228</v>
      </c>
    </row>
    <row r="13" spans="1:14" x14ac:dyDescent="0.2">
      <c r="A13" s="232" t="s">
        <v>281</v>
      </c>
      <c r="B13" s="311">
        <f t="shared" si="0"/>
        <v>239</v>
      </c>
      <c r="C13" s="285">
        <v>0</v>
      </c>
      <c r="D13" s="285">
        <v>0</v>
      </c>
      <c r="E13" s="293">
        <v>0</v>
      </c>
      <c r="F13" s="283">
        <v>0</v>
      </c>
      <c r="G13" s="285">
        <v>0</v>
      </c>
      <c r="H13" s="285">
        <v>239</v>
      </c>
      <c r="I13" s="285">
        <v>0</v>
      </c>
      <c r="J13" s="285">
        <v>0</v>
      </c>
      <c r="K13" s="285">
        <v>0</v>
      </c>
      <c r="L13" s="285"/>
      <c r="M13" s="282">
        <v>0</v>
      </c>
      <c r="N13" s="217">
        <v>0</v>
      </c>
    </row>
    <row r="14" spans="1:14" x14ac:dyDescent="0.2">
      <c r="A14" s="232" t="s">
        <v>328</v>
      </c>
      <c r="B14" s="311">
        <f t="shared" si="0"/>
        <v>330</v>
      </c>
      <c r="C14" s="285">
        <v>0</v>
      </c>
      <c r="D14" s="285">
        <v>0</v>
      </c>
      <c r="E14" s="293">
        <v>0</v>
      </c>
      <c r="F14" s="283">
        <v>0</v>
      </c>
      <c r="G14" s="285">
        <v>0</v>
      </c>
      <c r="H14" s="285">
        <v>330</v>
      </c>
      <c r="I14" s="285">
        <v>0</v>
      </c>
      <c r="J14" s="285">
        <v>0</v>
      </c>
      <c r="K14" s="285">
        <v>0</v>
      </c>
      <c r="L14" s="285"/>
      <c r="M14" s="282">
        <v>0</v>
      </c>
      <c r="N14" s="217">
        <v>0</v>
      </c>
    </row>
    <row r="15" spans="1:14" x14ac:dyDescent="0.2">
      <c r="A15" s="232" t="s">
        <v>282</v>
      </c>
      <c r="B15" s="311">
        <f t="shared" si="0"/>
        <v>0</v>
      </c>
      <c r="C15" s="285">
        <v>0</v>
      </c>
      <c r="D15" s="285">
        <v>0</v>
      </c>
      <c r="E15" s="293">
        <v>0</v>
      </c>
      <c r="F15" s="283">
        <v>0</v>
      </c>
      <c r="G15" s="285">
        <v>0</v>
      </c>
      <c r="H15" s="285">
        <v>0</v>
      </c>
      <c r="I15" s="285">
        <v>0</v>
      </c>
      <c r="J15" s="285">
        <v>0</v>
      </c>
      <c r="K15" s="285">
        <v>0</v>
      </c>
      <c r="L15" s="285"/>
      <c r="M15" s="282">
        <v>0</v>
      </c>
      <c r="N15" s="217">
        <v>0</v>
      </c>
    </row>
    <row r="16" spans="1:14" x14ac:dyDescent="0.2">
      <c r="A16" s="232" t="s">
        <v>283</v>
      </c>
      <c r="B16" s="311">
        <f t="shared" si="0"/>
        <v>0</v>
      </c>
      <c r="C16" s="285">
        <v>0</v>
      </c>
      <c r="D16" s="285">
        <v>0</v>
      </c>
      <c r="E16" s="293">
        <v>0</v>
      </c>
      <c r="F16" s="283">
        <v>0</v>
      </c>
      <c r="G16" s="285">
        <v>0</v>
      </c>
      <c r="H16" s="285">
        <v>0</v>
      </c>
      <c r="I16" s="285">
        <v>0</v>
      </c>
      <c r="J16" s="285">
        <v>0</v>
      </c>
      <c r="K16" s="285">
        <v>0</v>
      </c>
      <c r="L16" s="285"/>
      <c r="M16" s="282">
        <v>0</v>
      </c>
      <c r="N16" s="217">
        <v>0</v>
      </c>
    </row>
    <row r="17" spans="1:14" x14ac:dyDescent="0.2">
      <c r="A17" s="234" t="s">
        <v>284</v>
      </c>
      <c r="B17" s="311">
        <f t="shared" si="0"/>
        <v>776</v>
      </c>
      <c r="C17" s="294">
        <v>0</v>
      </c>
      <c r="D17" s="294">
        <v>0</v>
      </c>
      <c r="E17" s="295">
        <v>0</v>
      </c>
      <c r="F17" s="296">
        <v>0</v>
      </c>
      <c r="G17" s="294">
        <v>0</v>
      </c>
      <c r="H17" s="294">
        <v>0</v>
      </c>
      <c r="I17" s="294">
        <v>0</v>
      </c>
      <c r="J17" s="294">
        <v>0</v>
      </c>
      <c r="K17" s="294">
        <v>776</v>
      </c>
      <c r="L17" s="294"/>
      <c r="M17" s="297">
        <v>0</v>
      </c>
      <c r="N17" s="217">
        <v>0</v>
      </c>
    </row>
    <row r="18" spans="1:14" x14ac:dyDescent="0.2">
      <c r="A18" s="234" t="s">
        <v>399</v>
      </c>
      <c r="B18" s="311">
        <f t="shared" si="0"/>
        <v>100</v>
      </c>
      <c r="C18" s="294">
        <v>0</v>
      </c>
      <c r="D18" s="294">
        <v>0</v>
      </c>
      <c r="E18" s="295">
        <v>0</v>
      </c>
      <c r="F18" s="296">
        <v>0</v>
      </c>
      <c r="G18" s="294">
        <v>0</v>
      </c>
      <c r="H18" s="294">
        <v>0</v>
      </c>
      <c r="I18" s="294">
        <v>0</v>
      </c>
      <c r="J18" s="294">
        <v>100</v>
      </c>
      <c r="K18" s="294">
        <v>0</v>
      </c>
      <c r="L18" s="294"/>
      <c r="M18" s="297">
        <v>0</v>
      </c>
      <c r="N18" s="217">
        <v>0</v>
      </c>
    </row>
    <row r="19" spans="1:14" x14ac:dyDescent="0.2">
      <c r="A19" s="234" t="s">
        <v>285</v>
      </c>
      <c r="B19" s="311">
        <f t="shared" si="0"/>
        <v>0</v>
      </c>
      <c r="C19" s="294">
        <v>0</v>
      </c>
      <c r="D19" s="294">
        <v>0</v>
      </c>
      <c r="E19" s="295">
        <v>0</v>
      </c>
      <c r="F19" s="296">
        <v>0</v>
      </c>
      <c r="G19" s="294">
        <v>0</v>
      </c>
      <c r="H19" s="294">
        <v>0</v>
      </c>
      <c r="I19" s="294">
        <v>0</v>
      </c>
      <c r="J19" s="294">
        <v>0</v>
      </c>
      <c r="K19" s="294">
        <v>0</v>
      </c>
      <c r="L19" s="294"/>
      <c r="M19" s="297">
        <v>0</v>
      </c>
      <c r="N19" s="217">
        <v>0</v>
      </c>
    </row>
    <row r="20" spans="1:14" x14ac:dyDescent="0.2">
      <c r="A20" s="234" t="s">
        <v>286</v>
      </c>
      <c r="B20" s="311">
        <f t="shared" si="0"/>
        <v>1876</v>
      </c>
      <c r="C20" s="294">
        <v>270</v>
      </c>
      <c r="D20" s="294">
        <v>0</v>
      </c>
      <c r="E20" s="295">
        <v>0</v>
      </c>
      <c r="F20" s="296">
        <v>0</v>
      </c>
      <c r="G20" s="294">
        <v>0</v>
      </c>
      <c r="H20" s="294">
        <v>169</v>
      </c>
      <c r="I20" s="294">
        <v>0</v>
      </c>
      <c r="J20" s="294">
        <v>1437</v>
      </c>
      <c r="K20" s="294">
        <v>0</v>
      </c>
      <c r="L20" s="294"/>
      <c r="M20" s="297">
        <v>0</v>
      </c>
      <c r="N20" s="217">
        <v>0</v>
      </c>
    </row>
    <row r="21" spans="1:14" x14ac:dyDescent="0.2">
      <c r="A21" s="232" t="s">
        <v>287</v>
      </c>
      <c r="B21" s="311">
        <f t="shared" si="0"/>
        <v>2059</v>
      </c>
      <c r="C21" s="285">
        <v>0</v>
      </c>
      <c r="D21" s="285">
        <v>0</v>
      </c>
      <c r="E21" s="293">
        <v>0</v>
      </c>
      <c r="F21" s="283">
        <v>0</v>
      </c>
      <c r="G21" s="285">
        <v>0</v>
      </c>
      <c r="H21" s="285">
        <v>622</v>
      </c>
      <c r="I21" s="285">
        <v>0</v>
      </c>
      <c r="J21" s="285">
        <v>1437</v>
      </c>
      <c r="K21" s="285">
        <v>0</v>
      </c>
      <c r="L21" s="285"/>
      <c r="M21" s="282">
        <v>0</v>
      </c>
      <c r="N21" s="217">
        <v>0</v>
      </c>
    </row>
    <row r="22" spans="1:14" x14ac:dyDescent="0.2">
      <c r="A22" s="232" t="s">
        <v>288</v>
      </c>
      <c r="B22" s="311">
        <f t="shared" si="0"/>
        <v>3499</v>
      </c>
      <c r="C22" s="285">
        <v>3270</v>
      </c>
      <c r="D22" s="285">
        <v>0</v>
      </c>
      <c r="E22" s="293">
        <v>0</v>
      </c>
      <c r="F22" s="283">
        <v>0</v>
      </c>
      <c r="G22" s="285">
        <v>0</v>
      </c>
      <c r="H22" s="285">
        <v>229</v>
      </c>
      <c r="I22" s="285">
        <v>0</v>
      </c>
      <c r="J22" s="285">
        <v>0</v>
      </c>
      <c r="K22" s="285">
        <v>0</v>
      </c>
      <c r="L22" s="282"/>
      <c r="M22" s="282">
        <v>0</v>
      </c>
      <c r="N22" s="217">
        <v>0</v>
      </c>
    </row>
    <row r="23" spans="1:14" x14ac:dyDescent="0.2">
      <c r="A23" s="232" t="s">
        <v>289</v>
      </c>
      <c r="B23" s="311">
        <f t="shared" si="0"/>
        <v>360</v>
      </c>
      <c r="C23" s="285">
        <v>0</v>
      </c>
      <c r="D23" s="285">
        <v>0</v>
      </c>
      <c r="E23" s="293">
        <v>0</v>
      </c>
      <c r="F23" s="283">
        <v>0</v>
      </c>
      <c r="G23" s="285">
        <v>0</v>
      </c>
      <c r="H23" s="285">
        <v>360</v>
      </c>
      <c r="I23" s="285">
        <v>0</v>
      </c>
      <c r="J23" s="285">
        <v>0</v>
      </c>
      <c r="K23" s="285">
        <v>0</v>
      </c>
      <c r="L23" s="282"/>
      <c r="M23" s="282">
        <v>0</v>
      </c>
      <c r="N23" s="217">
        <v>0</v>
      </c>
    </row>
    <row r="24" spans="1:14" x14ac:dyDescent="0.2">
      <c r="A24" s="232" t="s">
        <v>411</v>
      </c>
      <c r="B24" s="311">
        <f t="shared" si="0"/>
        <v>15000</v>
      </c>
      <c r="C24" s="285">
        <v>15000</v>
      </c>
      <c r="D24" s="285"/>
      <c r="E24" s="293"/>
      <c r="F24" s="283"/>
      <c r="G24" s="285"/>
      <c r="H24" s="285"/>
      <c r="I24" s="285"/>
      <c r="J24" s="285"/>
      <c r="K24" s="285"/>
      <c r="L24" s="282"/>
      <c r="M24" s="282"/>
      <c r="N24" s="217"/>
    </row>
    <row r="25" spans="1:14" x14ac:dyDescent="0.2">
      <c r="A25" s="232" t="s">
        <v>290</v>
      </c>
      <c r="B25" s="311">
        <f t="shared" si="0"/>
        <v>5017</v>
      </c>
      <c r="C25" s="285">
        <v>0</v>
      </c>
      <c r="D25" s="285">
        <v>0</v>
      </c>
      <c r="E25" s="293">
        <v>0</v>
      </c>
      <c r="F25" s="283">
        <v>2939</v>
      </c>
      <c r="G25" s="285">
        <v>581</v>
      </c>
      <c r="H25" s="285">
        <v>1497</v>
      </c>
      <c r="I25" s="285">
        <v>0</v>
      </c>
      <c r="J25" s="285">
        <v>0</v>
      </c>
      <c r="K25" s="285">
        <v>0</v>
      </c>
      <c r="L25" s="282"/>
      <c r="M25" s="312">
        <v>0</v>
      </c>
      <c r="N25" s="217">
        <v>0</v>
      </c>
    </row>
    <row r="26" spans="1:14" x14ac:dyDescent="0.2">
      <c r="A26" s="232" t="s">
        <v>291</v>
      </c>
      <c r="B26" s="311">
        <f t="shared" si="0"/>
        <v>3802</v>
      </c>
      <c r="C26" s="285">
        <v>0</v>
      </c>
      <c r="D26" s="285">
        <v>0</v>
      </c>
      <c r="E26" s="293">
        <v>0</v>
      </c>
      <c r="F26" s="283">
        <v>2246</v>
      </c>
      <c r="G26" s="285">
        <v>456</v>
      </c>
      <c r="H26" s="285">
        <v>1100</v>
      </c>
      <c r="I26" s="285">
        <v>0</v>
      </c>
      <c r="J26" s="285">
        <v>0</v>
      </c>
      <c r="K26" s="285">
        <v>0</v>
      </c>
      <c r="L26" s="282"/>
      <c r="M26" s="313">
        <v>0</v>
      </c>
      <c r="N26" s="217">
        <v>0</v>
      </c>
    </row>
    <row r="27" spans="1:14" x14ac:dyDescent="0.2">
      <c r="A27" s="232" t="s">
        <v>292</v>
      </c>
      <c r="B27" s="311">
        <f t="shared" si="0"/>
        <v>1039</v>
      </c>
      <c r="C27" s="285">
        <v>0</v>
      </c>
      <c r="D27" s="285">
        <v>0</v>
      </c>
      <c r="E27" s="293">
        <v>0</v>
      </c>
      <c r="F27" s="283">
        <v>0</v>
      </c>
      <c r="G27" s="285">
        <v>0</v>
      </c>
      <c r="H27" s="285">
        <v>0</v>
      </c>
      <c r="I27" s="285">
        <v>0</v>
      </c>
      <c r="J27" s="285">
        <v>1039</v>
      </c>
      <c r="K27" s="285">
        <v>0</v>
      </c>
      <c r="L27" s="282"/>
      <c r="M27" s="313">
        <v>0</v>
      </c>
      <c r="N27" s="217">
        <v>0</v>
      </c>
    </row>
    <row r="28" spans="1:14" x14ac:dyDescent="0.2">
      <c r="A28" s="232" t="s">
        <v>293</v>
      </c>
      <c r="B28" s="311">
        <f t="shared" si="0"/>
        <v>12436</v>
      </c>
      <c r="C28" s="285">
        <v>12254</v>
      </c>
      <c r="D28" s="285">
        <v>0</v>
      </c>
      <c r="E28" s="293">
        <v>0</v>
      </c>
      <c r="F28" s="283">
        <v>0</v>
      </c>
      <c r="G28" s="285">
        <v>0</v>
      </c>
      <c r="H28" s="285">
        <v>182</v>
      </c>
      <c r="I28" s="285">
        <v>0</v>
      </c>
      <c r="J28" s="285">
        <v>0</v>
      </c>
      <c r="K28" s="285">
        <v>0</v>
      </c>
      <c r="L28" s="282"/>
      <c r="M28" s="313">
        <v>0</v>
      </c>
      <c r="N28" s="217">
        <v>0</v>
      </c>
    </row>
    <row r="29" spans="1:14" x14ac:dyDescent="0.2">
      <c r="A29" s="232" t="s">
        <v>294</v>
      </c>
      <c r="B29" s="311">
        <f t="shared" si="0"/>
        <v>21302</v>
      </c>
      <c r="C29" s="285">
        <v>0</v>
      </c>
      <c r="D29" s="285">
        <v>0</v>
      </c>
      <c r="E29" s="293">
        <v>419</v>
      </c>
      <c r="F29" s="283">
        <v>0</v>
      </c>
      <c r="G29" s="285">
        <v>0</v>
      </c>
      <c r="H29" s="285">
        <v>0</v>
      </c>
      <c r="I29" s="285">
        <v>3292</v>
      </c>
      <c r="J29" s="285">
        <v>0</v>
      </c>
      <c r="K29" s="285">
        <v>0</v>
      </c>
      <c r="L29" s="282"/>
      <c r="M29" s="313">
        <v>17591</v>
      </c>
      <c r="N29" s="217">
        <v>0</v>
      </c>
    </row>
    <row r="30" spans="1:14" x14ac:dyDescent="0.2">
      <c r="A30" s="232" t="s">
        <v>295</v>
      </c>
      <c r="B30" s="310">
        <f t="shared" si="0"/>
        <v>127</v>
      </c>
      <c r="C30" s="285">
        <v>0</v>
      </c>
      <c r="D30" s="285">
        <v>0</v>
      </c>
      <c r="E30" s="293">
        <v>0</v>
      </c>
      <c r="F30" s="283">
        <v>0</v>
      </c>
      <c r="G30" s="285">
        <v>0</v>
      </c>
      <c r="H30" s="285">
        <v>127</v>
      </c>
      <c r="I30" s="285">
        <v>0</v>
      </c>
      <c r="J30" s="285">
        <v>0</v>
      </c>
      <c r="K30" s="285">
        <v>0</v>
      </c>
      <c r="L30" s="282"/>
      <c r="M30" s="372">
        <v>0</v>
      </c>
      <c r="N30" s="233">
        <v>0</v>
      </c>
    </row>
    <row r="31" spans="1:14" ht="13.5" thickBot="1" x14ac:dyDescent="0.25">
      <c r="A31" s="375" t="s">
        <v>398</v>
      </c>
      <c r="B31" s="310">
        <f t="shared" si="0"/>
        <v>660</v>
      </c>
      <c r="C31" s="376">
        <v>0</v>
      </c>
      <c r="D31" s="376">
        <v>0</v>
      </c>
      <c r="E31" s="376">
        <v>0</v>
      </c>
      <c r="F31" s="378">
        <v>0</v>
      </c>
      <c r="G31" s="376">
        <v>0</v>
      </c>
      <c r="H31" s="376">
        <v>0</v>
      </c>
      <c r="I31" s="376">
        <v>660</v>
      </c>
      <c r="J31" s="376">
        <v>0</v>
      </c>
      <c r="K31" s="376">
        <v>0</v>
      </c>
      <c r="L31" s="377"/>
      <c r="M31" s="378">
        <v>0</v>
      </c>
      <c r="N31" s="376">
        <v>0</v>
      </c>
    </row>
    <row r="32" spans="1:14" ht="16.5" thickBot="1" x14ac:dyDescent="0.3">
      <c r="A32" s="373" t="s">
        <v>2</v>
      </c>
      <c r="B32" s="183">
        <f t="shared" si="0"/>
        <v>85701</v>
      </c>
      <c r="C32" s="374">
        <f t="shared" ref="C32:K32" si="1">SUM(C8:C31)</f>
        <v>30794</v>
      </c>
      <c r="D32" s="374">
        <f t="shared" si="1"/>
        <v>0</v>
      </c>
      <c r="E32" s="374">
        <f t="shared" si="1"/>
        <v>419</v>
      </c>
      <c r="F32" s="374">
        <f t="shared" si="1"/>
        <v>13555</v>
      </c>
      <c r="G32" s="374">
        <f t="shared" si="1"/>
        <v>2348</v>
      </c>
      <c r="H32" s="374">
        <f t="shared" si="1"/>
        <v>9665</v>
      </c>
      <c r="I32" s="374">
        <f t="shared" si="1"/>
        <v>4312</v>
      </c>
      <c r="J32" s="374">
        <f t="shared" si="1"/>
        <v>4013</v>
      </c>
      <c r="K32" s="374">
        <f t="shared" si="1"/>
        <v>776</v>
      </c>
      <c r="L32" s="374">
        <f>SUM(L9:L21)</f>
        <v>0</v>
      </c>
      <c r="M32" s="374">
        <f>SUM(M8:M31)</f>
        <v>17591</v>
      </c>
      <c r="N32" s="374">
        <f>SUM(N8:N31)</f>
        <v>2228</v>
      </c>
    </row>
    <row r="33" spans="1:14" ht="15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</row>
    <row r="34" spans="1:14" ht="15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</row>
    <row r="35" spans="1:14" ht="15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</row>
    <row r="36" spans="1:14" ht="15" x14ac:dyDescent="0.2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</row>
  </sheetData>
  <mergeCells count="4">
    <mergeCell ref="A1:N1"/>
    <mergeCell ref="A3:N3"/>
    <mergeCell ref="C5:E5"/>
    <mergeCell ref="F5:L5"/>
  </mergeCells>
  <phoneticPr fontId="1" type="noConversion"/>
  <pageMargins left="0.75" right="0.75" top="1" bottom="1" header="0.5" footer="0.5"/>
  <pageSetup paperSize="9" scale="66" orientation="landscape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6</vt:i4>
      </vt:variant>
    </vt:vector>
  </HeadingPairs>
  <TitlesOfParts>
    <vt:vector size="29" baseType="lpstr">
      <vt:lpstr>1. számú melléklet</vt:lpstr>
      <vt:lpstr>2.sz. melléklet</vt:lpstr>
      <vt:lpstr>2.1.sz. melléklet</vt:lpstr>
      <vt:lpstr>3. számú melléklet</vt:lpstr>
      <vt:lpstr>3.1.számú melléklet</vt:lpstr>
      <vt:lpstr>4.sz. melléklet</vt:lpstr>
      <vt:lpstr>5.sz. melléklet</vt:lpstr>
      <vt:lpstr>6. sz. melléklet</vt:lpstr>
      <vt:lpstr>7.sz. melléklet</vt:lpstr>
      <vt:lpstr>7.1.sz melléklet</vt:lpstr>
      <vt:lpstr>8.számú melléklet</vt:lpstr>
      <vt:lpstr>9. sz. melléklet</vt:lpstr>
      <vt:lpstr>10. sz.melléklet</vt:lpstr>
      <vt:lpstr>11. sz. melléklet</vt:lpstr>
      <vt:lpstr>12.sz. melléklet</vt:lpstr>
      <vt:lpstr>12.1.sz. melléklet</vt:lpstr>
      <vt:lpstr>13. sz. melléklet</vt:lpstr>
      <vt:lpstr>14. sz. melléklet</vt:lpstr>
      <vt:lpstr>14.1. sz. melléklet </vt:lpstr>
      <vt:lpstr>15. sz. melléklet</vt:lpstr>
      <vt:lpstr>16.sz. melléklet</vt:lpstr>
      <vt:lpstr>17..számú melléklet</vt:lpstr>
      <vt:lpstr>6.1.sz.melléklet</vt:lpstr>
      <vt:lpstr>'1. számú melléklet'!Nyomtatási_terület</vt:lpstr>
      <vt:lpstr>'11. sz. melléklet'!Nyomtatási_terület</vt:lpstr>
      <vt:lpstr>'2.sz. melléklet'!Nyomtatási_terület</vt:lpstr>
      <vt:lpstr>'5.sz. melléklet'!Nyomtatási_terület</vt:lpstr>
      <vt:lpstr>'7.1.sz melléklet'!Nyomtatási_terület</vt:lpstr>
      <vt:lpstr>'9. sz.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user</cp:lastModifiedBy>
  <cp:lastPrinted>2018-02-26T08:32:39Z</cp:lastPrinted>
  <dcterms:created xsi:type="dcterms:W3CDTF">1980-01-04T02:23:52Z</dcterms:created>
  <dcterms:modified xsi:type="dcterms:W3CDTF">2018-02-26T08:32:46Z</dcterms:modified>
</cp:coreProperties>
</file>