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375" firstSheet="9" activeTab="14"/>
  </bookViews>
  <sheets>
    <sheet name="1. számú melléklet" sheetId="1" r:id="rId1"/>
    <sheet name="1.a számú melléklet " sheetId="2" r:id="rId2"/>
    <sheet name="1. b. számú melléklet" sheetId="3" r:id="rId3"/>
    <sheet name="1.c. számú melléklet " sheetId="4" r:id="rId4"/>
    <sheet name="2. számú melléklet  " sheetId="5" r:id="rId5"/>
    <sheet name="3.számú melléklet" sheetId="6" r:id="rId6"/>
    <sheet name="4.a. számú melléklet " sheetId="7" r:id="rId7"/>
    <sheet name="4.b.számú melléklet  " sheetId="8" r:id="rId8"/>
    <sheet name="5.számú melléklet " sheetId="9" r:id="rId9"/>
    <sheet name="6.számú melléklet  " sheetId="10" r:id="rId10"/>
    <sheet name="7.számú melléklet " sheetId="11" r:id="rId11"/>
    <sheet name="8.számú melléklet " sheetId="12" r:id="rId12"/>
    <sheet name="9.számú melléklet " sheetId="13" r:id="rId13"/>
    <sheet name="10.számú melléklet " sheetId="14" r:id="rId14"/>
    <sheet name="11.számú melléklet " sheetId="15" r:id="rId15"/>
  </sheets>
  <definedNames>
    <definedName name="_xlnm.Print_Titles" localSheetId="5">'3.számú melléklet'!$2:$3</definedName>
    <definedName name="_xlnm.Print_Area" localSheetId="13">'10.számú melléklet '!$A$1:$O$4</definedName>
    <definedName name="_xlnm.Print_Area" localSheetId="4">'2. számú melléklet  '!$A$1:$H$25</definedName>
  </definedNames>
  <calcPr fullCalcOnLoad="1"/>
</workbook>
</file>

<file path=xl/sharedStrings.xml><?xml version="1.0" encoding="utf-8"?>
<sst xmlns="http://schemas.openxmlformats.org/spreadsheetml/2006/main" count="560" uniqueCount="410">
  <si>
    <t>Sorszám</t>
  </si>
  <si>
    <t xml:space="preserve">Megnevezés </t>
  </si>
  <si>
    <t>1.</t>
  </si>
  <si>
    <t>2.</t>
  </si>
  <si>
    <t>3.</t>
  </si>
  <si>
    <t>4.</t>
  </si>
  <si>
    <t xml:space="preserve">5. </t>
  </si>
  <si>
    <t>Működési célú kiadások összesen</t>
  </si>
  <si>
    <t>Összesen</t>
  </si>
  <si>
    <t>Feladat megnevezése</t>
  </si>
  <si>
    <t>Megnevezés</t>
  </si>
  <si>
    <t>ssz.</t>
  </si>
  <si>
    <t>7.</t>
  </si>
  <si>
    <t>ezer Ft-ban</t>
  </si>
  <si>
    <t>Sor-sz.</t>
  </si>
  <si>
    <t>8.</t>
  </si>
  <si>
    <t>Sor- sz.</t>
  </si>
  <si>
    <t>Feladat/cél</t>
  </si>
  <si>
    <t>Az átcsoportosítás jogát gyakorolja</t>
  </si>
  <si>
    <t>MŰKÖDÉSI CÉLÚ  KIADÁSOK</t>
  </si>
  <si>
    <t>FELHALMOZÁSI CÉLÚ BEVÉTELEK</t>
  </si>
  <si>
    <t>A támogatás kedvezményezettje (csoportonként)</t>
  </si>
  <si>
    <t>jogcíme (jellege)</t>
  </si>
  <si>
    <t>mértéke %</t>
  </si>
  <si>
    <t>Magánszemélyek kommunális adója</t>
  </si>
  <si>
    <t>Helyi iparűzési adó</t>
  </si>
  <si>
    <t>Gépjárműadó</t>
  </si>
  <si>
    <t>I.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</si>
  <si>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</si>
  <si>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</si>
  <si>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</si>
  <si>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</si>
  <si>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</si>
  <si>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</si>
  <si>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</si>
  <si>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</si>
  <si>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</si>
  <si>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</si>
  <si>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</si>
  <si>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</si>
  <si>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Hozzájárulás jogcíme</t>
  </si>
  <si>
    <t>Ft/fő</t>
  </si>
  <si>
    <t xml:space="preserve">  -</t>
  </si>
  <si>
    <t xml:space="preserve">Feladat </t>
  </si>
  <si>
    <t>Működési bevételek</t>
  </si>
  <si>
    <t>Működési célú bevételek összesen</t>
  </si>
  <si>
    <t xml:space="preserve">Bevételek főösszege </t>
  </si>
  <si>
    <t>Működési célú iadások összesen</t>
  </si>
  <si>
    <t>eredeti ei.</t>
  </si>
  <si>
    <t xml:space="preserve">MŰKÖDÉSI CÉLÚ BEVÉTELEK </t>
  </si>
  <si>
    <t>Sorsz.</t>
  </si>
  <si>
    <t>mozgáskorl, költségvetési szerv mentesség</t>
  </si>
  <si>
    <t>25-50-92%</t>
  </si>
  <si>
    <t>Kiadás</t>
  </si>
  <si>
    <t>További években</t>
  </si>
  <si>
    <t>Kedvezmény</t>
  </si>
  <si>
    <t>Mentesség</t>
  </si>
  <si>
    <t>Helyi adók, gépjárműadó</t>
  </si>
  <si>
    <t>Képviselőtestület</t>
  </si>
  <si>
    <t>Bevételek összesen :</t>
  </si>
  <si>
    <t>Kiadások összesen:</t>
  </si>
  <si>
    <t>FELHALMOZÁSI KIADÁSOK</t>
  </si>
  <si>
    <t xml:space="preserve"> Beruházások</t>
  </si>
  <si>
    <t>Támogat. összesen</t>
  </si>
  <si>
    <t>Beruházások összesen:</t>
  </si>
  <si>
    <t>Ellátottak pénzbeli juttatásai</t>
  </si>
  <si>
    <t>Összesen:</t>
  </si>
  <si>
    <t>Önkormányzat</t>
  </si>
  <si>
    <t>Önkormányzat bevételei összesen:</t>
  </si>
  <si>
    <t>Bevételek mindösszesen:</t>
  </si>
  <si>
    <t>Önkormányzat összesen</t>
  </si>
  <si>
    <t>A</t>
  </si>
  <si>
    <t>B</t>
  </si>
  <si>
    <t>ÖNKORMÁNYZAT</t>
  </si>
  <si>
    <t>Véglegesen átadott pénzeszközök (4.a számú melléklet)</t>
  </si>
  <si>
    <t>Projekt megnevezés (támogatást biztosító)</t>
  </si>
  <si>
    <t xml:space="preserve">Ápolási díj (helyi megállapítás)  </t>
  </si>
  <si>
    <r>
      <t>FELHALMOZÁSI CÉLÚ KIADÁSOK</t>
    </r>
    <r>
      <rPr>
        <i/>
        <sz val="11"/>
        <rFont val="Arial CE"/>
        <family val="0"/>
      </rPr>
      <t xml:space="preserve"> </t>
    </r>
  </si>
  <si>
    <t>Közhatalmi bevételek összesen:</t>
  </si>
  <si>
    <t>Felhalmozási  bevételek</t>
  </si>
  <si>
    <t>Felújítások</t>
  </si>
  <si>
    <t>I. Helyi önkormányzatok működésének általános támogatása</t>
  </si>
  <si>
    <t>a) önkormányzati hivatal működésénak támogatása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</si>
  <si>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</si>
  <si>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</si>
  <si>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</si>
  <si>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</si>
  <si>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</si>
  <si>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I. Helyi önkormányzatok működésének általános támogatása összesen</t>
  </si>
  <si>
    <t>II. Települési önkormányzatok egyes köznevelési feladatainak támogatása</t>
  </si>
  <si>
    <t>2. Óvodaműködtetési támogatás</t>
  </si>
  <si>
    <t>II. Települési önkormányzatok egyes köznevelési feladatainak támogatása össz.</t>
  </si>
  <si>
    <t>III. Települési önkormányzatok szociális és gyermekjóléti feladatainak támogatása</t>
  </si>
  <si>
    <t>Ingyenes és kedvezményes gyermekétkeztetés(bölcsőde)</t>
  </si>
  <si>
    <t>3. Egyes szociális és gyermekjóléti feladatok támogatása</t>
  </si>
  <si>
    <t>III. Települési önkorm. szociális és gyermekjóléti feladatainak tám.össz.</t>
  </si>
  <si>
    <t xml:space="preserve">       Szociális étkeztetés</t>
  </si>
  <si>
    <t>Önkormányzat feladatainak támogatása összesen:</t>
  </si>
  <si>
    <t>Támogatás</t>
  </si>
  <si>
    <t>Közhatalmi bevételek</t>
  </si>
  <si>
    <t>Egyéb működési célú támogatások államháztart. Belülre (K506)</t>
  </si>
  <si>
    <t>II</t>
  </si>
  <si>
    <t xml:space="preserve">EGYÉB FELHALMOZÁSI CÉLÚ KIADÁSOKBÓL </t>
  </si>
  <si>
    <t>Egyéb működési célú tám.  államháztart. belülre összesen</t>
  </si>
  <si>
    <t>Egyéb működési célú tám.   államházt., kívülre összesen</t>
  </si>
  <si>
    <t xml:space="preserve">     ba) zöldterület gazdálkodással kapcsolatos fel. Támogatása besz. Út</t>
  </si>
  <si>
    <t xml:space="preserve">     bb) közvilágítás fenntartásának támogatása besz. Után</t>
  </si>
  <si>
    <t xml:space="preserve">     bc) köztemető fenntartással kapcsolatos feladatok támogatása besz. Után</t>
  </si>
  <si>
    <t xml:space="preserve">1Óvodapedagógusok bére </t>
  </si>
  <si>
    <t>1. Óvodapedagógusok nevelő munkáját közvetlenül segítők bértámogatása</t>
  </si>
  <si>
    <t>IV Székhely település által lehívandó szoc. Feladatok támogatása</t>
  </si>
  <si>
    <t xml:space="preserve">1 Házi  segítségnyújtás </t>
  </si>
  <si>
    <t xml:space="preserve">2. Szociális és gyermekjóléti alapszolgáltatások általános feladatai </t>
  </si>
  <si>
    <t>Önkormányzat feladatainak támogatása összesen  mint székhely :</t>
  </si>
  <si>
    <t>Betegséggel kapcsolatos (nem társadalombiztosítási) ellátásokN (K44)</t>
  </si>
  <si>
    <t xml:space="preserve">Közgyógyellátás (helyi megállapítás) </t>
  </si>
  <si>
    <t xml:space="preserve">Betegséggel kapcsolatos (nem társadalombiztosítási) ellátásokN (K44)  összesen: </t>
  </si>
  <si>
    <t xml:space="preserve">Fogalalkoztatást helyettesítő támogatás </t>
  </si>
  <si>
    <t>Foglalkoztatással, munkanélküliséggel kapcsolatos ellátások (K45)</t>
  </si>
  <si>
    <t xml:space="preserve">Foglalkoztatással, munkanélküliséggel kapcsolatos ellátások (K45) összesen </t>
  </si>
  <si>
    <t>Lakhatással kapcsolatos ellátások (K46)</t>
  </si>
  <si>
    <t xml:space="preserve">Lakásfenntartási támogatás  </t>
  </si>
  <si>
    <t xml:space="preserve">Adósságcsokkentési támogatás </t>
  </si>
  <si>
    <t xml:space="preserve">Egyéb nem intézményi ellátások (K48) </t>
  </si>
  <si>
    <t>Egyéb nem intézményi ellátások (K48) összesen</t>
  </si>
  <si>
    <t xml:space="preserve">Ellátottak pénzbeli juttatásai összesen (K4) </t>
  </si>
  <si>
    <t>B1</t>
  </si>
  <si>
    <t>B111</t>
  </si>
  <si>
    <t>Rovatszám</t>
  </si>
  <si>
    <t>B112</t>
  </si>
  <si>
    <t>B113</t>
  </si>
  <si>
    <t>B11</t>
  </si>
  <si>
    <t>Önkormányzatok működési támogatásai</t>
  </si>
  <si>
    <t>B2</t>
  </si>
  <si>
    <t>B3</t>
  </si>
  <si>
    <t>B35</t>
  </si>
  <si>
    <t>Termékek és szolgáltatások adói</t>
  </si>
  <si>
    <t>B4</t>
  </si>
  <si>
    <t>B5</t>
  </si>
  <si>
    <t>B6</t>
  </si>
  <si>
    <t>Működési célú átvett pénzeszközök</t>
  </si>
  <si>
    <t>B7</t>
  </si>
  <si>
    <t>Felhalmozási célú átvett pénzeszközök</t>
  </si>
  <si>
    <t>B1-B7</t>
  </si>
  <si>
    <t xml:space="preserve">Költségvetési bevételek összesen </t>
  </si>
  <si>
    <t>K1</t>
  </si>
  <si>
    <t>K11</t>
  </si>
  <si>
    <t>Foglalkoztatottak személyi juttatásai</t>
  </si>
  <si>
    <t>K12</t>
  </si>
  <si>
    <t>Külső személyi juttatások</t>
  </si>
  <si>
    <t>K2</t>
  </si>
  <si>
    <t>K3</t>
  </si>
  <si>
    <t>Dologi kiadások</t>
  </si>
  <si>
    <t>K4</t>
  </si>
  <si>
    <t>K5</t>
  </si>
  <si>
    <t>Egyéb működési célú kiadások</t>
  </si>
  <si>
    <t>K6</t>
  </si>
  <si>
    <t>Beruházások</t>
  </si>
  <si>
    <t>K7</t>
  </si>
  <si>
    <t>K8</t>
  </si>
  <si>
    <t>Egyéb felhalmozási célú kiadások</t>
  </si>
  <si>
    <t>B34</t>
  </si>
  <si>
    <t>B36</t>
  </si>
  <si>
    <t>Egyéb közhatalmi bevételek</t>
  </si>
  <si>
    <t>B16</t>
  </si>
  <si>
    <t>B52</t>
  </si>
  <si>
    <t>Ingatlanok értékesítése</t>
  </si>
  <si>
    <t>előző  években</t>
  </si>
  <si>
    <t>Kiadás előző  években</t>
  </si>
  <si>
    <t>években</t>
  </si>
  <si>
    <t xml:space="preserve">  BEVÉTELEK</t>
  </si>
  <si>
    <t>Egyéb felhalmozási célú támogatások bevételei államháztartáson belülről</t>
  </si>
  <si>
    <t xml:space="preserve">Felhalmozási célú támogatások államháztartáson  belülről összesen </t>
  </si>
  <si>
    <t xml:space="preserve">Felhalmozási  bevételek összesen </t>
  </si>
  <si>
    <t xml:space="preserve">Működési célú átvett pénzeszközök összesen </t>
  </si>
  <si>
    <t xml:space="preserve">Felhalmozási célú átvett pénzeszközök összesen </t>
  </si>
  <si>
    <t>B351</t>
  </si>
  <si>
    <t xml:space="preserve">Gépjárműadók </t>
  </si>
  <si>
    <t xml:space="preserve">BEVÉTELEK ÖSSZESEN </t>
  </si>
  <si>
    <t>Közhatalmi bevételek összesen</t>
  </si>
  <si>
    <t>K</t>
  </si>
  <si>
    <t>Rovat száma</t>
  </si>
  <si>
    <t xml:space="preserve">Személyi juttatások </t>
  </si>
  <si>
    <t>Személyi juttatások összesen</t>
  </si>
  <si>
    <t>Munkaadókat terhelő járulékok és szociális hozzájárulási adó</t>
  </si>
  <si>
    <t xml:space="preserve">Működési költségvetés összesen </t>
  </si>
  <si>
    <t xml:space="preserve">Felhalmozási költségvetés összesen </t>
  </si>
  <si>
    <t>K9</t>
  </si>
  <si>
    <t xml:space="preserve">Finanszírozási kiadások </t>
  </si>
  <si>
    <t xml:space="preserve">KIADÁSOK ÖSSZESEN </t>
  </si>
  <si>
    <t>mutató/  létszám</t>
  </si>
  <si>
    <t>Hozzá- járulás</t>
  </si>
  <si>
    <t xml:space="preserve">Egyéb működési célú kiadások összesen </t>
  </si>
  <si>
    <t>EGYÉB MŰKÖDÉSI CÉLÚ KIADÁSOK</t>
  </si>
  <si>
    <t>Költségvetési szerv megnevezése</t>
  </si>
  <si>
    <t>Fizikai dolgozó</t>
  </si>
  <si>
    <t xml:space="preserve">A.  Önkormányzat </t>
  </si>
  <si>
    <t xml:space="preserve">2. Közfoglalkoztatás </t>
  </si>
  <si>
    <t xml:space="preserve">    Mindösszesen</t>
  </si>
  <si>
    <t>Közfoglal- koztatottak</t>
  </si>
  <si>
    <t xml:space="preserve">Kiadások főösszege </t>
  </si>
  <si>
    <t>1.1 Működési kiadás</t>
  </si>
  <si>
    <t xml:space="preserve">1.2 Ellátottak pénzbeli juttatásai </t>
  </si>
  <si>
    <t>1.3 Egyéb műk.célú kiadások aht.belül.</t>
  </si>
  <si>
    <t>1.4 Egyéb műk.célú kiadások aht.kívül.</t>
  </si>
  <si>
    <t>1.5 Működési célú kölcsönök</t>
  </si>
  <si>
    <t xml:space="preserve">ÖNKORMÁNYZAT </t>
  </si>
  <si>
    <t xml:space="preserve">Költségvetési bevételek </t>
  </si>
  <si>
    <t>Működési célú támogatások államházt. Belülről</t>
  </si>
  <si>
    <t xml:space="preserve">   Önkormányzat működési támogatása összesen </t>
  </si>
  <si>
    <t>Felhalmozás célú támogatás államházt. Belőlről</t>
  </si>
  <si>
    <t>Működési célú támogatások áht-n  belülről össz.</t>
  </si>
  <si>
    <t xml:space="preserve">Közhatalmi bevételek </t>
  </si>
  <si>
    <t xml:space="preserve">Működési bevételek </t>
  </si>
  <si>
    <t xml:space="preserve">6. </t>
  </si>
  <si>
    <t xml:space="preserve"> -  Építmény adó </t>
  </si>
  <si>
    <t xml:space="preserve"> -  Kommunális adó </t>
  </si>
  <si>
    <t xml:space="preserve"> -  Idegenforgalmi adó </t>
  </si>
  <si>
    <t xml:space="preserve"> -  Iparűzési adó </t>
  </si>
  <si>
    <t xml:space="preserve"> -  Gépjárműadó </t>
  </si>
  <si>
    <t xml:space="preserve"> -  Egyéb közhatalmi bevételek</t>
  </si>
  <si>
    <t xml:space="preserve">Működési célú átvett pénzeszköz </t>
  </si>
  <si>
    <t xml:space="preserve">Működési célú átvett pénzeszközök összesen   </t>
  </si>
  <si>
    <t xml:space="preserve">  - Szociális kölcsön visszatérülése </t>
  </si>
  <si>
    <t xml:space="preserve">Felhalmozási célú átvett pénzeszköz összesen </t>
  </si>
  <si>
    <t xml:space="preserve">Pénzmaradvány igénybevétele </t>
  </si>
  <si>
    <t xml:space="preserve">Finanszírozási bevételek </t>
  </si>
  <si>
    <t xml:space="preserve">IV Teleülési önkorm kulturális eladatainak támogatás </t>
  </si>
  <si>
    <t>B114</t>
  </si>
  <si>
    <t xml:space="preserve">    Egyéb célú támogatás államházt. Belül  összesen</t>
  </si>
  <si>
    <t xml:space="preserve">Általános tartalék </t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</si>
  <si>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>.</t>
    </r>
  </si>
  <si>
    <t xml:space="preserve">Szociális célú kölcsönök </t>
  </si>
  <si>
    <t xml:space="preserve">Működési célú kölcsönök állh. Kívülre összesen </t>
  </si>
  <si>
    <t xml:space="preserve"> Bevétel  (pályázatból)</t>
  </si>
  <si>
    <t xml:space="preserve">1. Önkormányzat igazgatási tevékenységén </t>
  </si>
  <si>
    <t xml:space="preserve">Tartalékok mindösszesen </t>
  </si>
  <si>
    <t xml:space="preserve">Kedvezmények mindösszesen </t>
  </si>
  <si>
    <t>Várható hatások</t>
  </si>
  <si>
    <t>S</t>
  </si>
  <si>
    <t>Felhalmozási célú kölcsön összesen</t>
  </si>
  <si>
    <t xml:space="preserve">Egyéb felhalmozási célú kiadások összesen  </t>
  </si>
  <si>
    <t>b) település-üzemeltetéshez kapcsolódó feladataellátás t.beszámítás után</t>
  </si>
  <si>
    <t xml:space="preserve">  Óvodapedagógusok pótlólagos  bértámogatás</t>
  </si>
  <si>
    <t>Helyi önkormányzatok működésének általános támogatása</t>
  </si>
  <si>
    <t>Települési önkormányzatok egyes köznevelési feladatainak támogatása</t>
  </si>
  <si>
    <t>Települési önkormányzatok kulturális fedatainak támogatása</t>
  </si>
  <si>
    <t>Egyéb működési célú támogatások bevételei államháztartáson belülről</t>
  </si>
  <si>
    <t>Működési célú támogatások államháztartáson belülről összesen</t>
  </si>
  <si>
    <t>Működési célú támogatások államháztartáson belülről</t>
  </si>
  <si>
    <t>Értékesítési és forgalmi adók (helyi iparűzési adó)</t>
  </si>
  <si>
    <t>B354</t>
  </si>
  <si>
    <t>B355</t>
  </si>
  <si>
    <t>Egyéb áruhasználati és szolgáltatási adók (tartózkodás utáni IFA)</t>
  </si>
  <si>
    <t>Vagyoni típusú adók (Építményadó, magánszemélyek komm.adója)</t>
  </si>
  <si>
    <t>B53</t>
  </si>
  <si>
    <t>Egyéb tárgyi eszközök értékesítése</t>
  </si>
  <si>
    <t>B65</t>
  </si>
  <si>
    <t>Egyéb működési célú átvett pénzeszközök</t>
  </si>
  <si>
    <t>B81</t>
  </si>
  <si>
    <t>Belföldi finanszírozás bevételei (maradvány igénybevétel)</t>
  </si>
  <si>
    <t xml:space="preserve">KIADÁSOK </t>
  </si>
  <si>
    <t>Települési önkormányzatok szociális,gyermekjóléti és gyermekétkezt. fel.tám.</t>
  </si>
  <si>
    <t>1.2. Zalakarosi Kistérség Többcélú Társulása  működési hozzájárulás</t>
  </si>
  <si>
    <t>Működési célú kölcsönök állh. Kívülre (K508)</t>
  </si>
  <si>
    <t>Tartalékok  céltartalékok (K513)</t>
  </si>
  <si>
    <t>Felhalmozási  célú támogatások áht-n  belülről össz.</t>
  </si>
  <si>
    <r>
      <t>1.</t>
    </r>
    <r>
      <rPr>
        <i/>
        <sz val="11"/>
        <rFont val="Arial"/>
        <family val="2"/>
      </rPr>
      <t>1.Önkormányzat működési támogatása</t>
    </r>
    <r>
      <rPr>
        <b/>
        <i/>
        <sz val="11"/>
        <rFont val="Arial"/>
        <family val="2"/>
      </rPr>
      <t xml:space="preserve"> </t>
    </r>
  </si>
  <si>
    <t xml:space="preserve">1.2. Egyéb célú támogatás államházt. Belül </t>
  </si>
  <si>
    <t xml:space="preserve">  1.1.1.Helyi önkorm. Működési általános támogatása </t>
  </si>
  <si>
    <t xml:space="preserve">  1.1.2 Köznevezelési és gyermekétkeztetési fel.tám.</t>
  </si>
  <si>
    <t xml:space="preserve">  1.1.3 Önk. szociális és gyermekjóléti feladatok tám. </t>
  </si>
  <si>
    <t xml:space="preserve">  1.1.4 Önkorm kulturális feladatainak támogatás </t>
  </si>
  <si>
    <t xml:space="preserve">  1.2.1 Közfoglalkoztatás  támogatása </t>
  </si>
  <si>
    <t>Felhalmozási bevételek összesen:</t>
  </si>
  <si>
    <t>Felhalmozási kiadások összesen:</t>
  </si>
  <si>
    <t>Elvonások, befizetések K502</t>
  </si>
  <si>
    <t>Egyéb felhalmozási célú kiadás összesen:</t>
  </si>
  <si>
    <t>Felhalmozási célú kölcsön K86</t>
  </si>
  <si>
    <t xml:space="preserve"> beszámítás összege</t>
  </si>
  <si>
    <t>c) egyéb kötelező önkormányzati feladatok támogatása</t>
  </si>
  <si>
    <t>d.) lakott külterületekkel kapcsolatos feladatok támogatása</t>
  </si>
  <si>
    <t xml:space="preserve">     lakott külterületekkel kapcsolatos feladatok támogatása beszámítás után</t>
  </si>
  <si>
    <t xml:space="preserve">    egyéb kötelező önkormányzati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</si>
  <si>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</si>
  <si>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</si>
  <si>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</si>
  <si>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>Támogatásból:  előző évek</t>
  </si>
  <si>
    <t>Beruházási és felújítási kiadások( 5.sz. melléklet szerint)</t>
  </si>
  <si>
    <t>Kölcsönök (működési célú és felhalmozási célú)( 4.a.számú mellékl.)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</si>
  <si>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</si>
  <si>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</si>
  <si>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</si>
  <si>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</si>
  <si>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1.5. Felhalmozási c. támogatás áht.belül</t>
  </si>
  <si>
    <t xml:space="preserve">1.6. Felhalmozási bevételek </t>
  </si>
  <si>
    <t>1.7. Felhalmozási célú kölcs. visszatérülése</t>
  </si>
  <si>
    <t>1.8. Egyéb felhalm.célú átvett pénzeszköz</t>
  </si>
  <si>
    <t>1.6 Elvonások, befizetések</t>
  </si>
  <si>
    <t>1.7 Tartalékok</t>
  </si>
  <si>
    <t xml:space="preserve">1.8 Beruházások </t>
  </si>
  <si>
    <t>1.9 Felújítások</t>
  </si>
  <si>
    <t>1.11. Felhalm célú kölcsön</t>
  </si>
  <si>
    <t>1.10 Felhalm.célú pénzeszköz átadás</t>
  </si>
  <si>
    <t>1.12 Céltartalékok</t>
  </si>
  <si>
    <t xml:space="preserve">Költségvetési felhalmozási bevételek </t>
  </si>
  <si>
    <t xml:space="preserve">Költségvetési felhalmozási bevétel összesen </t>
  </si>
  <si>
    <t xml:space="preserve">Költségvetési felhalmozási célú kiadások </t>
  </si>
  <si>
    <t>B116</t>
  </si>
  <si>
    <t xml:space="preserve">       Falugondok, tanyagondnok</t>
  </si>
  <si>
    <t>1.1 Belső ellenőrzés</t>
  </si>
  <si>
    <t xml:space="preserve">Egyéb működési célú támogatások  államházt., kívülre </t>
  </si>
  <si>
    <t>B62</t>
  </si>
  <si>
    <t>Működési célú visszatéritendő támog.,kölcsönök</t>
  </si>
  <si>
    <t>Egyéb felhalmozási célú átvett pénzeszközök össz</t>
  </si>
  <si>
    <t>Egyéb felhalmozási célú támogatások államházt. Belülre</t>
  </si>
  <si>
    <t>Szocális kölcsön nyújtása visszatérítendő</t>
  </si>
  <si>
    <t>Felújítás összesen</t>
  </si>
  <si>
    <t xml:space="preserve">Felújítás </t>
  </si>
  <si>
    <t>3. Falugondnoki szolgálat</t>
  </si>
  <si>
    <t>Finanszírozás bevételei</t>
  </si>
  <si>
    <t>felhalmozási kiadások összesen</t>
  </si>
  <si>
    <t>1.4. Bejáró gyermekhez hozzájárulás Zalakaros Városnak</t>
  </si>
  <si>
    <t xml:space="preserve">Költségvetési kiadások összesen </t>
  </si>
  <si>
    <t>K1-8</t>
  </si>
  <si>
    <t>2018. évi terv</t>
  </si>
  <si>
    <t>B115</t>
  </si>
  <si>
    <t>Működési célú ktgv. Támogatás  és kiegészítő támogatás</t>
  </si>
  <si>
    <t xml:space="preserve">Elszámolásból származó bevételek </t>
  </si>
  <si>
    <t>2. Települési önkormányzatok szociális feladatainak egyéb támogatása</t>
  </si>
  <si>
    <t>Ft</t>
  </si>
  <si>
    <t>5. Gyermekétkeztetés támogatása</t>
  </si>
  <si>
    <t xml:space="preserve">  1.1.5 Működési célú ktgv tám és kieg támogatás</t>
  </si>
  <si>
    <t>Civil szervezetek támogatása</t>
  </si>
  <si>
    <t>1.2.2 Közös Hivataltól támogatás átvétele</t>
  </si>
  <si>
    <t>Áht-n belüli megelőlegezés</t>
  </si>
  <si>
    <t>Finanszírozási kiadások</t>
  </si>
  <si>
    <t>2019. évi terv</t>
  </si>
  <si>
    <t>2020. évi terv</t>
  </si>
  <si>
    <t>2018.évi terv  Forint</t>
  </si>
  <si>
    <t>2018.évi</t>
  </si>
  <si>
    <t xml:space="preserve">2018.évi </t>
  </si>
  <si>
    <t>2018.évi előirányzat</t>
  </si>
  <si>
    <t>2018. évi eredeti előirányzat</t>
  </si>
  <si>
    <t xml:space="preserve">1.6.  Polgármesteri illetmény támogatása </t>
  </si>
  <si>
    <t>Rákóczi utca szilárd burkolat felújítás</t>
  </si>
  <si>
    <t>Telek vásárlás</t>
  </si>
  <si>
    <t>B21</t>
  </si>
  <si>
    <t xml:space="preserve">Felhalmozási célú támogatások államháztartáson  belülről </t>
  </si>
  <si>
    <t>Hulladékgyűjtő edény vásárlás</t>
  </si>
  <si>
    <t>Kossuth utcai szolgálati lakás festés</t>
  </si>
  <si>
    <t>Rákóczi,Jókai,Kossuth u.rézsű javítása,felszíni vízelvezető rendszer, árok profilozás és árkolási munkálatok</t>
  </si>
  <si>
    <t>Teakonyhába konyhabútor,fogas</t>
  </si>
  <si>
    <t>73,655; 77,195</t>
  </si>
  <si>
    <t>Beszedett idegenforgalmi adó</t>
  </si>
  <si>
    <t>Katalizátor kedvezmény</t>
  </si>
  <si>
    <t>Helyi adók összesen (1-4.)</t>
  </si>
  <si>
    <t>2019.évi terv  Forint</t>
  </si>
  <si>
    <t>2018. évi terv   Forint</t>
  </si>
  <si>
    <t>2019. évi terv  Forint</t>
  </si>
  <si>
    <t>2019.évi</t>
  </si>
  <si>
    <t xml:space="preserve">2019.évi </t>
  </si>
  <si>
    <t>2019.évi előirányzat</t>
  </si>
  <si>
    <t>2019. évi eredeti előirányzat</t>
  </si>
  <si>
    <t>2019. évben tervezett</t>
  </si>
  <si>
    <t>2019. évben  tervezett</t>
  </si>
  <si>
    <t xml:space="preserve"> Ft-ban</t>
  </si>
  <si>
    <t>2019 évi előirányzat</t>
  </si>
  <si>
    <t>2018.évi záró létszám. ei.</t>
  </si>
  <si>
    <t>2019 évi  létszám-  keret  fő</t>
  </si>
  <si>
    <t>2021. évi terv</t>
  </si>
  <si>
    <t>Párátlanító berendezés</t>
  </si>
  <si>
    <t xml:space="preserve">1.3. Zalakaros Város Önkormányzata hétvégi orvosi ügyelet </t>
  </si>
  <si>
    <t>Televízió</t>
  </si>
  <si>
    <t>Épület vásárlás</t>
  </si>
  <si>
    <t>Tanári lakás felújítás</t>
  </si>
  <si>
    <t>Zalamerenye 104/1 hrsz, 52 hrsz árokrézsű feltöltés, útpadka helyreállítás</t>
  </si>
  <si>
    <t>összege  Ft</t>
  </si>
  <si>
    <t>Egyéb pénzbeli és természetbeni támogatás K42</t>
  </si>
  <si>
    <t>1.1 Természetbei Erzsébet utalvány</t>
  </si>
  <si>
    <t>3.1 Települési támogatás</t>
  </si>
  <si>
    <t>3.1.1 Iskoláztatási támogatás</t>
  </si>
  <si>
    <t>3.1.2 Beteggondozási támogatás</t>
  </si>
  <si>
    <t>3.1.3 Gyógyszerköltség támogatás</t>
  </si>
  <si>
    <t xml:space="preserve">3.1.4 Lakásfenntartási támogatás  </t>
  </si>
  <si>
    <t>3.1.5 Babakelengye támogatás</t>
  </si>
  <si>
    <t>3.1.6 Karácsonyi támogatás</t>
  </si>
  <si>
    <t>3.1.7 Sírcsokor és gyásztávirat</t>
  </si>
  <si>
    <t>3.2 Rendkívüli települési támogatás</t>
  </si>
  <si>
    <t>3.2.1 Temetési támogatás</t>
  </si>
  <si>
    <t>3.2.2 Eseti rendkívüli támogatás</t>
  </si>
  <si>
    <t>3.2.3 Kamatmentes kölcsön</t>
  </si>
  <si>
    <t>3.2.4 Zöld segély</t>
  </si>
  <si>
    <t>3.2.5 Téli rezsicsökkentés települési támogatás</t>
  </si>
  <si>
    <t xml:space="preserve">3.3 Egyéb </t>
  </si>
  <si>
    <t>2019.évi terv  Ft</t>
  </si>
  <si>
    <t>2020.évi terv  Ft</t>
  </si>
  <si>
    <t>2021.évi terv  Ft</t>
  </si>
  <si>
    <t>2022.évi terv  Ft</t>
  </si>
  <si>
    <t>2020. évi terv  Ft</t>
  </si>
  <si>
    <t>2021. évi terv  Ft</t>
  </si>
  <si>
    <t>2022. évi terv  Ft</t>
  </si>
  <si>
    <t>K1-K8</t>
  </si>
  <si>
    <t>2019. évi terv  Ft</t>
  </si>
  <si>
    <t>2019. évi terv   Ft</t>
  </si>
  <si>
    <t>Kötelező feladat</t>
  </si>
  <si>
    <t>Önként vállalt feladat</t>
  </si>
  <si>
    <t xml:space="preserve">2019. évi számított előirányzat </t>
  </si>
  <si>
    <t>2020. évi számított előirányzat</t>
  </si>
  <si>
    <t>2018. évről áthúzódó bérkompenzáció támogatása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</si>
</sst>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0.0%"/>
    <numFmt numFmtId="174" formatCode="#,##0.0"/>
    <numFmt numFmtId="175" formatCode="#,##0.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-* #,##0.000\ _F_t_-;\-* #,##0.000\ _F_t_-;_-* &quot;-&quot;??\ _F_t_-;_-@_-"/>
    <numFmt numFmtId="182" formatCode="_-* #,##0.0000\ _F_t_-;\-* #,##0.0000\ _F_t_-;_-* &quot;-&quot;??\ _F_t_-;_-@_-"/>
    <numFmt numFmtId="183" formatCode="_-* #,##0.00000\ _F_t_-;\-* #,##0.00000\ _F_t_-;_-* &quot;-&quot;??\ _F_t_-;_-@_-"/>
    <numFmt numFmtId="184" formatCode="_-* #,##0.0\ _F_t_-;\-* #,##0.0\ _F_t_-;_-* &quot;-&quot;??\ _F_t_-;_-@_-"/>
    <numFmt numFmtId="185" formatCode="_-* #,##0.000000\ _F_t_-;\-* #,##0.000000\ _F_t_-;_-* &quot;-&quot;??\ _F_t_-;_-@_-"/>
    <numFmt numFmtId="186" formatCode="[$-40E]yyyy\.\ mmmm\ d\."/>
    <numFmt numFmtId="187" formatCode="&quot;H-&quot;0000"/>
    <numFmt numFmtId="188" formatCode="_-* #,##0.0\ &quot;Ft&quot;_-;\-* #,##0.0\ &quot;Ft&quot;_-;_-* &quot;-&quot;??\ &quot;Ft&quot;_-;_-@_-"/>
    <numFmt numFmtId="189" formatCode="_-* #,##0\ &quot;Ft&quot;_-;\-* #,##0\ &quot;Ft&quot;_-;_-* &quot;-&quot;??\ &quot;Ft&quot;_-;_-@_-"/>
    <numFmt numFmtId="190" formatCode="_-* #,##0\ _F_t_-;\-* #,##0\ _F_t_-;_-* &quot;-&quot;??\ _F_t_-;_-@_-"/>
    <numFmt numFmtId="191" formatCode="#,##0\ &quot;Ft&quot;"/>
  </numFmts>
  <fonts count="72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i/>
      <sz val="12"/>
      <name val="Arial CE"/>
      <family val="0"/>
    </font>
    <font>
      <b/>
      <i/>
      <sz val="12"/>
      <name val="Arial"/>
      <family val="2"/>
    </font>
    <font>
      <i/>
      <sz val="11"/>
      <name val="Arial"/>
      <family val="2"/>
    </font>
    <font>
      <sz val="12"/>
      <name val="Garamond"/>
      <family val="1"/>
    </font>
    <font>
      <i/>
      <sz val="12"/>
      <name val="Arial"/>
      <family val="2"/>
    </font>
    <font>
      <sz val="10"/>
      <color indexed="48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8"/>
      <name val="Arial"/>
      <family val="2"/>
    </font>
    <font>
      <sz val="11"/>
      <name val="Arial CE"/>
      <family val="0"/>
    </font>
    <font>
      <b/>
      <i/>
      <sz val="12"/>
      <name val="Arial CE"/>
      <family val="0"/>
    </font>
    <font>
      <b/>
      <sz val="10"/>
      <name val="Arial CE"/>
      <family val="0"/>
    </font>
    <font>
      <b/>
      <sz val="12"/>
      <color indexed="63"/>
      <name val="Arial"/>
      <family val="2"/>
    </font>
    <font>
      <i/>
      <sz val="11"/>
      <name val="Arial CE"/>
      <family val="0"/>
    </font>
    <font>
      <b/>
      <sz val="14"/>
      <name val="Arial"/>
      <family val="2"/>
    </font>
    <font>
      <sz val="10"/>
      <name val="MS Sans Serif"/>
      <family val="2"/>
    </font>
    <font>
      <b/>
      <i/>
      <sz val="10"/>
      <name val="Arial CE"/>
      <family val="0"/>
    </font>
    <font>
      <sz val="8"/>
      <name val="Arial CE"/>
      <family val="0"/>
    </font>
    <font>
      <b/>
      <sz val="13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1" borderId="7" applyNumberFormat="0" applyFont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5" fillId="28" borderId="0" applyNumberFormat="0" applyBorder="0" applyAlignment="0" applyProtection="0"/>
    <xf numFmtId="0" fontId="66" fillId="29" borderId="8" applyNumberFormat="0" applyAlignment="0" applyProtection="0"/>
    <xf numFmtId="0" fontId="2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70" fillId="31" borderId="0" applyNumberFormat="0" applyBorder="0" applyAlignment="0" applyProtection="0"/>
    <xf numFmtId="0" fontId="71" fillId="29" borderId="1" applyNumberFormat="0" applyAlignment="0" applyProtection="0"/>
    <xf numFmtId="9" fontId="0" fillId="0" borderId="0" applyFont="0" applyFill="0" applyBorder="0" applyAlignment="0" applyProtection="0"/>
  </cellStyleXfs>
  <cellXfs count="48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0" fontId="4" fillId="0" borderId="0" xfId="68">
      <alignment/>
      <protection/>
    </xf>
    <xf numFmtId="0" fontId="6" fillId="0" borderId="11" xfId="68" applyFont="1" applyBorder="1">
      <alignment/>
      <protection/>
    </xf>
    <xf numFmtId="0" fontId="4" fillId="0" borderId="11" xfId="68" applyBorder="1">
      <alignment/>
      <protection/>
    </xf>
    <xf numFmtId="3" fontId="2" fillId="0" borderId="11" xfId="0" applyNumberFormat="1" applyFont="1" applyBorder="1" applyAlignment="1">
      <alignment vertical="center"/>
    </xf>
    <xf numFmtId="0" fontId="6" fillId="0" borderId="12" xfId="68" applyFont="1" applyBorder="1">
      <alignment/>
      <protection/>
    </xf>
    <xf numFmtId="0" fontId="4" fillId="0" borderId="11" xfId="68" applyFont="1" applyBorder="1">
      <alignment/>
      <protection/>
    </xf>
    <xf numFmtId="0" fontId="1" fillId="0" borderId="11" xfId="0" applyFont="1" applyBorder="1" applyAlignment="1">
      <alignment horizontal="left" vertical="center"/>
    </xf>
    <xf numFmtId="0" fontId="6" fillId="0" borderId="12" xfId="68" applyFont="1" applyFill="1" applyBorder="1">
      <alignment/>
      <protection/>
    </xf>
    <xf numFmtId="0" fontId="6" fillId="0" borderId="12" xfId="68" applyFont="1" applyFill="1" applyBorder="1" applyAlignment="1">
      <alignment horizontal="right"/>
      <protection/>
    </xf>
    <xf numFmtId="0" fontId="4" fillId="0" borderId="0" xfId="59" applyFont="1">
      <alignment/>
      <protection/>
    </xf>
    <xf numFmtId="0" fontId="7" fillId="0" borderId="0" xfId="63" applyFont="1">
      <alignment/>
      <protection/>
    </xf>
    <xf numFmtId="0" fontId="7" fillId="0" borderId="0" xfId="63">
      <alignment/>
      <protection/>
    </xf>
    <xf numFmtId="0" fontId="7" fillId="0" borderId="0" xfId="63" applyAlignment="1">
      <alignment horizontal="right"/>
      <protection/>
    </xf>
    <xf numFmtId="0" fontId="6" fillId="0" borderId="11" xfId="63" applyFont="1" applyBorder="1">
      <alignment/>
      <protection/>
    </xf>
    <xf numFmtId="0" fontId="11" fillId="0" borderId="0" xfId="65" applyFont="1">
      <alignment/>
      <protection/>
    </xf>
    <xf numFmtId="0" fontId="7" fillId="0" borderId="0" xfId="65">
      <alignment/>
      <protection/>
    </xf>
    <xf numFmtId="0" fontId="12" fillId="0" borderId="0" xfId="65" applyFont="1" applyAlignment="1">
      <alignment horizontal="center"/>
      <protection/>
    </xf>
    <xf numFmtId="0" fontId="7" fillId="0" borderId="0" xfId="64">
      <alignment/>
      <protection/>
    </xf>
    <xf numFmtId="0" fontId="16" fillId="0" borderId="11" xfId="64" applyFont="1" applyBorder="1">
      <alignment/>
      <protection/>
    </xf>
    <xf numFmtId="0" fontId="7" fillId="0" borderId="0" xfId="62">
      <alignment/>
      <protection/>
    </xf>
    <xf numFmtId="0" fontId="9" fillId="0" borderId="11" xfId="62" applyFont="1" applyBorder="1" applyAlignment="1">
      <alignment horizontal="center"/>
      <protection/>
    </xf>
    <xf numFmtId="3" fontId="10" fillId="0" borderId="11" xfId="62" applyNumberFormat="1" applyFont="1" applyBorder="1" applyAlignment="1">
      <alignment horizontal="right"/>
      <protection/>
    </xf>
    <xf numFmtId="3" fontId="9" fillId="0" borderId="11" xfId="62" applyNumberFormat="1" applyFont="1" applyBorder="1" applyAlignment="1">
      <alignment horizontal="right"/>
      <protection/>
    </xf>
    <xf numFmtId="49" fontId="9" fillId="0" borderId="11" xfId="62" applyNumberFormat="1" applyFont="1" applyBorder="1" applyAlignment="1">
      <alignment horizontal="center"/>
      <protection/>
    </xf>
    <xf numFmtId="0" fontId="9" fillId="0" borderId="0" xfId="62" applyFont="1">
      <alignment/>
      <protection/>
    </xf>
    <xf numFmtId="49" fontId="10" fillId="0" borderId="11" xfId="62" applyNumberFormat="1" applyFont="1" applyBorder="1" applyAlignment="1">
      <alignment horizontal="center"/>
      <protection/>
    </xf>
    <xf numFmtId="49" fontId="10" fillId="0" borderId="11" xfId="62" applyNumberFormat="1" applyFont="1" applyBorder="1" applyAlignment="1">
      <alignment horizontal="center" vertical="center"/>
      <protection/>
    </xf>
    <xf numFmtId="0" fontId="10" fillId="0" borderId="11" xfId="62" applyFont="1" applyBorder="1" applyAlignment="1">
      <alignment horizontal="center" vertical="center" wrapText="1"/>
      <protection/>
    </xf>
    <xf numFmtId="0" fontId="6" fillId="0" borderId="0" xfId="68" applyFont="1" applyBorder="1">
      <alignment/>
      <protection/>
    </xf>
    <xf numFmtId="0" fontId="7" fillId="0" borderId="0" xfId="57">
      <alignment/>
      <protection/>
    </xf>
    <xf numFmtId="0" fontId="8" fillId="32" borderId="11" xfId="57" applyFont="1" applyFill="1" applyBorder="1" applyAlignment="1">
      <alignment horizontal="center"/>
      <protection/>
    </xf>
    <xf numFmtId="0" fontId="7" fillId="0" borderId="11" xfId="57" applyFont="1" applyBorder="1">
      <alignment/>
      <protection/>
    </xf>
    <xf numFmtId="0" fontId="7" fillId="0" borderId="0" xfId="66">
      <alignment/>
      <protection/>
    </xf>
    <xf numFmtId="3" fontId="1" fillId="0" borderId="11" xfId="0" applyNumberFormat="1" applyFont="1" applyBorder="1" applyAlignment="1">
      <alignment vertical="center"/>
    </xf>
    <xf numFmtId="0" fontId="7" fillId="0" borderId="0" xfId="58">
      <alignment/>
      <protection/>
    </xf>
    <xf numFmtId="0" fontId="8" fillId="32" borderId="11" xfId="58" applyFont="1" applyFill="1" applyBorder="1" applyAlignment="1">
      <alignment horizontal="center" vertical="center" wrapText="1"/>
      <protection/>
    </xf>
    <xf numFmtId="0" fontId="7" fillId="0" borderId="11" xfId="58" applyFont="1" applyBorder="1" applyAlignment="1">
      <alignment horizontal="center"/>
      <protection/>
    </xf>
    <xf numFmtId="0" fontId="1" fillId="32" borderId="13" xfId="0" applyFont="1" applyFill="1" applyBorder="1" applyAlignment="1">
      <alignment horizontal="center" vertical="center"/>
    </xf>
    <xf numFmtId="3" fontId="20" fillId="0" borderId="11" xfId="62" applyNumberFormat="1" applyFont="1" applyBorder="1" applyAlignment="1">
      <alignment horizontal="right"/>
      <protection/>
    </xf>
    <xf numFmtId="0" fontId="7" fillId="0" borderId="0" xfId="66" applyBorder="1" applyAlignment="1">
      <alignment horizontal="right"/>
      <protection/>
    </xf>
    <xf numFmtId="0" fontId="7" fillId="0" borderId="11" xfId="57" applyFont="1" applyBorder="1" applyAlignment="1">
      <alignment horizontal="center"/>
      <protection/>
    </xf>
    <xf numFmtId="0" fontId="4" fillId="0" borderId="11" xfId="66" applyFont="1" applyBorder="1" applyAlignment="1">
      <alignment horizontal="center"/>
      <protection/>
    </xf>
    <xf numFmtId="0" fontId="8" fillId="32" borderId="11" xfId="66" applyFont="1" applyFill="1" applyBorder="1" applyAlignment="1">
      <alignment horizontal="center"/>
      <protection/>
    </xf>
    <xf numFmtId="0" fontId="5" fillId="0" borderId="11" xfId="57" applyFont="1" applyBorder="1" applyAlignment="1">
      <alignment horizontal="center" vertical="distributed"/>
      <protection/>
    </xf>
    <xf numFmtId="0" fontId="7" fillId="0" borderId="11" xfId="57" applyFont="1" applyBorder="1" applyAlignment="1">
      <alignment horizontal="center" vertical="distributed"/>
      <protection/>
    </xf>
    <xf numFmtId="0" fontId="7" fillId="0" borderId="11" xfId="57" applyBorder="1" applyAlignment="1">
      <alignment vertical="distributed"/>
      <protection/>
    </xf>
    <xf numFmtId="9" fontId="7" fillId="0" borderId="11" xfId="57" applyNumberFormat="1" applyFont="1" applyBorder="1" applyAlignment="1">
      <alignment horizontal="center"/>
      <protection/>
    </xf>
    <xf numFmtId="0" fontId="23" fillId="0" borderId="0" xfId="0" applyFont="1" applyBorder="1" applyAlignment="1">
      <alignment/>
    </xf>
    <xf numFmtId="9" fontId="7" fillId="0" borderId="11" xfId="57" applyNumberFormat="1" applyBorder="1" applyAlignment="1">
      <alignment horizontal="center" vertical="distributed"/>
      <protection/>
    </xf>
    <xf numFmtId="0" fontId="7" fillId="0" borderId="0" xfId="57" applyAlignment="1">
      <alignment horizontal="right"/>
      <protection/>
    </xf>
    <xf numFmtId="0" fontId="19" fillId="0" borderId="11" xfId="63" applyFont="1" applyBorder="1" applyAlignment="1">
      <alignment horizontal="center" vertical="distributed"/>
      <protection/>
    </xf>
    <xf numFmtId="3" fontId="4" fillId="0" borderId="11" xfId="63" applyNumberFormat="1" applyFont="1" applyBorder="1" applyAlignment="1">
      <alignment vertical="distributed"/>
      <protection/>
    </xf>
    <xf numFmtId="3" fontId="6" fillId="0" borderId="11" xfId="63" applyNumberFormat="1" applyFont="1" applyBorder="1" applyAlignment="1">
      <alignment vertical="distributed"/>
      <protection/>
    </xf>
    <xf numFmtId="0" fontId="8" fillId="0" borderId="11" xfId="57" applyFont="1" applyBorder="1">
      <alignment/>
      <protection/>
    </xf>
    <xf numFmtId="0" fontId="26" fillId="0" borderId="11" xfId="57" applyFont="1" applyBorder="1" applyAlignment="1">
      <alignment horizontal="center" vertical="distributed"/>
      <protection/>
    </xf>
    <xf numFmtId="0" fontId="8" fillId="0" borderId="11" xfId="57" applyFont="1" applyBorder="1" applyAlignment="1">
      <alignment horizontal="center" vertical="distributed"/>
      <protection/>
    </xf>
    <xf numFmtId="0" fontId="8" fillId="0" borderId="11" xfId="57" applyFont="1" applyBorder="1" applyAlignment="1">
      <alignment vertical="distributed"/>
      <protection/>
    </xf>
    <xf numFmtId="9" fontId="8" fillId="0" borderId="11" xfId="57" applyNumberFormat="1" applyFont="1" applyBorder="1" applyAlignment="1">
      <alignment horizontal="center" vertical="distributed"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1" xfId="57" applyFont="1" applyFill="1" applyBorder="1" applyAlignment="1">
      <alignment horizontal="center" vertical="center"/>
      <protection/>
    </xf>
    <xf numFmtId="3" fontId="18" fillId="0" borderId="11" xfId="0" applyNumberFormat="1" applyFont="1" applyBorder="1" applyAlignment="1">
      <alignment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3" fontId="1" fillId="32" borderId="11" xfId="0" applyNumberFormat="1" applyFont="1" applyFill="1" applyBorder="1" applyAlignment="1">
      <alignment vertical="center"/>
    </xf>
    <xf numFmtId="3" fontId="4" fillId="0" borderId="11" xfId="68" applyNumberFormat="1" applyBorder="1">
      <alignment/>
      <protection/>
    </xf>
    <xf numFmtId="3" fontId="6" fillId="0" borderId="11" xfId="68" applyNumberFormat="1" applyFont="1" applyBorder="1">
      <alignment/>
      <protection/>
    </xf>
    <xf numFmtId="0" fontId="9" fillId="0" borderId="11" xfId="62" applyFont="1" applyBorder="1" applyAlignment="1">
      <alignment horizontal="left"/>
      <protection/>
    </xf>
    <xf numFmtId="0" fontId="9" fillId="0" borderId="14" xfId="62" applyFont="1" applyBorder="1" applyAlignment="1">
      <alignment horizontal="left"/>
      <protection/>
    </xf>
    <xf numFmtId="0" fontId="10" fillId="0" borderId="11" xfId="62" applyFont="1" applyBorder="1" applyAlignment="1">
      <alignment horizontal="left"/>
      <protection/>
    </xf>
    <xf numFmtId="0" fontId="10" fillId="0" borderId="14" xfId="62" applyFont="1" applyBorder="1" applyAlignment="1">
      <alignment horizontal="left"/>
      <protection/>
    </xf>
    <xf numFmtId="0" fontId="0" fillId="0" borderId="11" xfId="0" applyBorder="1" applyAlignment="1">
      <alignment/>
    </xf>
    <xf numFmtId="0" fontId="1" fillId="0" borderId="15" xfId="0" applyFont="1" applyBorder="1" applyAlignment="1">
      <alignment horizontal="left" vertical="center"/>
    </xf>
    <xf numFmtId="0" fontId="20" fillId="0" borderId="11" xfId="62" applyFont="1" applyBorder="1" applyAlignment="1">
      <alignment horizontal="left"/>
      <protection/>
    </xf>
    <xf numFmtId="0" fontId="10" fillId="0" borderId="14" xfId="59" applyFont="1" applyBorder="1" applyAlignment="1">
      <alignment horizontal="left"/>
      <protection/>
    </xf>
    <xf numFmtId="0" fontId="0" fillId="32" borderId="11" xfId="0" applyFill="1" applyBorder="1" applyAlignment="1">
      <alignment/>
    </xf>
    <xf numFmtId="3" fontId="4" fillId="0" borderId="11" xfId="66" applyNumberFormat="1" applyFont="1" applyBorder="1">
      <alignment/>
      <protection/>
    </xf>
    <xf numFmtId="0" fontId="9" fillId="0" borderId="11" xfId="59" applyFont="1" applyBorder="1" applyAlignment="1">
      <alignment horizontal="left"/>
      <protection/>
    </xf>
    <xf numFmtId="0" fontId="10" fillId="0" borderId="11" xfId="59" applyFont="1" applyBorder="1" applyAlignment="1">
      <alignment horizontal="center" vertical="center"/>
      <protection/>
    </xf>
    <xf numFmtId="0" fontId="10" fillId="0" borderId="11" xfId="59" applyFont="1" applyBorder="1" applyAlignment="1">
      <alignment horizontal="center"/>
      <protection/>
    </xf>
    <xf numFmtId="16" fontId="4" fillId="0" borderId="11" xfId="68" applyNumberFormat="1" applyFont="1" applyBorder="1">
      <alignment/>
      <protection/>
    </xf>
    <xf numFmtId="16" fontId="4" fillId="0" borderId="11" xfId="68" applyNumberFormat="1" applyBorder="1">
      <alignment/>
      <protection/>
    </xf>
    <xf numFmtId="0" fontId="4" fillId="0" borderId="11" xfId="61" applyFont="1" applyBorder="1">
      <alignment/>
      <protection/>
    </xf>
    <xf numFmtId="3" fontId="4" fillId="0" borderId="11" xfId="61" applyNumberFormat="1" applyBorder="1">
      <alignment/>
      <protection/>
    </xf>
    <xf numFmtId="0" fontId="6" fillId="32" borderId="16" xfId="63" applyFont="1" applyFill="1" applyBorder="1" applyAlignment="1">
      <alignment horizontal="center" vertical="center" wrapText="1"/>
      <protection/>
    </xf>
    <xf numFmtId="0" fontId="6" fillId="32" borderId="12" xfId="63" applyFont="1" applyFill="1" applyBorder="1" applyAlignment="1">
      <alignment horizontal="center" vertical="center" wrapText="1"/>
      <protection/>
    </xf>
    <xf numFmtId="3" fontId="8" fillId="0" borderId="11" xfId="57" applyNumberFormat="1" applyFont="1" applyBorder="1" applyAlignment="1">
      <alignment vertical="distributed"/>
      <protection/>
    </xf>
    <xf numFmtId="3" fontId="7" fillId="0" borderId="11" xfId="57" applyNumberFormat="1" applyFont="1" applyBorder="1" applyAlignment="1">
      <alignment horizontal="right" vertical="distributed"/>
      <protection/>
    </xf>
    <xf numFmtId="0" fontId="1" fillId="0" borderId="11" xfId="0" applyFont="1" applyBorder="1" applyAlignment="1">
      <alignment horizontal="center"/>
    </xf>
    <xf numFmtId="3" fontId="19" fillId="0" borderId="11" xfId="68" applyNumberFormat="1" applyFont="1" applyBorder="1">
      <alignment/>
      <protection/>
    </xf>
    <xf numFmtId="0" fontId="1" fillId="0" borderId="11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19" fillId="0" borderId="15" xfId="62" applyFont="1" applyBorder="1" applyAlignment="1">
      <alignment horizont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6" fillId="0" borderId="11" xfId="64" applyFont="1" applyBorder="1" applyAlignment="1">
      <alignment horizontal="left"/>
      <protection/>
    </xf>
    <xf numFmtId="0" fontId="16" fillId="0" borderId="11" xfId="64" applyFont="1" applyBorder="1" applyAlignment="1">
      <alignment horizontal="center"/>
      <protection/>
    </xf>
    <xf numFmtId="3" fontId="6" fillId="0" borderId="11" xfId="66" applyNumberFormat="1" applyFont="1" applyBorder="1">
      <alignment/>
      <protection/>
    </xf>
    <xf numFmtId="0" fontId="8" fillId="0" borderId="11" xfId="61" applyFont="1" applyBorder="1" applyAlignment="1">
      <alignment vertical="distributed"/>
      <protection/>
    </xf>
    <xf numFmtId="0" fontId="30" fillId="0" borderId="11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17" fillId="0" borderId="11" xfId="62" applyFont="1" applyBorder="1" applyAlignment="1">
      <alignment horizontal="left"/>
      <protection/>
    </xf>
    <xf numFmtId="0" fontId="14" fillId="0" borderId="11" xfId="64" applyFont="1" applyBorder="1" applyAlignment="1">
      <alignment horizontal="left"/>
      <protection/>
    </xf>
    <xf numFmtId="0" fontId="10" fillId="0" borderId="11" xfId="59" applyFont="1" applyBorder="1" applyAlignment="1">
      <alignment horizontal="left"/>
      <protection/>
    </xf>
    <xf numFmtId="0" fontId="9" fillId="0" borderId="11" xfId="59" applyFont="1" applyBorder="1" applyAlignment="1">
      <alignment horizontal="center" vertical="center"/>
      <protection/>
    </xf>
    <xf numFmtId="0" fontId="9" fillId="0" borderId="11" xfId="59" applyFont="1" applyBorder="1" applyAlignment="1">
      <alignment horizontal="center"/>
      <protection/>
    </xf>
    <xf numFmtId="0" fontId="32" fillId="0" borderId="11" xfId="63" applyFont="1" applyBorder="1" applyAlignment="1">
      <alignment vertical="distributed"/>
      <protection/>
    </xf>
    <xf numFmtId="0" fontId="4" fillId="0" borderId="0" xfId="68" applyBorder="1">
      <alignment/>
      <protection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3" fontId="10" fillId="0" borderId="11" xfId="60" applyNumberFormat="1" applyFont="1" applyFill="1" applyBorder="1">
      <alignment/>
      <protection/>
    </xf>
    <xf numFmtId="3" fontId="9" fillId="0" borderId="17" xfId="56" applyNumberFormat="1" applyFont="1" applyFill="1" applyBorder="1" applyAlignment="1">
      <alignment horizontal="center" vertical="center"/>
      <protection/>
    </xf>
    <xf numFmtId="4" fontId="9" fillId="0" borderId="17" xfId="56" applyNumberFormat="1" applyFont="1" applyFill="1" applyBorder="1" applyAlignment="1">
      <alignment vertical="center"/>
      <protection/>
    </xf>
    <xf numFmtId="3" fontId="9" fillId="0" borderId="18" xfId="56" applyNumberFormat="1" applyFont="1" applyFill="1" applyBorder="1" applyAlignment="1">
      <alignment vertical="center"/>
      <protection/>
    </xf>
    <xf numFmtId="3" fontId="9" fillId="0" borderId="17" xfId="56" applyNumberFormat="1" applyFont="1" applyFill="1" applyBorder="1" applyAlignment="1">
      <alignment vertical="center"/>
      <protection/>
    </xf>
    <xf numFmtId="3" fontId="10" fillId="0" borderId="17" xfId="56" applyNumberFormat="1" applyFont="1" applyFill="1" applyBorder="1" applyAlignment="1">
      <alignment vertical="center"/>
      <protection/>
    </xf>
    <xf numFmtId="3" fontId="10" fillId="0" borderId="18" xfId="56" applyNumberFormat="1" applyFont="1" applyFill="1" applyBorder="1" applyAlignment="1">
      <alignment vertical="center"/>
      <protection/>
    </xf>
    <xf numFmtId="3" fontId="9" fillId="0" borderId="11" xfId="60" applyNumberFormat="1" applyFont="1" applyFill="1" applyBorder="1">
      <alignment/>
      <protection/>
    </xf>
    <xf numFmtId="174" fontId="9" fillId="0" borderId="19" xfId="56" applyNumberFormat="1" applyFont="1" applyBorder="1" applyAlignment="1">
      <alignment vertical="center"/>
      <protection/>
    </xf>
    <xf numFmtId="3" fontId="9" fillId="0" borderId="19" xfId="56" applyNumberFormat="1" applyFont="1" applyFill="1" applyBorder="1" applyAlignment="1">
      <alignment vertical="center"/>
      <protection/>
    </xf>
    <xf numFmtId="4" fontId="9" fillId="0" borderId="19" xfId="56" applyNumberFormat="1" applyFont="1" applyFill="1" applyBorder="1" applyAlignment="1">
      <alignment vertical="center"/>
      <protection/>
    </xf>
    <xf numFmtId="3" fontId="9" fillId="0" borderId="10" xfId="60" applyNumberFormat="1" applyFont="1" applyFill="1" applyBorder="1">
      <alignment/>
      <protection/>
    </xf>
    <xf numFmtId="0" fontId="9" fillId="0" borderId="10" xfId="67" applyFont="1" applyBorder="1">
      <alignment/>
      <protection/>
    </xf>
    <xf numFmtId="4" fontId="9" fillId="0" borderId="10" xfId="60" applyNumberFormat="1" applyFont="1" applyFill="1" applyBorder="1">
      <alignment/>
      <protection/>
    </xf>
    <xf numFmtId="0" fontId="10" fillId="0" borderId="11" xfId="67" applyFont="1" applyBorder="1">
      <alignment/>
      <protection/>
    </xf>
    <xf numFmtId="3" fontId="10" fillId="0" borderId="11" xfId="56" applyNumberFormat="1" applyFont="1" applyFill="1" applyBorder="1" applyAlignment="1">
      <alignment vertical="center"/>
      <protection/>
    </xf>
    <xf numFmtId="0" fontId="9" fillId="0" borderId="11" xfId="67" applyFont="1" applyBorder="1">
      <alignment/>
      <protection/>
    </xf>
    <xf numFmtId="3" fontId="9" fillId="0" borderId="11" xfId="56" applyNumberFormat="1" applyFont="1" applyFill="1" applyBorder="1" applyAlignment="1">
      <alignment vertical="center"/>
      <protection/>
    </xf>
    <xf numFmtId="0" fontId="10" fillId="0" borderId="11" xfId="62" applyFont="1" applyBorder="1">
      <alignment/>
      <protection/>
    </xf>
    <xf numFmtId="0" fontId="10" fillId="0" borderId="11" xfId="62" applyFont="1" applyBorder="1" applyAlignment="1">
      <alignment horizontal="center"/>
      <protection/>
    </xf>
    <xf numFmtId="0" fontId="6" fillId="33" borderId="10" xfId="68" applyFont="1" applyFill="1" applyBorder="1">
      <alignment/>
      <protection/>
    </xf>
    <xf numFmtId="0" fontId="6" fillId="33" borderId="12" xfId="68" applyFont="1" applyFill="1" applyBorder="1">
      <alignment/>
      <protection/>
    </xf>
    <xf numFmtId="3" fontId="6" fillId="0" borderId="0" xfId="68" applyNumberFormat="1" applyFont="1" applyBorder="1">
      <alignment/>
      <protection/>
    </xf>
    <xf numFmtId="0" fontId="5" fillId="0" borderId="0" xfId="62" applyFont="1" applyBorder="1" applyAlignment="1">
      <alignment horizontal="right"/>
      <protection/>
    </xf>
    <xf numFmtId="0" fontId="9" fillId="0" borderId="14" xfId="62" applyFont="1" applyBorder="1">
      <alignment/>
      <protection/>
    </xf>
    <xf numFmtId="49" fontId="9" fillId="32" borderId="11" xfId="62" applyNumberFormat="1" applyFont="1" applyFill="1" applyBorder="1" applyAlignment="1">
      <alignment horizontal="center"/>
      <protection/>
    </xf>
    <xf numFmtId="0" fontId="10" fillId="32" borderId="11" xfId="62" applyFont="1" applyFill="1" applyBorder="1" applyAlignment="1">
      <alignment horizontal="left"/>
      <protection/>
    </xf>
    <xf numFmtId="3" fontId="10" fillId="32" borderId="11" xfId="62" applyNumberFormat="1" applyFont="1" applyFill="1" applyBorder="1" applyAlignment="1">
      <alignment horizontal="right"/>
      <protection/>
    </xf>
    <xf numFmtId="0" fontId="9" fillId="32" borderId="11" xfId="62" applyFont="1" applyFill="1" applyBorder="1" applyAlignment="1">
      <alignment horizontal="center"/>
      <protection/>
    </xf>
    <xf numFmtId="0" fontId="10" fillId="32" borderId="11" xfId="62" applyFont="1" applyFill="1" applyBorder="1">
      <alignment/>
      <protection/>
    </xf>
    <xf numFmtId="0" fontId="10" fillId="32" borderId="14" xfId="62" applyFont="1" applyFill="1" applyBorder="1" applyAlignment="1">
      <alignment horizontal="left"/>
      <protection/>
    </xf>
    <xf numFmtId="49" fontId="10" fillId="32" borderId="11" xfId="62" applyNumberFormat="1" applyFont="1" applyFill="1" applyBorder="1" applyAlignment="1">
      <alignment horizontal="center"/>
      <protection/>
    </xf>
    <xf numFmtId="49" fontId="9" fillId="32" borderId="12" xfId="62" applyNumberFormat="1" applyFont="1" applyFill="1" applyBorder="1" applyAlignment="1">
      <alignment horizontal="center" vertical="center"/>
      <protection/>
    </xf>
    <xf numFmtId="49" fontId="10" fillId="32" borderId="12" xfId="62" applyNumberFormat="1" applyFont="1" applyFill="1" applyBorder="1" applyAlignment="1">
      <alignment horizontal="distributed" vertical="distributed"/>
      <protection/>
    </xf>
    <xf numFmtId="0" fontId="6" fillId="32" borderId="14" xfId="62" applyFont="1" applyFill="1" applyBorder="1" applyAlignment="1">
      <alignment horizontal="left"/>
      <protection/>
    </xf>
    <xf numFmtId="0" fontId="10" fillId="33" borderId="11" xfId="59" applyFont="1" applyFill="1" applyBorder="1" applyAlignment="1">
      <alignment horizontal="left" vertical="center"/>
      <protection/>
    </xf>
    <xf numFmtId="0" fontId="17" fillId="0" borderId="11" xfId="59" applyFont="1" applyBorder="1" applyAlignment="1">
      <alignment horizontal="left"/>
      <protection/>
    </xf>
    <xf numFmtId="0" fontId="17" fillId="0" borderId="14" xfId="59" applyFont="1" applyBorder="1" applyAlignment="1">
      <alignment horizontal="left"/>
      <protection/>
    </xf>
    <xf numFmtId="0" fontId="9" fillId="32" borderId="11" xfId="59" applyFont="1" applyFill="1" applyBorder="1" applyAlignment="1">
      <alignment horizontal="center" vertical="center"/>
      <protection/>
    </xf>
    <xf numFmtId="0" fontId="10" fillId="32" borderId="14" xfId="59" applyFont="1" applyFill="1" applyBorder="1" applyAlignment="1">
      <alignment horizontal="left"/>
      <protection/>
    </xf>
    <xf numFmtId="0" fontId="8" fillId="0" borderId="17" xfId="56" applyFont="1" applyBorder="1" applyAlignment="1">
      <alignment vertical="center"/>
      <protection/>
    </xf>
    <xf numFmtId="0" fontId="7" fillId="0" borderId="17" xfId="56" applyFont="1" applyBorder="1" applyAlignment="1">
      <alignment vertical="center"/>
      <protection/>
    </xf>
    <xf numFmtId="0" fontId="7" fillId="0" borderId="17" xfId="56" applyFont="1" applyBorder="1" applyAlignment="1">
      <alignment vertical="center" wrapText="1"/>
      <protection/>
    </xf>
    <xf numFmtId="0" fontId="8" fillId="0" borderId="11" xfId="56" applyFont="1" applyBorder="1" applyAlignment="1">
      <alignment vertical="center"/>
      <protection/>
    </xf>
    <xf numFmtId="0" fontId="7" fillId="0" borderId="11" xfId="56" applyFont="1" applyBorder="1" applyAlignment="1">
      <alignment vertical="center"/>
      <protection/>
    </xf>
    <xf numFmtId="0" fontId="9" fillId="0" borderId="0" xfId="0" applyFont="1" applyAlignment="1">
      <alignment wrapText="1"/>
    </xf>
    <xf numFmtId="0" fontId="8" fillId="32" borderId="11" xfId="60" applyFont="1" applyFill="1" applyBorder="1">
      <alignment/>
      <protection/>
    </xf>
    <xf numFmtId="0" fontId="10" fillId="32" borderId="12" xfId="60" applyFont="1" applyFill="1" applyBorder="1" applyAlignment="1">
      <alignment horizontal="center" vertical="center" wrapText="1"/>
      <protection/>
    </xf>
    <xf numFmtId="0" fontId="10" fillId="32" borderId="20" xfId="60" applyFont="1" applyFill="1" applyBorder="1" applyAlignment="1">
      <alignment horizontal="right" vertical="center" wrapText="1"/>
      <protection/>
    </xf>
    <xf numFmtId="0" fontId="10" fillId="32" borderId="13" xfId="60" applyFont="1" applyFill="1" applyBorder="1" applyAlignment="1">
      <alignment horizontal="center" vertical="center"/>
      <protection/>
    </xf>
    <xf numFmtId="0" fontId="10" fillId="32" borderId="21" xfId="60" applyFont="1" applyFill="1" applyBorder="1" applyAlignment="1">
      <alignment horizontal="right" vertical="center"/>
      <protection/>
    </xf>
    <xf numFmtId="0" fontId="10" fillId="32" borderId="22" xfId="60" applyFont="1" applyFill="1" applyBorder="1" applyAlignment="1">
      <alignment horizontal="center" vertical="center"/>
      <protection/>
    </xf>
    <xf numFmtId="0" fontId="10" fillId="32" borderId="23" xfId="60" applyFont="1" applyFill="1" applyBorder="1" applyAlignment="1">
      <alignment horizontal="center" vertical="center"/>
      <protection/>
    </xf>
    <xf numFmtId="0" fontId="9" fillId="32" borderId="11" xfId="67" applyFont="1" applyFill="1" applyBorder="1">
      <alignment/>
      <protection/>
    </xf>
    <xf numFmtId="3" fontId="10" fillId="32" borderId="11" xfId="67" applyNumberFormat="1" applyFont="1" applyFill="1" applyBorder="1">
      <alignment/>
      <protection/>
    </xf>
    <xf numFmtId="0" fontId="19" fillId="0" borderId="12" xfId="68" applyFont="1" applyBorder="1">
      <alignment/>
      <protection/>
    </xf>
    <xf numFmtId="0" fontId="6" fillId="0" borderId="11" xfId="68" applyNumberFormat="1" applyFont="1" applyBorder="1">
      <alignment/>
      <protection/>
    </xf>
    <xf numFmtId="0" fontId="19" fillId="0" borderId="11" xfId="68" applyFont="1" applyBorder="1">
      <alignment/>
      <protection/>
    </xf>
    <xf numFmtId="3" fontId="22" fillId="0" borderId="11" xfId="68" applyNumberFormat="1" applyFont="1" applyBorder="1">
      <alignment/>
      <protection/>
    </xf>
    <xf numFmtId="0" fontId="15" fillId="32" borderId="11" xfId="64" applyFont="1" applyFill="1" applyBorder="1">
      <alignment/>
      <protection/>
    </xf>
    <xf numFmtId="0" fontId="19" fillId="32" borderId="11" xfId="61" applyFont="1" applyFill="1" applyBorder="1">
      <alignment/>
      <protection/>
    </xf>
    <xf numFmtId="3" fontId="19" fillId="32" borderId="11" xfId="61" applyNumberFormat="1" applyFont="1" applyFill="1" applyBorder="1">
      <alignment/>
      <protection/>
    </xf>
    <xf numFmtId="0" fontId="29" fillId="0" borderId="11" xfId="0" applyFont="1" applyBorder="1" applyAlignment="1">
      <alignment/>
    </xf>
    <xf numFmtId="3" fontId="2" fillId="0" borderId="11" xfId="0" applyNumberFormat="1" applyFont="1" applyBorder="1" applyAlignment="1">
      <alignment horizontal="right" vertical="center"/>
    </xf>
    <xf numFmtId="0" fontId="1" fillId="32" borderId="11" xfId="0" applyFont="1" applyFill="1" applyBorder="1" applyAlignment="1">
      <alignment horizontal="left" vertical="center"/>
    </xf>
    <xf numFmtId="3" fontId="18" fillId="0" borderId="11" xfId="0" applyNumberFormat="1" applyFont="1" applyBorder="1" applyAlignment="1">
      <alignment horizontal="right" vertical="center"/>
    </xf>
    <xf numFmtId="3" fontId="28" fillId="0" borderId="11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0" fontId="18" fillId="0" borderId="16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3" fontId="22" fillId="0" borderId="11" xfId="62" applyNumberFormat="1" applyFont="1" applyBorder="1" applyAlignment="1">
      <alignment horizontal="right"/>
      <protection/>
    </xf>
    <xf numFmtId="0" fontId="22" fillId="0" borderId="11" xfId="62" applyFont="1" applyBorder="1" applyAlignment="1">
      <alignment horizontal="left"/>
      <protection/>
    </xf>
    <xf numFmtId="3" fontId="18" fillId="0" borderId="11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left" vertical="center"/>
    </xf>
    <xf numFmtId="16" fontId="20" fillId="0" borderId="11" xfId="62" applyNumberFormat="1" applyFont="1" applyBorder="1" applyAlignment="1">
      <alignment horizontal="left"/>
      <protection/>
    </xf>
    <xf numFmtId="0" fontId="17" fillId="0" borderId="11" xfId="62" applyFont="1" applyBorder="1" applyAlignment="1">
      <alignment horizontal="center" vertical="center" wrapText="1"/>
      <protection/>
    </xf>
    <xf numFmtId="3" fontId="9" fillId="0" borderId="11" xfId="62" applyNumberFormat="1" applyFont="1" applyBorder="1" applyAlignment="1">
      <alignment horizontal="right"/>
      <protection/>
    </xf>
    <xf numFmtId="0" fontId="9" fillId="0" borderId="11" xfId="62" applyFont="1" applyBorder="1" applyAlignment="1">
      <alignment horizontal="left"/>
      <protection/>
    </xf>
    <xf numFmtId="0" fontId="9" fillId="0" borderId="11" xfId="62" applyNumberFormat="1" applyFont="1" applyBorder="1" applyAlignment="1">
      <alignment horizontal="left"/>
      <protection/>
    </xf>
    <xf numFmtId="0" fontId="9" fillId="0" borderId="14" xfId="62" applyFont="1" applyBorder="1" applyAlignment="1">
      <alignment horizontal="left"/>
      <protection/>
    </xf>
    <xf numFmtId="16" fontId="9" fillId="0" borderId="11" xfId="62" applyNumberFormat="1" applyFont="1" applyBorder="1" applyAlignment="1">
      <alignment horizontal="left"/>
      <protection/>
    </xf>
    <xf numFmtId="0" fontId="10" fillId="0" borderId="11" xfId="62" applyNumberFormat="1" applyFont="1" applyBorder="1" applyAlignment="1">
      <alignment horizontal="left"/>
      <protection/>
    </xf>
    <xf numFmtId="0" fontId="13" fillId="0" borderId="23" xfId="65" applyFont="1" applyBorder="1" applyAlignment="1">
      <alignment horizontal="right"/>
      <protection/>
    </xf>
    <xf numFmtId="0" fontId="13" fillId="0" borderId="10" xfId="65" applyFont="1" applyBorder="1" applyAlignment="1">
      <alignment horizontal="left"/>
      <protection/>
    </xf>
    <xf numFmtId="0" fontId="13" fillId="0" borderId="24" xfId="65" applyFont="1" applyBorder="1" applyAlignment="1">
      <alignment horizontal="center"/>
      <protection/>
    </xf>
    <xf numFmtId="2" fontId="9" fillId="0" borderId="11" xfId="62" applyNumberFormat="1" applyFont="1" applyBorder="1" applyAlignment="1">
      <alignment horizontal="left"/>
      <protection/>
    </xf>
    <xf numFmtId="0" fontId="0" fillId="0" borderId="0" xfId="0" applyFont="1" applyAlignment="1">
      <alignment/>
    </xf>
    <xf numFmtId="0" fontId="29" fillId="32" borderId="11" xfId="0" applyFont="1" applyFill="1" applyBorder="1" applyAlignment="1">
      <alignment/>
    </xf>
    <xf numFmtId="0" fontId="7" fillId="0" borderId="11" xfId="56" applyFont="1" applyBorder="1" applyAlignment="1">
      <alignment vertical="center"/>
      <protection/>
    </xf>
    <xf numFmtId="0" fontId="9" fillId="33" borderId="0" xfId="0" applyFont="1" applyFill="1" applyAlignment="1">
      <alignment/>
    </xf>
    <xf numFmtId="49" fontId="9" fillId="0" borderId="11" xfId="62" applyNumberFormat="1" applyFont="1" applyBorder="1" applyAlignment="1">
      <alignment horizontal="center"/>
      <protection/>
    </xf>
    <xf numFmtId="0" fontId="4" fillId="0" borderId="12" xfId="68" applyFont="1" applyBorder="1">
      <alignment/>
      <protection/>
    </xf>
    <xf numFmtId="3" fontId="4" fillId="0" borderId="11" xfId="68" applyNumberFormat="1" applyFont="1" applyBorder="1">
      <alignment/>
      <protection/>
    </xf>
    <xf numFmtId="3" fontId="8" fillId="0" borderId="11" xfId="57" applyNumberFormat="1" applyFont="1" applyBorder="1" applyAlignment="1">
      <alignment horizontal="right" vertical="distributed"/>
      <protection/>
    </xf>
    <xf numFmtId="0" fontId="34" fillId="32" borderId="1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3" fontId="10" fillId="32" borderId="11" xfId="60" applyNumberFormat="1" applyFont="1" applyFill="1" applyBorder="1">
      <alignment/>
      <protection/>
    </xf>
    <xf numFmtId="0" fontId="10" fillId="32" borderId="11" xfId="67" applyFont="1" applyFill="1" applyBorder="1">
      <alignment/>
      <protection/>
    </xf>
    <xf numFmtId="3" fontId="10" fillId="32" borderId="11" xfId="56" applyNumberFormat="1" applyFont="1" applyFill="1" applyBorder="1" applyAlignment="1">
      <alignment vertical="center"/>
      <protection/>
    </xf>
    <xf numFmtId="3" fontId="28" fillId="32" borderId="11" xfId="0" applyNumberFormat="1" applyFont="1" applyFill="1" applyBorder="1" applyAlignment="1">
      <alignment horizontal="right" vertical="center"/>
    </xf>
    <xf numFmtId="3" fontId="28" fillId="32" borderId="11" xfId="0" applyNumberFormat="1" applyFont="1" applyFill="1" applyBorder="1" applyAlignment="1">
      <alignment/>
    </xf>
    <xf numFmtId="0" fontId="8" fillId="0" borderId="0" xfId="60" applyFont="1" applyFill="1" applyBorder="1">
      <alignment/>
      <protection/>
    </xf>
    <xf numFmtId="0" fontId="4" fillId="0" borderId="0" xfId="63" applyFont="1">
      <alignment/>
      <protection/>
    </xf>
    <xf numFmtId="0" fontId="6" fillId="32" borderId="11" xfId="58" applyFont="1" applyFill="1" applyBorder="1" applyAlignment="1">
      <alignment horizontal="center" vertical="center"/>
      <protection/>
    </xf>
    <xf numFmtId="3" fontId="6" fillId="0" borderId="11" xfId="58" applyNumberFormat="1" applyFont="1" applyBorder="1">
      <alignment/>
      <protection/>
    </xf>
    <xf numFmtId="0" fontId="4" fillId="0" borderId="0" xfId="58" applyFont="1">
      <alignment/>
      <protection/>
    </xf>
    <xf numFmtId="0" fontId="8" fillId="0" borderId="25" xfId="56" applyFont="1" applyBorder="1" applyAlignment="1">
      <alignment vertical="center"/>
      <protection/>
    </xf>
    <xf numFmtId="3" fontId="10" fillId="0" borderId="12" xfId="60" applyNumberFormat="1" applyFont="1" applyFill="1" applyBorder="1">
      <alignment/>
      <protection/>
    </xf>
    <xf numFmtId="0" fontId="8" fillId="32" borderId="11" xfId="56" applyFont="1" applyFill="1" applyBorder="1" applyAlignment="1">
      <alignment vertical="center"/>
      <protection/>
    </xf>
    <xf numFmtId="0" fontId="7" fillId="0" borderId="17" xfId="56" applyFont="1" applyBorder="1" applyAlignment="1">
      <alignment vertical="center"/>
      <protection/>
    </xf>
    <xf numFmtId="0" fontId="9" fillId="0" borderId="11" xfId="59" applyFont="1" applyBorder="1" applyAlignment="1">
      <alignment horizontal="left"/>
      <protection/>
    </xf>
    <xf numFmtId="3" fontId="9" fillId="0" borderId="11" xfId="62" applyNumberFormat="1" applyFont="1" applyBorder="1" applyAlignment="1">
      <alignment horizontal="right" vertical="center"/>
      <protection/>
    </xf>
    <xf numFmtId="3" fontId="10" fillId="32" borderId="11" xfId="62" applyNumberFormat="1" applyFont="1" applyFill="1" applyBorder="1" applyAlignment="1">
      <alignment horizontal="right" vertical="center"/>
      <protection/>
    </xf>
    <xf numFmtId="3" fontId="10" fillId="0" borderId="11" xfId="62" applyNumberFormat="1" applyFont="1" applyBorder="1" applyAlignment="1">
      <alignment horizontal="right" vertical="center"/>
      <protection/>
    </xf>
    <xf numFmtId="3" fontId="17" fillId="0" borderId="11" xfId="62" applyNumberFormat="1" applyFont="1" applyBorder="1" applyAlignment="1">
      <alignment horizontal="right" vertical="center"/>
      <protection/>
    </xf>
    <xf numFmtId="3" fontId="7" fillId="0" borderId="11" xfId="62" applyNumberFormat="1" applyBorder="1" applyAlignment="1">
      <alignment horizontal="right" vertical="center"/>
      <protection/>
    </xf>
    <xf numFmtId="3" fontId="10" fillId="32" borderId="12" xfId="62" applyNumberFormat="1" applyFont="1" applyFill="1" applyBorder="1" applyAlignment="1">
      <alignment horizontal="right" vertical="center"/>
      <protection/>
    </xf>
    <xf numFmtId="3" fontId="17" fillId="32" borderId="12" xfId="62" applyNumberFormat="1" applyFont="1" applyFill="1" applyBorder="1" applyAlignment="1">
      <alignment horizontal="right" vertical="center"/>
      <protection/>
    </xf>
    <xf numFmtId="3" fontId="9" fillId="0" borderId="0" xfId="62" applyNumberFormat="1" applyFont="1" applyAlignment="1">
      <alignment horizontal="right" vertical="center"/>
      <protection/>
    </xf>
    <xf numFmtId="3" fontId="10" fillId="33" borderId="12" xfId="59" applyNumberFormat="1" applyFont="1" applyFill="1" applyBorder="1" applyAlignment="1">
      <alignment horizontal="right" vertical="center" wrapText="1"/>
      <protection/>
    </xf>
    <xf numFmtId="3" fontId="9" fillId="0" borderId="11" xfId="59" applyNumberFormat="1" applyFont="1" applyBorder="1" applyAlignment="1">
      <alignment horizontal="right" vertical="center"/>
      <protection/>
    </xf>
    <xf numFmtId="3" fontId="9" fillId="0" borderId="11" xfId="59" applyNumberFormat="1" applyFont="1" applyBorder="1" applyAlignment="1">
      <alignment horizontal="right" vertical="center"/>
      <protection/>
    </xf>
    <xf numFmtId="3" fontId="10" fillId="0" borderId="11" xfId="59" applyNumberFormat="1" applyFont="1" applyBorder="1" applyAlignment="1">
      <alignment horizontal="right" vertical="center"/>
      <protection/>
    </xf>
    <xf numFmtId="3" fontId="10" fillId="32" borderId="11" xfId="59" applyNumberFormat="1" applyFont="1" applyFill="1" applyBorder="1" applyAlignment="1">
      <alignment horizontal="right" vertical="center"/>
      <protection/>
    </xf>
    <xf numFmtId="0" fontId="10" fillId="33" borderId="11" xfId="62" applyFont="1" applyFill="1" applyBorder="1" applyAlignment="1">
      <alignment vertical="center" wrapText="1"/>
      <protection/>
    </xf>
    <xf numFmtId="3" fontId="10" fillId="33" borderId="11" xfId="59" applyNumberFormat="1" applyFont="1" applyFill="1" applyBorder="1" applyAlignment="1">
      <alignment horizontal="right" vertical="center"/>
      <protection/>
    </xf>
    <xf numFmtId="0" fontId="4" fillId="0" borderId="11" xfId="61" applyBorder="1" applyAlignment="1">
      <alignment horizontal="center"/>
      <protection/>
    </xf>
    <xf numFmtId="0" fontId="15" fillId="32" borderId="11" xfId="64" applyFont="1" applyFill="1" applyBorder="1" applyAlignment="1">
      <alignment horizontal="center"/>
      <protection/>
    </xf>
    <xf numFmtId="0" fontId="13" fillId="34" borderId="26" xfId="65" applyFont="1" applyFill="1" applyBorder="1" applyAlignment="1">
      <alignment horizontal="center"/>
      <protection/>
    </xf>
    <xf numFmtId="0" fontId="14" fillId="34" borderId="27" xfId="65" applyFont="1" applyFill="1" applyBorder="1" applyAlignment="1">
      <alignment horizontal="left"/>
      <protection/>
    </xf>
    <xf numFmtId="0" fontId="14" fillId="34" borderId="28" xfId="65" applyFont="1" applyFill="1" applyBorder="1" applyAlignment="1">
      <alignment horizontal="right"/>
      <protection/>
    </xf>
    <xf numFmtId="3" fontId="14" fillId="34" borderId="29" xfId="65" applyNumberFormat="1" applyFont="1" applyFill="1" applyBorder="1" applyAlignment="1">
      <alignment horizontal="right"/>
      <protection/>
    </xf>
    <xf numFmtId="0" fontId="13" fillId="34" borderId="30" xfId="65" applyFont="1" applyFill="1" applyBorder="1" applyAlignment="1">
      <alignment horizontal="center"/>
      <protection/>
    </xf>
    <xf numFmtId="0" fontId="8" fillId="0" borderId="31" xfId="56" applyFont="1" applyBorder="1" applyAlignment="1">
      <alignment vertical="center"/>
      <protection/>
    </xf>
    <xf numFmtId="3" fontId="10" fillId="0" borderId="31" xfId="60" applyNumberFormat="1" applyFont="1" applyFill="1" applyBorder="1">
      <alignment/>
      <protection/>
    </xf>
    <xf numFmtId="3" fontId="10" fillId="0" borderId="32" xfId="60" applyNumberFormat="1" applyFont="1" applyFill="1" applyBorder="1">
      <alignment/>
      <protection/>
    </xf>
    <xf numFmtId="4" fontId="10" fillId="0" borderId="17" xfId="60" applyNumberFormat="1" applyFont="1" applyFill="1" applyBorder="1">
      <alignment/>
      <protection/>
    </xf>
    <xf numFmtId="3" fontId="10" fillId="0" borderId="17" xfId="60" applyNumberFormat="1" applyFont="1" applyFill="1" applyBorder="1">
      <alignment/>
      <protection/>
    </xf>
    <xf numFmtId="3" fontId="10" fillId="0" borderId="18" xfId="60" applyNumberFormat="1" applyFont="1" applyFill="1" applyBorder="1">
      <alignment/>
      <protection/>
    </xf>
    <xf numFmtId="174" fontId="9" fillId="0" borderId="17" xfId="60" applyNumberFormat="1" applyFont="1" applyFill="1" applyBorder="1">
      <alignment/>
      <protection/>
    </xf>
    <xf numFmtId="3" fontId="9" fillId="0" borderId="17" xfId="60" applyNumberFormat="1" applyFont="1" applyFill="1" applyBorder="1">
      <alignment/>
      <protection/>
    </xf>
    <xf numFmtId="3" fontId="9" fillId="0" borderId="18" xfId="60" applyNumberFormat="1" applyFont="1" applyFill="1" applyBorder="1">
      <alignment/>
      <protection/>
    </xf>
    <xf numFmtId="0" fontId="7" fillId="0" borderId="33" xfId="56" applyFont="1" applyBorder="1" applyAlignment="1">
      <alignment vertical="center"/>
      <protection/>
    </xf>
    <xf numFmtId="3" fontId="9" fillId="0" borderId="33" xfId="56" applyNumberFormat="1" applyFont="1" applyFill="1" applyBorder="1" applyAlignment="1">
      <alignment vertical="center"/>
      <protection/>
    </xf>
    <xf numFmtId="3" fontId="9" fillId="0" borderId="34" xfId="60" applyNumberFormat="1" applyFont="1" applyFill="1" applyBorder="1">
      <alignment/>
      <protection/>
    </xf>
    <xf numFmtId="0" fontId="8" fillId="34" borderId="17" xfId="56" applyFont="1" applyFill="1" applyBorder="1" applyAlignment="1">
      <alignment vertical="center"/>
      <protection/>
    </xf>
    <xf numFmtId="3" fontId="10" fillId="34" borderId="18" xfId="60" applyNumberFormat="1" applyFont="1" applyFill="1" applyBorder="1">
      <alignment/>
      <protection/>
    </xf>
    <xf numFmtId="0" fontId="8" fillId="34" borderId="11" xfId="56" applyFont="1" applyFill="1" applyBorder="1" applyAlignment="1">
      <alignment vertical="center"/>
      <protection/>
    </xf>
    <xf numFmtId="3" fontId="10" fillId="34" borderId="11" xfId="60" applyNumberFormat="1" applyFont="1" applyFill="1" applyBorder="1">
      <alignment/>
      <protection/>
    </xf>
    <xf numFmtId="4" fontId="9" fillId="0" borderId="10" xfId="60" applyNumberFormat="1" applyFont="1" applyFill="1" applyBorder="1">
      <alignment/>
      <protection/>
    </xf>
    <xf numFmtId="174" fontId="10" fillId="34" borderId="11" xfId="60" applyNumberFormat="1" applyFont="1" applyFill="1" applyBorder="1">
      <alignment/>
      <protection/>
    </xf>
    <xf numFmtId="0" fontId="10" fillId="34" borderId="11" xfId="67" applyFont="1" applyFill="1" applyBorder="1">
      <alignment/>
      <protection/>
    </xf>
    <xf numFmtId="3" fontId="10" fillId="34" borderId="11" xfId="56" applyNumberFormat="1" applyFont="1" applyFill="1" applyBorder="1" applyAlignment="1">
      <alignment vertical="center"/>
      <protection/>
    </xf>
    <xf numFmtId="0" fontId="34" fillId="32" borderId="11" xfId="0" applyFont="1" applyFill="1" applyBorder="1" applyAlignment="1">
      <alignment horizontal="center" wrapText="1"/>
    </xf>
    <xf numFmtId="0" fontId="6" fillId="0" borderId="11" xfId="58" applyFont="1" applyBorder="1" applyAlignment="1">
      <alignment horizontal="left"/>
      <protection/>
    </xf>
    <xf numFmtId="3" fontId="1" fillId="35" borderId="11" xfId="0" applyNumberFormat="1" applyFont="1" applyFill="1" applyBorder="1" applyAlignment="1">
      <alignment vertical="center"/>
    </xf>
    <xf numFmtId="0" fontId="18" fillId="35" borderId="14" xfId="0" applyFont="1" applyFill="1" applyBorder="1" applyAlignment="1">
      <alignment vertical="center"/>
    </xf>
    <xf numFmtId="3" fontId="1" fillId="0" borderId="0" xfId="0" applyNumberFormat="1" applyFont="1" applyAlignment="1">
      <alignment/>
    </xf>
    <xf numFmtId="3" fontId="18" fillId="0" borderId="11" xfId="0" applyNumberFormat="1" applyFont="1" applyFill="1" applyBorder="1" applyAlignment="1">
      <alignment vertical="center"/>
    </xf>
    <xf numFmtId="3" fontId="18" fillId="0" borderId="11" xfId="0" applyNumberFormat="1" applyFont="1" applyFill="1" applyBorder="1" applyAlignment="1">
      <alignment/>
    </xf>
    <xf numFmtId="0" fontId="7" fillId="0" borderId="19" xfId="56" applyFont="1" applyBorder="1" applyAlignment="1">
      <alignment vertical="center"/>
      <protection/>
    </xf>
    <xf numFmtId="0" fontId="7" fillId="0" borderId="34" xfId="56" applyFont="1" applyBorder="1" applyAlignment="1">
      <alignment vertical="center"/>
      <protection/>
    </xf>
    <xf numFmtId="0" fontId="7" fillId="0" borderId="11" xfId="57" applyFont="1" applyBorder="1" applyAlignment="1">
      <alignment horizontal="center" wrapText="1"/>
      <protection/>
    </xf>
    <xf numFmtId="0" fontId="7" fillId="36" borderId="11" xfId="64" applyFill="1" applyBorder="1">
      <alignment/>
      <protection/>
    </xf>
    <xf numFmtId="0" fontId="15" fillId="37" borderId="11" xfId="64" applyFont="1" applyFill="1" applyBorder="1" applyAlignment="1">
      <alignment horizontal="center"/>
      <protection/>
    </xf>
    <xf numFmtId="3" fontId="19" fillId="37" borderId="11" xfId="61" applyNumberFormat="1" applyFont="1" applyFill="1" applyBorder="1">
      <alignment/>
      <protection/>
    </xf>
    <xf numFmtId="0" fontId="6" fillId="37" borderId="11" xfId="61" applyFont="1" applyFill="1" applyBorder="1">
      <alignment/>
      <protection/>
    </xf>
    <xf numFmtId="0" fontId="18" fillId="35" borderId="14" xfId="0" applyFont="1" applyFill="1" applyBorder="1" applyAlignment="1">
      <alignment vertical="center"/>
    </xf>
    <xf numFmtId="0" fontId="1" fillId="35" borderId="11" xfId="0" applyFont="1" applyFill="1" applyBorder="1" applyAlignment="1">
      <alignment vertical="center"/>
    </xf>
    <xf numFmtId="3" fontId="3" fillId="35" borderId="11" xfId="0" applyNumberFormat="1" applyFont="1" applyFill="1" applyBorder="1" applyAlignment="1">
      <alignment vertical="center"/>
    </xf>
    <xf numFmtId="0" fontId="10" fillId="36" borderId="11" xfId="59" applyFont="1" applyFill="1" applyBorder="1" applyAlignment="1">
      <alignment horizontal="center"/>
      <protection/>
    </xf>
    <xf numFmtId="0" fontId="17" fillId="36" borderId="14" xfId="59" applyFont="1" applyFill="1" applyBorder="1" applyAlignment="1">
      <alignment horizontal="left"/>
      <protection/>
    </xf>
    <xf numFmtId="3" fontId="10" fillId="36" borderId="11" xfId="59" applyNumberFormat="1" applyFont="1" applyFill="1" applyBorder="1" applyAlignment="1">
      <alignment horizontal="right" vertical="center"/>
      <protection/>
    </xf>
    <xf numFmtId="3" fontId="10" fillId="0" borderId="35" xfId="56" applyNumberFormat="1" applyFont="1" applyFill="1" applyBorder="1" applyAlignment="1">
      <alignment vertical="center"/>
      <protection/>
    </xf>
    <xf numFmtId="0" fontId="13" fillId="0" borderId="36" xfId="65" applyFont="1" applyBorder="1" applyAlignment="1">
      <alignment horizontal="center"/>
      <protection/>
    </xf>
    <xf numFmtId="3" fontId="13" fillId="0" borderId="37" xfId="65" applyNumberFormat="1" applyFont="1" applyBorder="1" applyAlignment="1">
      <alignment horizontal="right"/>
      <protection/>
    </xf>
    <xf numFmtId="3" fontId="7" fillId="0" borderId="11" xfId="57" applyNumberFormat="1" applyFont="1" applyBorder="1" applyAlignment="1">
      <alignment horizontal="center" vertical="distributed"/>
      <protection/>
    </xf>
    <xf numFmtId="0" fontId="34" fillId="32" borderId="11" xfId="0" applyFont="1" applyFill="1" applyBorder="1" applyAlignment="1">
      <alignment horizontal="center" vertical="center" wrapText="1"/>
    </xf>
    <xf numFmtId="0" fontId="10" fillId="35" borderId="11" xfId="62" applyFont="1" applyFill="1" applyBorder="1" applyAlignment="1">
      <alignment horizontal="center" vertical="center" wrapText="1"/>
      <protection/>
    </xf>
    <xf numFmtId="0" fontId="10" fillId="36" borderId="11" xfId="62" applyFont="1" applyFill="1" applyBorder="1" applyAlignment="1">
      <alignment horizontal="center" vertical="center" wrapText="1"/>
      <protection/>
    </xf>
    <xf numFmtId="0" fontId="17" fillId="36" borderId="11" xfId="62" applyFont="1" applyFill="1" applyBorder="1" applyAlignment="1">
      <alignment horizontal="left"/>
      <protection/>
    </xf>
    <xf numFmtId="3" fontId="17" fillId="36" borderId="11" xfId="62" applyNumberFormat="1" applyFont="1" applyFill="1" applyBorder="1" applyAlignment="1">
      <alignment horizontal="right"/>
      <protection/>
    </xf>
    <xf numFmtId="16" fontId="17" fillId="36" borderId="11" xfId="62" applyNumberFormat="1" applyFont="1" applyFill="1" applyBorder="1" applyAlignment="1">
      <alignment horizontal="left"/>
      <protection/>
    </xf>
    <xf numFmtId="0" fontId="10" fillId="35" borderId="11" xfId="62" applyFont="1" applyFill="1" applyBorder="1" applyAlignment="1">
      <alignment horizontal="left"/>
      <protection/>
    </xf>
    <xf numFmtId="3" fontId="10" fillId="35" borderId="11" xfId="62" applyNumberFormat="1" applyFont="1" applyFill="1" applyBorder="1" applyAlignment="1">
      <alignment horizontal="right"/>
      <protection/>
    </xf>
    <xf numFmtId="0" fontId="1" fillId="37" borderId="11" xfId="0" applyFont="1" applyFill="1" applyBorder="1" applyAlignment="1">
      <alignment vertical="center"/>
    </xf>
    <xf numFmtId="3" fontId="1" fillId="37" borderId="11" xfId="0" applyNumberFormat="1" applyFont="1" applyFill="1" applyBorder="1" applyAlignment="1">
      <alignment vertical="center"/>
    </xf>
    <xf numFmtId="0" fontId="1" fillId="35" borderId="11" xfId="0" applyFont="1" applyFill="1" applyBorder="1" applyAlignment="1">
      <alignment horizontal="left" vertical="center"/>
    </xf>
    <xf numFmtId="3" fontId="2" fillId="35" borderId="11" xfId="0" applyNumberFormat="1" applyFont="1" applyFill="1" applyBorder="1" applyAlignment="1">
      <alignment vertical="center"/>
    </xf>
    <xf numFmtId="43" fontId="7" fillId="0" borderId="0" xfId="40" applyFont="1" applyAlignment="1">
      <alignment/>
    </xf>
    <xf numFmtId="3" fontId="35" fillId="0" borderId="11" xfId="58" applyNumberFormat="1" applyFont="1" applyBorder="1">
      <alignment/>
      <protection/>
    </xf>
    <xf numFmtId="3" fontId="26" fillId="0" borderId="11" xfId="58" applyNumberFormat="1" applyFont="1" applyBorder="1">
      <alignment/>
      <protection/>
    </xf>
    <xf numFmtId="3" fontId="7" fillId="0" borderId="0" xfId="58" applyNumberFormat="1">
      <alignment/>
      <protection/>
    </xf>
    <xf numFmtId="3" fontId="9" fillId="0" borderId="18" xfId="56" applyNumberFormat="1" applyFont="1" applyFill="1" applyBorder="1" applyAlignment="1">
      <alignment vertical="center"/>
      <protection/>
    </xf>
    <xf numFmtId="0" fontId="9" fillId="0" borderId="11" xfId="62" applyFont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0" fontId="15" fillId="37" borderId="11" xfId="64" applyFont="1" applyFill="1" applyBorder="1" applyAlignment="1">
      <alignment horizontal="center" vertical="center"/>
      <protection/>
    </xf>
    <xf numFmtId="0" fontId="7" fillId="0" borderId="11" xfId="66" applyBorder="1">
      <alignment/>
      <protection/>
    </xf>
    <xf numFmtId="0" fontId="10" fillId="37" borderId="11" xfId="62" applyFont="1" applyFill="1" applyBorder="1" applyAlignment="1">
      <alignment horizontal="left"/>
      <protection/>
    </xf>
    <xf numFmtId="0" fontId="19" fillId="32" borderId="11" xfId="61" applyFont="1" applyFill="1" applyBorder="1" applyAlignment="1">
      <alignment wrapText="1"/>
      <protection/>
    </xf>
    <xf numFmtId="0" fontId="4" fillId="37" borderId="11" xfId="61" applyFont="1" applyFill="1" applyBorder="1" applyAlignment="1">
      <alignment vertical="center"/>
      <protection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1" xfId="66" applyFont="1" applyBorder="1">
      <alignment/>
      <protection/>
    </xf>
    <xf numFmtId="190" fontId="7" fillId="0" borderId="11" xfId="40" applyNumberFormat="1" applyFont="1" applyBorder="1" applyAlignment="1">
      <alignment horizontal="center"/>
    </xf>
    <xf numFmtId="190" fontId="7" fillId="0" borderId="11" xfId="40" applyNumberFormat="1" applyFont="1" applyBorder="1" applyAlignment="1">
      <alignment vertical="distributed"/>
    </xf>
    <xf numFmtId="190" fontId="7" fillId="0" borderId="0" xfId="57" applyNumberFormat="1">
      <alignment/>
      <protection/>
    </xf>
    <xf numFmtId="0" fontId="6" fillId="35" borderId="12" xfId="68" applyFont="1" applyFill="1" applyBorder="1">
      <alignment/>
      <protection/>
    </xf>
    <xf numFmtId="0" fontId="36" fillId="35" borderId="12" xfId="68" applyFont="1" applyFill="1" applyBorder="1">
      <alignment/>
      <protection/>
    </xf>
    <xf numFmtId="3" fontId="19" fillId="35" borderId="11" xfId="68" applyNumberFormat="1" applyFont="1" applyFill="1" applyBorder="1">
      <alignment/>
      <protection/>
    </xf>
    <xf numFmtId="0" fontId="6" fillId="35" borderId="11" xfId="68" applyFont="1" applyFill="1" applyBorder="1">
      <alignment/>
      <protection/>
    </xf>
    <xf numFmtId="3" fontId="6" fillId="35" borderId="11" xfId="68" applyNumberFormat="1" applyFont="1" applyFill="1" applyBorder="1">
      <alignment/>
      <protection/>
    </xf>
    <xf numFmtId="0" fontId="6" fillId="35" borderId="10" xfId="68" applyFont="1" applyFill="1" applyBorder="1" applyAlignment="1">
      <alignment horizontal="center"/>
      <protection/>
    </xf>
    <xf numFmtId="0" fontId="6" fillId="35" borderId="12" xfId="68" applyFont="1" applyFill="1" applyBorder="1" applyAlignment="1">
      <alignment horizontal="center"/>
      <protection/>
    </xf>
    <xf numFmtId="0" fontId="12" fillId="0" borderId="11" xfId="64" applyFont="1" applyFill="1" applyBorder="1" applyAlignment="1">
      <alignment horizontal="center" vertical="center"/>
      <protection/>
    </xf>
    <xf numFmtId="0" fontId="11" fillId="0" borderId="11" xfId="64" applyFont="1" applyFill="1" applyBorder="1" applyAlignment="1">
      <alignment horizontal="left" vertical="center"/>
      <protection/>
    </xf>
    <xf numFmtId="0" fontId="7" fillId="0" borderId="11" xfId="64" applyFont="1" applyBorder="1">
      <alignment/>
      <protection/>
    </xf>
    <xf numFmtId="0" fontId="12" fillId="0" borderId="11" xfId="64" applyFont="1" applyBorder="1" applyAlignment="1">
      <alignment horizontal="center" vertical="distributed"/>
      <protection/>
    </xf>
    <xf numFmtId="0" fontId="11" fillId="0" borderId="11" xfId="64" applyFont="1" applyBorder="1" applyAlignment="1">
      <alignment horizontal="left" vertical="distributed"/>
      <protection/>
    </xf>
    <xf numFmtId="0" fontId="11" fillId="0" borderId="11" xfId="64" applyFont="1" applyBorder="1">
      <alignment/>
      <protection/>
    </xf>
    <xf numFmtId="0" fontId="7" fillId="0" borderId="11" xfId="61" applyFont="1" applyBorder="1" applyAlignment="1">
      <alignment vertical="distributed"/>
      <protection/>
    </xf>
    <xf numFmtId="3" fontId="7" fillId="0" borderId="11" xfId="61" applyNumberFormat="1" applyFont="1" applyBorder="1">
      <alignment/>
      <protection/>
    </xf>
    <xf numFmtId="3" fontId="8" fillId="0" borderId="11" xfId="61" applyNumberFormat="1" applyFont="1" applyBorder="1">
      <alignment/>
      <protection/>
    </xf>
    <xf numFmtId="0" fontId="11" fillId="0" borderId="11" xfId="64" applyFont="1" applyBorder="1" applyAlignment="1">
      <alignment horizontal="center" vertical="distributed"/>
      <protection/>
    </xf>
    <xf numFmtId="3" fontId="12" fillId="0" borderId="11" xfId="64" applyNumberFormat="1" applyFont="1" applyBorder="1">
      <alignment/>
      <protection/>
    </xf>
    <xf numFmtId="3" fontId="11" fillId="0" borderId="11" xfId="64" applyNumberFormat="1" applyFont="1" applyBorder="1">
      <alignment/>
      <protection/>
    </xf>
    <xf numFmtId="0" fontId="8" fillId="0" borderId="11" xfId="64" applyFont="1" applyBorder="1">
      <alignment/>
      <protection/>
    </xf>
    <xf numFmtId="16" fontId="11" fillId="0" borderId="11" xfId="64" applyNumberFormat="1" applyFont="1" applyBorder="1" applyAlignment="1">
      <alignment horizontal="center" vertical="distributed"/>
      <protection/>
    </xf>
    <xf numFmtId="14" fontId="7" fillId="0" borderId="11" xfId="61" applyNumberFormat="1" applyFont="1" applyBorder="1" applyAlignment="1">
      <alignment vertical="distributed"/>
      <protection/>
    </xf>
    <xf numFmtId="191" fontId="7" fillId="0" borderId="11" xfId="64" applyNumberFormat="1" applyFont="1" applyBorder="1">
      <alignment/>
      <protection/>
    </xf>
    <xf numFmtId="191" fontId="11" fillId="0" borderId="11" xfId="64" applyNumberFormat="1" applyFont="1" applyBorder="1">
      <alignment/>
      <protection/>
    </xf>
    <xf numFmtId="0" fontId="11" fillId="32" borderId="11" xfId="64" applyFont="1" applyFill="1" applyBorder="1">
      <alignment/>
      <protection/>
    </xf>
    <xf numFmtId="0" fontId="7" fillId="36" borderId="11" xfId="64" applyFont="1" applyFill="1" applyBorder="1">
      <alignment/>
      <protection/>
    </xf>
    <xf numFmtId="0" fontId="8" fillId="36" borderId="11" xfId="64" applyFont="1" applyFill="1" applyBorder="1">
      <alignment/>
      <protection/>
    </xf>
    <xf numFmtId="191" fontId="8" fillId="36" borderId="11" xfId="64" applyNumberFormat="1" applyFont="1" applyFill="1" applyBorder="1">
      <alignment/>
      <protection/>
    </xf>
    <xf numFmtId="0" fontId="12" fillId="36" borderId="14" xfId="64" applyFont="1" applyFill="1" applyBorder="1" applyAlignment="1">
      <alignment horizontal="center" vertical="center"/>
      <protection/>
    </xf>
    <xf numFmtId="0" fontId="12" fillId="36" borderId="11" xfId="64" applyFont="1" applyFill="1" applyBorder="1" applyAlignment="1">
      <alignment horizontal="left" vertical="center"/>
      <protection/>
    </xf>
    <xf numFmtId="0" fontId="12" fillId="36" borderId="11" xfId="64" applyFont="1" applyFill="1" applyBorder="1" applyAlignment="1">
      <alignment horizontal="center" vertical="distributed"/>
      <protection/>
    </xf>
    <xf numFmtId="0" fontId="12" fillId="36" borderId="11" xfId="64" applyFont="1" applyFill="1" applyBorder="1" applyAlignment="1">
      <alignment horizontal="left" vertical="distributed"/>
      <protection/>
    </xf>
    <xf numFmtId="0" fontId="11" fillId="36" borderId="11" xfId="64" applyFont="1" applyFill="1" applyBorder="1">
      <alignment/>
      <protection/>
    </xf>
    <xf numFmtId="0" fontId="8" fillId="36" borderId="11" xfId="61" applyFont="1" applyFill="1" applyBorder="1" applyAlignment="1">
      <alignment vertical="distributed"/>
      <protection/>
    </xf>
    <xf numFmtId="3" fontId="7" fillId="36" borderId="11" xfId="61" applyNumberFormat="1" applyFont="1" applyFill="1" applyBorder="1">
      <alignment/>
      <protection/>
    </xf>
    <xf numFmtId="3" fontId="11" fillId="36" borderId="11" xfId="64" applyNumberFormat="1" applyFont="1" applyFill="1" applyBorder="1">
      <alignment/>
      <protection/>
    </xf>
    <xf numFmtId="3" fontId="12" fillId="36" borderId="11" xfId="64" applyNumberFormat="1" applyFont="1" applyFill="1" applyBorder="1">
      <alignment/>
      <protection/>
    </xf>
    <xf numFmtId="191" fontId="12" fillId="36" borderId="11" xfId="64" applyNumberFormat="1" applyFont="1" applyFill="1" applyBorder="1" applyAlignment="1">
      <alignment vertical="distributed"/>
      <protection/>
    </xf>
    <xf numFmtId="191" fontId="8" fillId="36" borderId="11" xfId="64" applyNumberFormat="1" applyFont="1" applyFill="1" applyBorder="1" applyAlignment="1">
      <alignment vertical="center"/>
      <protection/>
    </xf>
    <xf numFmtId="0" fontId="12" fillId="0" borderId="11" xfId="64" applyFont="1" applyBorder="1" applyAlignment="1">
      <alignment horizontal="center"/>
      <protection/>
    </xf>
    <xf numFmtId="191" fontId="7" fillId="0" borderId="0" xfId="64" applyNumberFormat="1">
      <alignment/>
      <protection/>
    </xf>
    <xf numFmtId="0" fontId="6" fillId="32" borderId="11" xfId="59" applyFont="1" applyFill="1" applyBorder="1" applyAlignment="1">
      <alignment horizontal="center" vertical="center" wrapText="1"/>
      <protection/>
    </xf>
    <xf numFmtId="0" fontId="6" fillId="32" borderId="11" xfId="59" applyFont="1" applyFill="1" applyBorder="1" applyAlignment="1">
      <alignment horizontal="center" vertical="center"/>
      <protection/>
    </xf>
    <xf numFmtId="0" fontId="7" fillId="0" borderId="11" xfId="62" applyBorder="1">
      <alignment/>
      <protection/>
    </xf>
    <xf numFmtId="49" fontId="10" fillId="37" borderId="11" xfId="62" applyNumberFormat="1" applyFont="1" applyFill="1" applyBorder="1" applyAlignment="1">
      <alignment horizontal="center"/>
      <protection/>
    </xf>
    <xf numFmtId="0" fontId="6" fillId="35" borderId="14" xfId="62" applyFont="1" applyFill="1" applyBorder="1" applyAlignment="1">
      <alignment horizontal="left"/>
      <protection/>
    </xf>
    <xf numFmtId="3" fontId="17" fillId="35" borderId="12" xfId="62" applyNumberFormat="1" applyFont="1" applyFill="1" applyBorder="1" applyAlignment="1">
      <alignment horizontal="right" vertical="center"/>
      <protection/>
    </xf>
    <xf numFmtId="3" fontId="20" fillId="0" borderId="11" xfId="62" applyNumberFormat="1" applyFont="1" applyBorder="1" applyAlignment="1">
      <alignment horizontal="right" vertical="center"/>
      <protection/>
    </xf>
    <xf numFmtId="3" fontId="9" fillId="37" borderId="11" xfId="62" applyNumberFormat="1" applyFont="1" applyFill="1" applyBorder="1" applyAlignment="1">
      <alignment horizontal="right" vertical="center"/>
      <protection/>
    </xf>
    <xf numFmtId="3" fontId="7" fillId="0" borderId="11" xfId="62" applyNumberFormat="1" applyFont="1" applyBorder="1" applyAlignment="1">
      <alignment horizontal="right" vertical="center"/>
      <protection/>
    </xf>
    <xf numFmtId="3" fontId="9" fillId="0" borderId="11" xfId="62" applyNumberFormat="1" applyFont="1" applyBorder="1" applyAlignment="1">
      <alignment horizontal="right" vertical="center"/>
      <protection/>
    </xf>
    <xf numFmtId="1" fontId="17" fillId="35" borderId="11" xfId="40" applyNumberFormat="1" applyFont="1" applyFill="1" applyBorder="1" applyAlignment="1">
      <alignment/>
    </xf>
    <xf numFmtId="1" fontId="9" fillId="0" borderId="11" xfId="62" applyNumberFormat="1" applyFont="1" applyBorder="1">
      <alignment/>
      <protection/>
    </xf>
    <xf numFmtId="1" fontId="17" fillId="35" borderId="11" xfId="62" applyNumberFormat="1" applyFont="1" applyFill="1" applyBorder="1">
      <alignment/>
      <protection/>
    </xf>
    <xf numFmtId="0" fontId="9" fillId="0" borderId="11" xfId="59" applyFont="1" applyBorder="1" applyAlignment="1">
      <alignment horizontal="center" vertical="center"/>
      <protection/>
    </xf>
    <xf numFmtId="0" fontId="10" fillId="35" borderId="11" xfId="59" applyFont="1" applyFill="1" applyBorder="1" applyAlignment="1">
      <alignment horizontal="center"/>
      <protection/>
    </xf>
    <xf numFmtId="0" fontId="17" fillId="35" borderId="11" xfId="59" applyFont="1" applyFill="1" applyBorder="1" applyAlignment="1">
      <alignment horizontal="left"/>
      <protection/>
    </xf>
    <xf numFmtId="3" fontId="10" fillId="35" borderId="11" xfId="59" applyNumberFormat="1" applyFont="1" applyFill="1" applyBorder="1" applyAlignment="1">
      <alignment horizontal="right" vertical="center"/>
      <protection/>
    </xf>
    <xf numFmtId="3" fontId="9" fillId="33" borderId="11" xfId="59" applyNumberFormat="1" applyFont="1" applyFill="1" applyBorder="1" applyAlignment="1">
      <alignment horizontal="right" vertical="center"/>
      <protection/>
    </xf>
    <xf numFmtId="0" fontId="9" fillId="0" borderId="14" xfId="59" applyFont="1" applyBorder="1" applyAlignment="1">
      <alignment horizontal="left"/>
      <protection/>
    </xf>
    <xf numFmtId="3" fontId="10" fillId="35" borderId="10" xfId="62" applyNumberFormat="1" applyFont="1" applyFill="1" applyBorder="1" applyAlignment="1">
      <alignment horizontal="right" vertical="center"/>
      <protection/>
    </xf>
    <xf numFmtId="1" fontId="17" fillId="35" borderId="10" xfId="62" applyNumberFormat="1" applyFont="1" applyFill="1" applyBorder="1">
      <alignment/>
      <protection/>
    </xf>
    <xf numFmtId="3" fontId="10" fillId="37" borderId="0" xfId="62" applyNumberFormat="1" applyFont="1" applyFill="1" applyBorder="1" applyAlignment="1">
      <alignment horizontal="right" vertical="center"/>
      <protection/>
    </xf>
    <xf numFmtId="0" fontId="9" fillId="37" borderId="0" xfId="62" applyFont="1" applyFill="1" applyBorder="1">
      <alignment/>
      <protection/>
    </xf>
    <xf numFmtId="3" fontId="10" fillId="33" borderId="11" xfId="59" applyNumberFormat="1" applyFont="1" applyFill="1" applyBorder="1" applyAlignment="1">
      <alignment horizontal="right" vertical="center" wrapText="1"/>
      <protection/>
    </xf>
    <xf numFmtId="1" fontId="9" fillId="0" borderId="11" xfId="40" applyNumberFormat="1" applyFont="1" applyBorder="1" applyAlignment="1">
      <alignment/>
    </xf>
    <xf numFmtId="0" fontId="9" fillId="0" borderId="11" xfId="59" applyFont="1" applyBorder="1" applyAlignment="1">
      <alignment horizontal="center"/>
      <protection/>
    </xf>
    <xf numFmtId="3" fontId="8" fillId="32" borderId="12" xfId="59" applyNumberFormat="1" applyFont="1" applyFill="1" applyBorder="1" applyAlignment="1">
      <alignment horizontal="center" vertical="center" wrapText="1"/>
      <protection/>
    </xf>
    <xf numFmtId="3" fontId="9" fillId="0" borderId="0" xfId="62" applyNumberFormat="1" applyFont="1">
      <alignment/>
      <protection/>
    </xf>
    <xf numFmtId="190" fontId="7" fillId="0" borderId="11" xfId="40" applyNumberFormat="1" applyFont="1" applyBorder="1" applyAlignment="1">
      <alignment horizontal="right"/>
    </xf>
    <xf numFmtId="0" fontId="10" fillId="32" borderId="10" xfId="62" applyFont="1" applyFill="1" applyBorder="1" applyAlignment="1">
      <alignment horizontal="center" vertical="center" wrapText="1"/>
      <protection/>
    </xf>
    <xf numFmtId="0" fontId="10" fillId="32" borderId="12" xfId="62" applyFont="1" applyFill="1" applyBorder="1" applyAlignment="1">
      <alignment horizontal="center" vertical="center" wrapText="1"/>
      <protection/>
    </xf>
    <xf numFmtId="3" fontId="6" fillId="32" borderId="10" xfId="59" applyNumberFormat="1" applyFont="1" applyFill="1" applyBorder="1" applyAlignment="1">
      <alignment horizontal="center" vertical="center" wrapText="1"/>
      <protection/>
    </xf>
    <xf numFmtId="3" fontId="6" fillId="32" borderId="12" xfId="59" applyNumberFormat="1" applyFont="1" applyFill="1" applyBorder="1" applyAlignment="1">
      <alignment horizontal="center" vertical="center" wrapText="1"/>
      <protection/>
    </xf>
    <xf numFmtId="0" fontId="10" fillId="36" borderId="11" xfId="62" applyFont="1" applyFill="1" applyBorder="1" applyAlignment="1">
      <alignment horizontal="center" vertical="center" wrapText="1"/>
      <protection/>
    </xf>
    <xf numFmtId="0" fontId="10" fillId="32" borderId="11" xfId="62" applyFont="1" applyFill="1" applyBorder="1" applyAlignment="1">
      <alignment horizontal="center" vertical="center"/>
      <protection/>
    </xf>
    <xf numFmtId="0" fontId="6" fillId="32" borderId="11" xfId="59" applyFont="1" applyFill="1" applyBorder="1" applyAlignment="1">
      <alignment horizontal="center" vertical="center" wrapText="1"/>
      <protection/>
    </xf>
    <xf numFmtId="0" fontId="6" fillId="32" borderId="11" xfId="59" applyFont="1" applyFill="1" applyBorder="1" applyAlignment="1">
      <alignment horizontal="center" vertical="center"/>
      <protection/>
    </xf>
    <xf numFmtId="0" fontId="10" fillId="32" borderId="10" xfId="60" applyFont="1" applyFill="1" applyBorder="1" applyAlignment="1">
      <alignment horizontal="center" vertical="center"/>
      <protection/>
    </xf>
    <xf numFmtId="0" fontId="10" fillId="32" borderId="12" xfId="60" applyFont="1" applyFill="1" applyBorder="1" applyAlignment="1">
      <alignment horizontal="center" vertical="center"/>
      <protection/>
    </xf>
    <xf numFmtId="0" fontId="10" fillId="32" borderId="14" xfId="60" applyFont="1" applyFill="1" applyBorder="1" applyAlignment="1">
      <alignment horizontal="center" vertical="center"/>
      <protection/>
    </xf>
    <xf numFmtId="0" fontId="10" fillId="32" borderId="38" xfId="60" applyFont="1" applyFill="1" applyBorder="1" applyAlignment="1">
      <alignment horizontal="center" vertical="center"/>
      <protection/>
    </xf>
    <xf numFmtId="0" fontId="10" fillId="32" borderId="15" xfId="60" applyFont="1" applyFill="1" applyBorder="1" applyAlignment="1">
      <alignment horizontal="center" vertical="center"/>
      <protection/>
    </xf>
    <xf numFmtId="3" fontId="6" fillId="32" borderId="11" xfId="59" applyNumberFormat="1" applyFont="1" applyFill="1" applyBorder="1" applyAlignment="1">
      <alignment horizontal="center" vertical="center" wrapText="1"/>
      <protection/>
    </xf>
    <xf numFmtId="3" fontId="6" fillId="32" borderId="37" xfId="59" applyNumberFormat="1" applyFont="1" applyFill="1" applyBorder="1" applyAlignment="1">
      <alignment horizontal="center" vertical="center" wrapText="1"/>
      <protection/>
    </xf>
    <xf numFmtId="3" fontId="6" fillId="32" borderId="22" xfId="59" applyNumberFormat="1" applyFont="1" applyFill="1" applyBorder="1" applyAlignment="1">
      <alignment horizontal="center" vertical="center" wrapText="1"/>
      <protection/>
    </xf>
    <xf numFmtId="3" fontId="6" fillId="32" borderId="23" xfId="59" applyNumberFormat="1" applyFont="1" applyFill="1" applyBorder="1" applyAlignment="1">
      <alignment horizontal="center" vertical="center" wrapText="1"/>
      <protection/>
    </xf>
    <xf numFmtId="3" fontId="6" fillId="32" borderId="13" xfId="59" applyNumberFormat="1" applyFont="1" applyFill="1" applyBorder="1" applyAlignment="1">
      <alignment horizontal="center" vertical="center" wrapText="1"/>
      <protection/>
    </xf>
    <xf numFmtId="3" fontId="6" fillId="32" borderId="21" xfId="59" applyNumberFormat="1" applyFont="1" applyFill="1" applyBorder="1" applyAlignment="1">
      <alignment horizontal="center" vertical="center" wrapText="1"/>
      <protection/>
    </xf>
    <xf numFmtId="3" fontId="6" fillId="32" borderId="20" xfId="59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left" vertical="center"/>
    </xf>
    <xf numFmtId="0" fontId="3" fillId="35" borderId="14" xfId="0" applyFont="1" applyFill="1" applyBorder="1" applyAlignment="1">
      <alignment horizontal="left" vertical="center"/>
    </xf>
    <xf numFmtId="0" fontId="3" fillId="35" borderId="15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5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37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/>
    </xf>
    <xf numFmtId="0" fontId="28" fillId="32" borderId="1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6" fillId="35" borderId="10" xfId="68" applyFont="1" applyFill="1" applyBorder="1" applyAlignment="1">
      <alignment horizontal="center" vertical="center" wrapText="1"/>
      <protection/>
    </xf>
    <xf numFmtId="0" fontId="0" fillId="35" borderId="12" xfId="0" applyFill="1" applyBorder="1" applyAlignment="1">
      <alignment horizontal="center" vertical="center" wrapText="1"/>
    </xf>
    <xf numFmtId="0" fontId="6" fillId="35" borderId="12" xfId="68" applyFont="1" applyFill="1" applyBorder="1" applyAlignment="1">
      <alignment horizontal="center" vertical="center" wrapText="1"/>
      <protection/>
    </xf>
    <xf numFmtId="0" fontId="37" fillId="36" borderId="11" xfId="64" applyFont="1" applyFill="1" applyBorder="1" applyAlignment="1">
      <alignment horizontal="center" vertical="center" wrapText="1"/>
      <protection/>
    </xf>
    <xf numFmtId="0" fontId="37" fillId="36" borderId="11" xfId="64" applyFont="1" applyFill="1" applyBorder="1" applyAlignment="1">
      <alignment horizontal="center" vertical="center"/>
      <protection/>
    </xf>
    <xf numFmtId="0" fontId="8" fillId="36" borderId="10" xfId="64" applyFont="1" applyFill="1" applyBorder="1" applyAlignment="1">
      <alignment horizontal="center" wrapText="1"/>
      <protection/>
    </xf>
    <xf numFmtId="0" fontId="8" fillId="36" borderId="16" xfId="64" applyFont="1" applyFill="1" applyBorder="1" applyAlignment="1">
      <alignment horizontal="center" wrapText="1"/>
      <protection/>
    </xf>
    <xf numFmtId="0" fontId="8" fillId="36" borderId="12" xfId="64" applyFont="1" applyFill="1" applyBorder="1" applyAlignment="1">
      <alignment horizontal="center" wrapText="1"/>
      <protection/>
    </xf>
    <xf numFmtId="0" fontId="12" fillId="32" borderId="11" xfId="64" applyFont="1" applyFill="1" applyBorder="1" applyAlignment="1">
      <alignment horizontal="center" vertical="center"/>
      <protection/>
    </xf>
    <xf numFmtId="0" fontId="12" fillId="32" borderId="10" xfId="64" applyFont="1" applyFill="1" applyBorder="1" applyAlignment="1">
      <alignment horizontal="center" vertical="center" wrapText="1"/>
      <protection/>
    </xf>
    <xf numFmtId="0" fontId="12" fillId="32" borderId="16" xfId="64" applyFont="1" applyFill="1" applyBorder="1" applyAlignment="1">
      <alignment horizontal="center" vertical="center" wrapText="1"/>
      <protection/>
    </xf>
    <xf numFmtId="0" fontId="12" fillId="32" borderId="12" xfId="64" applyFont="1" applyFill="1" applyBorder="1" applyAlignment="1">
      <alignment horizontal="center" vertical="center" wrapText="1"/>
      <protection/>
    </xf>
    <xf numFmtId="0" fontId="12" fillId="32" borderId="11" xfId="64" applyFont="1" applyFill="1" applyBorder="1" applyAlignment="1">
      <alignment horizontal="center" vertical="center" wrapText="1"/>
      <protection/>
    </xf>
    <xf numFmtId="0" fontId="6" fillId="32" borderId="16" xfId="63" applyFont="1" applyFill="1" applyBorder="1" applyAlignment="1">
      <alignment horizontal="center" vertical="center" wrapText="1"/>
      <protection/>
    </xf>
    <xf numFmtId="0" fontId="6" fillId="32" borderId="12" xfId="63" applyFont="1" applyFill="1" applyBorder="1" applyAlignment="1">
      <alignment horizontal="center" vertical="center" wrapText="1"/>
      <protection/>
    </xf>
    <xf numFmtId="0" fontId="6" fillId="32" borderId="14" xfId="63" applyFont="1" applyFill="1" applyBorder="1" applyAlignment="1">
      <alignment horizontal="center" vertical="center" wrapText="1"/>
      <protection/>
    </xf>
    <xf numFmtId="0" fontId="6" fillId="32" borderId="38" xfId="63" applyFont="1" applyFill="1" applyBorder="1" applyAlignment="1">
      <alignment horizontal="center" vertical="center" wrapText="1"/>
      <protection/>
    </xf>
    <xf numFmtId="0" fontId="6" fillId="32" borderId="15" xfId="63" applyFont="1" applyFill="1" applyBorder="1" applyAlignment="1">
      <alignment horizontal="center" vertical="center" wrapText="1"/>
      <protection/>
    </xf>
    <xf numFmtId="0" fontId="5" fillId="0" borderId="0" xfId="63" applyFont="1" applyBorder="1" applyAlignment="1">
      <alignment horizontal="right"/>
      <protection/>
    </xf>
    <xf numFmtId="0" fontId="6" fillId="32" borderId="10" xfId="63" applyFont="1" applyFill="1" applyBorder="1" applyAlignment="1">
      <alignment horizontal="center" vertical="center" wrapText="1"/>
      <protection/>
    </xf>
    <xf numFmtId="0" fontId="6" fillId="32" borderId="37" xfId="63" applyFont="1" applyFill="1" applyBorder="1" applyAlignment="1">
      <alignment horizontal="center" vertical="center" wrapText="1"/>
      <protection/>
    </xf>
    <xf numFmtId="0" fontId="14" fillId="0" borderId="39" xfId="65" applyFont="1" applyFill="1" applyBorder="1" applyAlignment="1">
      <alignment horizontal="center" vertical="center" wrapText="1"/>
      <protection/>
    </xf>
    <xf numFmtId="0" fontId="14" fillId="33" borderId="39" xfId="65" applyFont="1" applyFill="1" applyBorder="1" applyAlignment="1">
      <alignment horizontal="center" vertical="center" wrapText="1"/>
      <protection/>
    </xf>
    <xf numFmtId="0" fontId="14" fillId="33" borderId="40" xfId="65" applyFont="1" applyFill="1" applyBorder="1" applyAlignment="1">
      <alignment horizontal="center" vertical="center" wrapText="1"/>
      <protection/>
    </xf>
    <xf numFmtId="0" fontId="14" fillId="33" borderId="41" xfId="65" applyFont="1" applyFill="1" applyBorder="1" applyAlignment="1">
      <alignment horizontal="center" vertical="center" wrapText="1"/>
      <protection/>
    </xf>
    <xf numFmtId="0" fontId="14" fillId="33" borderId="42" xfId="65" applyFont="1" applyFill="1" applyBorder="1" applyAlignment="1">
      <alignment horizontal="center" vertical="center" wrapText="1"/>
      <protection/>
    </xf>
    <xf numFmtId="0" fontId="8" fillId="32" borderId="11" xfId="66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6" fillId="0" borderId="14" xfId="66" applyFont="1" applyBorder="1" applyAlignment="1">
      <alignment horizontal="left"/>
      <protection/>
    </xf>
    <xf numFmtId="0" fontId="6" fillId="0" borderId="38" xfId="66" applyFont="1" applyBorder="1" applyAlignment="1">
      <alignment horizontal="left"/>
      <protection/>
    </xf>
    <xf numFmtId="0" fontId="6" fillId="0" borderId="15" xfId="66" applyFont="1" applyBorder="1" applyAlignment="1">
      <alignment horizontal="left"/>
      <protection/>
    </xf>
    <xf numFmtId="0" fontId="8" fillId="32" borderId="10" xfId="66" applyFont="1" applyFill="1" applyBorder="1" applyAlignment="1">
      <alignment horizontal="center" vertical="distributed"/>
      <protection/>
    </xf>
    <xf numFmtId="0" fontId="8" fillId="32" borderId="16" xfId="66" applyFont="1" applyFill="1" applyBorder="1" applyAlignment="1">
      <alignment horizontal="center" vertical="distributed"/>
      <protection/>
    </xf>
    <xf numFmtId="0" fontId="8" fillId="32" borderId="12" xfId="66" applyFont="1" applyFill="1" applyBorder="1" applyAlignment="1">
      <alignment horizontal="center" vertical="distributed"/>
      <protection/>
    </xf>
    <xf numFmtId="0" fontId="10" fillId="32" borderId="37" xfId="66" applyFont="1" applyFill="1" applyBorder="1" applyAlignment="1">
      <alignment horizontal="distributed" vertical="distributed"/>
      <protection/>
    </xf>
    <xf numFmtId="0" fontId="5" fillId="32" borderId="22" xfId="66" applyFont="1" applyFill="1" applyBorder="1" applyAlignment="1">
      <alignment horizontal="distributed" vertical="distributed"/>
      <protection/>
    </xf>
    <xf numFmtId="0" fontId="5" fillId="32" borderId="23" xfId="66" applyFont="1" applyFill="1" applyBorder="1" applyAlignment="1">
      <alignment horizontal="distributed" vertical="distributed"/>
      <protection/>
    </xf>
    <xf numFmtId="0" fontId="5" fillId="32" borderId="43" xfId="66" applyFont="1" applyFill="1" applyBorder="1" applyAlignment="1">
      <alignment horizontal="distributed" vertical="distributed"/>
      <protection/>
    </xf>
    <xf numFmtId="0" fontId="5" fillId="32" borderId="0" xfId="66" applyFont="1" applyFill="1" applyBorder="1" applyAlignment="1">
      <alignment horizontal="distributed" vertical="distributed"/>
      <protection/>
    </xf>
    <xf numFmtId="0" fontId="5" fillId="32" borderId="44" xfId="66" applyFont="1" applyFill="1" applyBorder="1" applyAlignment="1">
      <alignment horizontal="distributed" vertical="distributed"/>
      <protection/>
    </xf>
    <xf numFmtId="0" fontId="5" fillId="32" borderId="13" xfId="66" applyFont="1" applyFill="1" applyBorder="1" applyAlignment="1">
      <alignment horizontal="distributed" vertical="distributed"/>
      <protection/>
    </xf>
    <xf numFmtId="0" fontId="5" fillId="32" borderId="21" xfId="66" applyFont="1" applyFill="1" applyBorder="1" applyAlignment="1">
      <alignment horizontal="distributed" vertical="distributed"/>
      <protection/>
    </xf>
    <xf numFmtId="0" fontId="5" fillId="32" borderId="20" xfId="66" applyFont="1" applyFill="1" applyBorder="1" applyAlignment="1">
      <alignment horizontal="distributed" vertical="distributed"/>
      <protection/>
    </xf>
    <xf numFmtId="0" fontId="4" fillId="0" borderId="14" xfId="66" applyFont="1" applyBorder="1" applyAlignment="1">
      <alignment horizontal="left"/>
      <protection/>
    </xf>
    <xf numFmtId="0" fontId="4" fillId="0" borderId="38" xfId="66" applyFont="1" applyBorder="1" applyAlignment="1">
      <alignment horizontal="left"/>
      <protection/>
    </xf>
    <xf numFmtId="0" fontId="4" fillId="0" borderId="15" xfId="66" applyFont="1" applyBorder="1" applyAlignment="1">
      <alignment horizontal="left"/>
      <protection/>
    </xf>
    <xf numFmtId="0" fontId="4" fillId="0" borderId="11" xfId="66" applyFont="1" applyBorder="1" applyAlignment="1">
      <alignment horizontal="left"/>
      <protection/>
    </xf>
    <xf numFmtId="0" fontId="8" fillId="32" borderId="11" xfId="57" applyFont="1" applyFill="1" applyBorder="1" applyAlignment="1">
      <alignment horizontal="center" vertical="center" wrapText="1"/>
      <protection/>
    </xf>
    <xf numFmtId="0" fontId="7" fillId="0" borderId="0" xfId="57" applyAlignment="1">
      <alignment horizontal="center"/>
      <protection/>
    </xf>
    <xf numFmtId="0" fontId="7" fillId="0" borderId="11" xfId="57" applyFont="1" applyBorder="1" applyAlignment="1">
      <alignment horizontal="left" vertical="distributed"/>
      <protection/>
    </xf>
    <xf numFmtId="0" fontId="7" fillId="0" borderId="11" xfId="57" applyBorder="1" applyAlignment="1">
      <alignment horizontal="left" vertical="distributed"/>
      <protection/>
    </xf>
    <xf numFmtId="0" fontId="7" fillId="0" borderId="0" xfId="57" applyBorder="1" applyAlignment="1">
      <alignment horizontal="right"/>
      <protection/>
    </xf>
    <xf numFmtId="0" fontId="8" fillId="32" borderId="11" xfId="57" applyFont="1" applyFill="1" applyBorder="1" applyAlignment="1">
      <alignment horizontal="center" vertical="center"/>
      <protection/>
    </xf>
    <xf numFmtId="0" fontId="8" fillId="32" borderId="11" xfId="57" applyFont="1" applyFill="1" applyBorder="1" applyAlignment="1">
      <alignment horizontal="center"/>
      <protection/>
    </xf>
    <xf numFmtId="0" fontId="8" fillId="0" borderId="14" xfId="57" applyFont="1" applyBorder="1" applyAlignment="1">
      <alignment horizontal="left" vertical="distributed"/>
      <protection/>
    </xf>
    <xf numFmtId="0" fontId="8" fillId="0" borderId="38" xfId="57" applyFont="1" applyBorder="1" applyAlignment="1">
      <alignment horizontal="left" vertical="distributed"/>
      <protection/>
    </xf>
    <xf numFmtId="0" fontId="8" fillId="0" borderId="15" xfId="57" applyFont="1" applyBorder="1" applyAlignment="1">
      <alignment horizontal="left" vertical="distributed"/>
      <protection/>
    </xf>
    <xf numFmtId="0" fontId="8" fillId="0" borderId="11" xfId="57" applyFont="1" applyBorder="1" applyAlignment="1">
      <alignment horizontal="left" vertical="distributed"/>
      <protection/>
    </xf>
    <xf numFmtId="0" fontId="8" fillId="0" borderId="14" xfId="57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0" fontId="8" fillId="0" borderId="15" xfId="57" applyFont="1" applyFill="1" applyBorder="1" applyAlignment="1">
      <alignment horizontal="left" vertical="center" wrapText="1"/>
      <protection/>
    </xf>
    <xf numFmtId="0" fontId="5" fillId="0" borderId="21" xfId="58" applyFont="1" applyBorder="1" applyAlignment="1">
      <alignment horizontal="right"/>
      <protection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  3   _2010.évi állami" xfId="56"/>
    <cellStyle name="Normál_10szm" xfId="57"/>
    <cellStyle name="Normál_11szm" xfId="58"/>
    <cellStyle name="Normál_1szm" xfId="59"/>
    <cellStyle name="Normál_2004.évi normatívák" xfId="60"/>
    <cellStyle name="Normál_2010.évi tervezett beruházás, felújítás" xfId="61"/>
    <cellStyle name="Normál_3aszm" xfId="62"/>
    <cellStyle name="Normál_5szm" xfId="63"/>
    <cellStyle name="Normál_6szm" xfId="64"/>
    <cellStyle name="Normál_7szm" xfId="65"/>
    <cellStyle name="Normál_8szm" xfId="66"/>
    <cellStyle name="Normál_költségvetés módosítás I." xfId="67"/>
    <cellStyle name="Normál_pe.átadások, támogatások 2003.évben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182"/>
  <sheetViews>
    <sheetView view="pageLayout" zoomScaleSheetLayoutView="100" workbookViewId="0" topLeftCell="A1">
      <selection activeCell="C67" sqref="C67"/>
    </sheetView>
  </sheetViews>
  <sheetFormatPr defaultColWidth="9.00390625" defaultRowHeight="12.75"/>
  <cols>
    <col min="1" max="1" width="13.125" style="23" customWidth="1"/>
    <col min="2" max="2" width="77.00390625" style="23" customWidth="1"/>
    <col min="3" max="4" width="18.625" style="23" customWidth="1"/>
    <col min="5" max="5" width="18.875" style="23" customWidth="1"/>
    <col min="6" max="16384" width="9.125" style="23" customWidth="1"/>
  </cols>
  <sheetData>
    <row r="1" spans="1:4" ht="15" customHeight="1">
      <c r="A1" s="395" t="s">
        <v>128</v>
      </c>
      <c r="B1" s="396" t="s">
        <v>10</v>
      </c>
      <c r="C1" s="391" t="s">
        <v>339</v>
      </c>
      <c r="D1" s="391" t="s">
        <v>357</v>
      </c>
    </row>
    <row r="2" spans="1:4" ht="15" customHeight="1">
      <c r="A2" s="395"/>
      <c r="B2" s="396"/>
      <c r="C2" s="392"/>
      <c r="D2" s="392"/>
    </row>
    <row r="3" spans="1:4" ht="24.75" customHeight="1">
      <c r="A3" s="31" t="s">
        <v>72</v>
      </c>
      <c r="B3" s="72" t="s">
        <v>170</v>
      </c>
      <c r="C3" s="24"/>
      <c r="D3" s="24"/>
    </row>
    <row r="4" spans="1:4" ht="19.5" customHeight="1">
      <c r="A4" s="31" t="s">
        <v>126</v>
      </c>
      <c r="B4" s="72" t="s">
        <v>249</v>
      </c>
      <c r="C4" s="25"/>
      <c r="D4" s="25"/>
    </row>
    <row r="5" spans="1:4" ht="19.5" customHeight="1">
      <c r="A5" s="27" t="s">
        <v>131</v>
      </c>
      <c r="B5" s="71" t="s">
        <v>132</v>
      </c>
      <c r="C5" s="25"/>
      <c r="D5" s="25"/>
    </row>
    <row r="6" spans="1:4" ht="19.5" customHeight="1">
      <c r="A6" s="24" t="s">
        <v>127</v>
      </c>
      <c r="B6" s="191" t="s">
        <v>244</v>
      </c>
      <c r="C6" s="225">
        <v>14261451</v>
      </c>
      <c r="D6" s="225">
        <v>14231293</v>
      </c>
    </row>
    <row r="7" spans="1:4" ht="19.5" customHeight="1">
      <c r="A7" s="24" t="s">
        <v>129</v>
      </c>
      <c r="B7" s="193" t="s">
        <v>245</v>
      </c>
      <c r="C7" s="225"/>
      <c r="D7" s="225"/>
    </row>
    <row r="8" spans="1:4" ht="19.5" customHeight="1">
      <c r="A8" s="27" t="s">
        <v>130</v>
      </c>
      <c r="B8" s="191" t="s">
        <v>262</v>
      </c>
      <c r="C8" s="225">
        <v>5581350</v>
      </c>
      <c r="D8" s="225">
        <v>7338890</v>
      </c>
    </row>
    <row r="9" spans="1:4" ht="19.5" customHeight="1">
      <c r="A9" s="204" t="s">
        <v>228</v>
      </c>
      <c r="B9" s="191" t="s">
        <v>246</v>
      </c>
      <c r="C9" s="225">
        <v>1800000</v>
      </c>
      <c r="D9" s="225">
        <v>1800000</v>
      </c>
    </row>
    <row r="10" spans="1:4" ht="19.5" customHeight="1">
      <c r="A10" s="204" t="s">
        <v>326</v>
      </c>
      <c r="B10" s="191" t="s">
        <v>327</v>
      </c>
      <c r="C10" s="225">
        <v>0</v>
      </c>
      <c r="D10" s="225">
        <v>0</v>
      </c>
    </row>
    <row r="11" spans="1:4" ht="19.5" customHeight="1">
      <c r="A11" s="204" t="s">
        <v>308</v>
      </c>
      <c r="B11" s="191" t="s">
        <v>328</v>
      </c>
      <c r="C11" s="225">
        <v>0</v>
      </c>
      <c r="D11" s="225">
        <v>0</v>
      </c>
    </row>
    <row r="12" spans="1:4" ht="19.5" customHeight="1">
      <c r="A12" s="27" t="s">
        <v>164</v>
      </c>
      <c r="B12" s="193" t="s">
        <v>247</v>
      </c>
      <c r="C12" s="225">
        <v>538930</v>
      </c>
      <c r="D12" s="225">
        <v>536875</v>
      </c>
    </row>
    <row r="13" spans="1:4" ht="19.5" customHeight="1">
      <c r="A13" s="139"/>
      <c r="B13" s="140" t="s">
        <v>248</v>
      </c>
      <c r="C13" s="226">
        <f>SUM(C6:C12)</f>
        <v>22181731</v>
      </c>
      <c r="D13" s="226">
        <f>SUM(D6:D12)</f>
        <v>23907058</v>
      </c>
    </row>
    <row r="14" spans="1:4" ht="19.5" customHeight="1">
      <c r="A14" s="133" t="s">
        <v>133</v>
      </c>
      <c r="B14" s="132" t="s">
        <v>348</v>
      </c>
      <c r="C14" s="228"/>
      <c r="D14" s="228"/>
    </row>
    <row r="15" spans="1:4" ht="19.5" customHeight="1">
      <c r="A15" s="308" t="s">
        <v>347</v>
      </c>
      <c r="B15" s="138" t="s">
        <v>171</v>
      </c>
      <c r="C15" s="225">
        <v>14831250</v>
      </c>
      <c r="D15" s="225">
        <v>810000</v>
      </c>
    </row>
    <row r="16" spans="1:4" ht="19.5" customHeight="1">
      <c r="A16" s="142"/>
      <c r="B16" s="143" t="s">
        <v>172</v>
      </c>
      <c r="C16" s="226">
        <f>C15</f>
        <v>14831250</v>
      </c>
      <c r="D16" s="226">
        <f>D15</f>
        <v>810000</v>
      </c>
    </row>
    <row r="17" spans="1:4" ht="19.5" customHeight="1">
      <c r="A17" s="29" t="s">
        <v>134</v>
      </c>
      <c r="B17" s="73" t="s">
        <v>99</v>
      </c>
      <c r="C17" s="228"/>
      <c r="D17" s="228"/>
    </row>
    <row r="18" spans="1:4" ht="19.5" customHeight="1">
      <c r="A18" s="27" t="s">
        <v>161</v>
      </c>
      <c r="B18" s="193" t="s">
        <v>254</v>
      </c>
      <c r="C18" s="225">
        <v>1800000</v>
      </c>
      <c r="D18" s="225">
        <v>2000000</v>
      </c>
    </row>
    <row r="19" spans="1:4" ht="19.5" customHeight="1">
      <c r="A19" s="27" t="s">
        <v>135</v>
      </c>
      <c r="B19" s="70" t="s">
        <v>136</v>
      </c>
      <c r="C19" s="225"/>
      <c r="D19" s="225"/>
    </row>
    <row r="20" spans="1:4" ht="19.5" customHeight="1">
      <c r="A20" s="27" t="s">
        <v>176</v>
      </c>
      <c r="B20" s="191" t="s">
        <v>250</v>
      </c>
      <c r="C20" s="225">
        <v>2000000</v>
      </c>
      <c r="D20" s="225">
        <v>1800000</v>
      </c>
    </row>
    <row r="21" spans="1:4" ht="19.5" customHeight="1">
      <c r="A21" s="204" t="s">
        <v>251</v>
      </c>
      <c r="B21" s="70" t="s">
        <v>177</v>
      </c>
      <c r="C21" s="225">
        <v>330000</v>
      </c>
      <c r="D21" s="225">
        <v>330000</v>
      </c>
    </row>
    <row r="22" spans="1:4" ht="19.5" customHeight="1">
      <c r="A22" s="204" t="s">
        <v>252</v>
      </c>
      <c r="B22" s="191" t="s">
        <v>253</v>
      </c>
      <c r="C22" s="225">
        <v>100000</v>
      </c>
      <c r="D22" s="225">
        <v>100000</v>
      </c>
    </row>
    <row r="23" spans="1:4" ht="19.5" customHeight="1">
      <c r="A23" s="27" t="s">
        <v>162</v>
      </c>
      <c r="B23" s="70" t="s">
        <v>163</v>
      </c>
      <c r="C23" s="225"/>
      <c r="D23" s="225"/>
    </row>
    <row r="24" spans="1:4" ht="19.5" customHeight="1">
      <c r="A24" s="139"/>
      <c r="B24" s="144" t="s">
        <v>179</v>
      </c>
      <c r="C24" s="226">
        <f>C18+C20+C21+C22+C23</f>
        <v>4230000</v>
      </c>
      <c r="D24" s="226">
        <f>D18+D20+D21+D22+D23</f>
        <v>4230000</v>
      </c>
    </row>
    <row r="25" spans="1:4" ht="19.5" customHeight="1">
      <c r="A25" s="145" t="s">
        <v>137</v>
      </c>
      <c r="B25" s="140" t="s">
        <v>44</v>
      </c>
      <c r="C25" s="226">
        <v>1290419</v>
      </c>
      <c r="D25" s="226">
        <v>1627942</v>
      </c>
    </row>
    <row r="26" spans="1:4" ht="19.5" customHeight="1">
      <c r="A26" s="29" t="s">
        <v>138</v>
      </c>
      <c r="B26" s="72" t="s">
        <v>79</v>
      </c>
      <c r="C26" s="229"/>
      <c r="D26" s="229"/>
    </row>
    <row r="27" spans="1:4" ht="19.5" customHeight="1">
      <c r="A27" s="27" t="s">
        <v>165</v>
      </c>
      <c r="B27" s="70" t="s">
        <v>166</v>
      </c>
      <c r="C27" s="225">
        <v>0</v>
      </c>
      <c r="D27" s="225">
        <v>0</v>
      </c>
    </row>
    <row r="28" spans="1:4" ht="19.5" customHeight="1">
      <c r="A28" s="204" t="s">
        <v>255</v>
      </c>
      <c r="B28" s="191" t="s">
        <v>256</v>
      </c>
      <c r="C28" s="225"/>
      <c r="D28" s="225"/>
    </row>
    <row r="29" spans="1:4" ht="19.5" customHeight="1">
      <c r="A29" s="139"/>
      <c r="B29" s="140" t="s">
        <v>173</v>
      </c>
      <c r="C29" s="226">
        <f>SUM(C27:C28)</f>
        <v>0</v>
      </c>
      <c r="D29" s="226">
        <f>SUM(D27:D28)</f>
        <v>0</v>
      </c>
    </row>
    <row r="30" spans="1:4" ht="19.5" customHeight="1">
      <c r="A30" s="29" t="s">
        <v>139</v>
      </c>
      <c r="B30" s="72" t="s">
        <v>140</v>
      </c>
      <c r="C30" s="227"/>
      <c r="D30" s="227"/>
    </row>
    <row r="31" spans="1:4" ht="19.5" customHeight="1">
      <c r="A31" s="204" t="s">
        <v>312</v>
      </c>
      <c r="B31" s="191" t="s">
        <v>313</v>
      </c>
      <c r="C31" s="225">
        <v>196600</v>
      </c>
      <c r="D31" s="225">
        <v>105000</v>
      </c>
    </row>
    <row r="32" spans="1:4" ht="19.5" customHeight="1">
      <c r="A32" s="204" t="s">
        <v>257</v>
      </c>
      <c r="B32" s="191" t="s">
        <v>258</v>
      </c>
      <c r="C32" s="225"/>
      <c r="D32" s="225"/>
    </row>
    <row r="33" spans="1:4" ht="19.5" customHeight="1">
      <c r="A33" s="139"/>
      <c r="B33" s="140" t="s">
        <v>174</v>
      </c>
      <c r="C33" s="226">
        <f>SUM(C31:C32)</f>
        <v>196600</v>
      </c>
      <c r="D33" s="226">
        <f>SUM(D31:D32)</f>
        <v>105000</v>
      </c>
    </row>
    <row r="34" spans="1:4" ht="19.5" customHeight="1">
      <c r="A34" s="30" t="s">
        <v>141</v>
      </c>
      <c r="B34" s="72" t="s">
        <v>142</v>
      </c>
      <c r="C34" s="227">
        <v>0</v>
      </c>
      <c r="D34" s="227">
        <v>0</v>
      </c>
    </row>
    <row r="35" spans="1:4" ht="19.5" customHeight="1">
      <c r="A35" s="146"/>
      <c r="B35" s="140" t="s">
        <v>175</v>
      </c>
      <c r="C35" s="230">
        <f>SUM(C34)</f>
        <v>0</v>
      </c>
      <c r="D35" s="230">
        <f>SUM(D34)</f>
        <v>0</v>
      </c>
    </row>
    <row r="36" spans="1:4" ht="19.5" customHeight="1">
      <c r="A36" s="147" t="s">
        <v>143</v>
      </c>
      <c r="B36" s="148" t="s">
        <v>144</v>
      </c>
      <c r="C36" s="231">
        <f>C13+C16+C24+C25+C29+C33+C35</f>
        <v>42730000</v>
      </c>
      <c r="D36" s="231">
        <f>D13+D16+D24+D25+D29+D33+D35</f>
        <v>30680000</v>
      </c>
    </row>
    <row r="37" spans="1:4" ht="19.5" customHeight="1">
      <c r="A37" s="29" t="s">
        <v>259</v>
      </c>
      <c r="B37" s="72" t="s">
        <v>260</v>
      </c>
      <c r="C37" s="227">
        <v>3500000</v>
      </c>
      <c r="D37" s="227"/>
    </row>
    <row r="38" spans="1:4" ht="19.5" customHeight="1">
      <c r="A38" s="139"/>
      <c r="B38" s="140" t="s">
        <v>178</v>
      </c>
      <c r="C38" s="226">
        <f>C36+C37</f>
        <v>46230000</v>
      </c>
      <c r="D38" s="226">
        <f>D36+D37</f>
        <v>30680000</v>
      </c>
    </row>
    <row r="39" spans="1:4" ht="12.75" customHeight="1">
      <c r="A39" s="28"/>
      <c r="B39" s="28"/>
      <c r="C39" s="232"/>
      <c r="D39" s="232"/>
    </row>
    <row r="40" spans="1:4" ht="18" customHeight="1">
      <c r="A40" s="397" t="s">
        <v>181</v>
      </c>
      <c r="B40" s="398" t="s">
        <v>10</v>
      </c>
      <c r="C40" s="393" t="s">
        <v>358</v>
      </c>
      <c r="D40" s="393" t="s">
        <v>359</v>
      </c>
    </row>
    <row r="41" spans="1:4" ht="15" customHeight="1">
      <c r="A41" s="397"/>
      <c r="B41" s="398"/>
      <c r="C41" s="394"/>
      <c r="D41" s="394"/>
    </row>
    <row r="42" spans="1:4" ht="15">
      <c r="A42" s="81" t="s">
        <v>180</v>
      </c>
      <c r="B42" s="149" t="s">
        <v>261</v>
      </c>
      <c r="C42" s="233"/>
      <c r="D42" s="233"/>
    </row>
    <row r="43" spans="1:4" ht="14.25">
      <c r="A43" s="108" t="s">
        <v>145</v>
      </c>
      <c r="B43" s="80" t="s">
        <v>182</v>
      </c>
      <c r="C43" s="234"/>
      <c r="D43" s="234"/>
    </row>
    <row r="44" spans="1:4" ht="14.25">
      <c r="A44" s="24" t="s">
        <v>146</v>
      </c>
      <c r="B44" s="80" t="s">
        <v>147</v>
      </c>
      <c r="C44" s="234">
        <v>3171948</v>
      </c>
      <c r="D44" s="234">
        <v>3162698</v>
      </c>
    </row>
    <row r="45" spans="1:4" ht="19.5" customHeight="1">
      <c r="A45" s="108" t="s">
        <v>148</v>
      </c>
      <c r="B45" s="80" t="s">
        <v>149</v>
      </c>
      <c r="C45" s="235">
        <v>4769710</v>
      </c>
      <c r="D45" s="235">
        <v>4730890</v>
      </c>
    </row>
    <row r="46" spans="1:4" ht="17.25" customHeight="1">
      <c r="A46" s="108"/>
      <c r="B46" s="107" t="s">
        <v>183</v>
      </c>
      <c r="C46" s="236">
        <f>SUM(C44:C45)</f>
        <v>7941658</v>
      </c>
      <c r="D46" s="236">
        <f>SUM(D44:D45)</f>
        <v>7893588</v>
      </c>
    </row>
    <row r="47" spans="1:4" ht="19.5" customHeight="1">
      <c r="A47" s="108" t="s">
        <v>150</v>
      </c>
      <c r="B47" s="224" t="s">
        <v>184</v>
      </c>
      <c r="C47" s="234">
        <v>1709998</v>
      </c>
      <c r="D47" s="234">
        <v>1701421</v>
      </c>
    </row>
    <row r="48" spans="1:4" ht="19.5" customHeight="1">
      <c r="A48" s="109" t="s">
        <v>151</v>
      </c>
      <c r="B48" s="224" t="s">
        <v>152</v>
      </c>
      <c r="C48" s="234">
        <v>12958385</v>
      </c>
      <c r="D48" s="234">
        <v>12320341</v>
      </c>
    </row>
    <row r="49" spans="1:4" ht="19.5" customHeight="1">
      <c r="A49" s="109" t="s">
        <v>153</v>
      </c>
      <c r="B49" s="224" t="s">
        <v>65</v>
      </c>
      <c r="C49" s="234">
        <v>1827000</v>
      </c>
      <c r="D49" s="234">
        <v>3601000</v>
      </c>
    </row>
    <row r="50" spans="1:4" ht="19.5" customHeight="1">
      <c r="A50" s="109" t="s">
        <v>154</v>
      </c>
      <c r="B50" s="224" t="s">
        <v>155</v>
      </c>
      <c r="C50" s="234">
        <v>1121352</v>
      </c>
      <c r="D50" s="234">
        <v>2132621</v>
      </c>
    </row>
    <row r="51" spans="1:4" ht="19.5" customHeight="1">
      <c r="A51" s="82"/>
      <c r="B51" s="150" t="s">
        <v>185</v>
      </c>
      <c r="C51" s="236">
        <f>C46+C47+C48+C49+C50</f>
        <v>25558393</v>
      </c>
      <c r="D51" s="236">
        <f>D46+D47+D48+D49+D50</f>
        <v>27648971</v>
      </c>
    </row>
    <row r="52" spans="1:4" ht="19.5" customHeight="1">
      <c r="A52" s="82" t="s">
        <v>156</v>
      </c>
      <c r="B52" s="107" t="s">
        <v>157</v>
      </c>
      <c r="C52" s="239">
        <v>1158700</v>
      </c>
      <c r="D52" s="239">
        <v>453050</v>
      </c>
    </row>
    <row r="53" spans="1:4" ht="19.5" customHeight="1">
      <c r="A53" s="82" t="s">
        <v>158</v>
      </c>
      <c r="B53" s="107" t="s">
        <v>80</v>
      </c>
      <c r="C53" s="236">
        <v>18647195</v>
      </c>
      <c r="D53" s="236">
        <v>1643171</v>
      </c>
    </row>
    <row r="54" spans="1:4" ht="19.5" customHeight="1">
      <c r="A54" s="82" t="s">
        <v>159</v>
      </c>
      <c r="B54" s="107" t="s">
        <v>160</v>
      </c>
      <c r="C54" s="236">
        <v>0</v>
      </c>
      <c r="D54" s="236">
        <v>0</v>
      </c>
    </row>
    <row r="55" spans="1:4" ht="19.5" customHeight="1">
      <c r="A55" s="82"/>
      <c r="B55" s="151" t="s">
        <v>186</v>
      </c>
      <c r="C55" s="236">
        <f>C52+C53+C54</f>
        <v>19805895</v>
      </c>
      <c r="D55" s="236">
        <f>D52+D53+D54</f>
        <v>2096221</v>
      </c>
    </row>
    <row r="56" spans="1:4" ht="19.5" customHeight="1">
      <c r="A56" s="284" t="s">
        <v>324</v>
      </c>
      <c r="B56" s="285" t="s">
        <v>323</v>
      </c>
      <c r="C56" s="286">
        <f>C51+C55</f>
        <v>45364288</v>
      </c>
      <c r="D56" s="286">
        <f>D51+D55</f>
        <v>29745192</v>
      </c>
    </row>
    <row r="57" spans="1:4" ht="19.5" customHeight="1">
      <c r="A57" s="82" t="s">
        <v>187</v>
      </c>
      <c r="B57" s="77" t="s">
        <v>188</v>
      </c>
      <c r="C57" s="236">
        <v>0</v>
      </c>
      <c r="D57" s="236">
        <v>0</v>
      </c>
    </row>
    <row r="58" spans="1:4" ht="19.5" customHeight="1">
      <c r="A58" s="82"/>
      <c r="B58" s="77" t="s">
        <v>335</v>
      </c>
      <c r="C58" s="236">
        <v>865712</v>
      </c>
      <c r="D58" s="236">
        <v>934808</v>
      </c>
    </row>
    <row r="59" spans="1:4" ht="19.5" customHeight="1">
      <c r="A59" s="152"/>
      <c r="B59" s="153" t="s">
        <v>189</v>
      </c>
      <c r="C59" s="237">
        <f>C56+C58</f>
        <v>46230000</v>
      </c>
      <c r="D59" s="237">
        <f>D56+D58</f>
        <v>30680000</v>
      </c>
    </row>
    <row r="60" spans="1:4" ht="15">
      <c r="A60" s="13"/>
      <c r="B60" s="13"/>
      <c r="C60" s="13"/>
      <c r="D60" s="13"/>
    </row>
    <row r="61" spans="1:4" ht="14.25">
      <c r="A61" s="28"/>
      <c r="B61" s="28"/>
      <c r="C61" s="28"/>
      <c r="D61" s="28"/>
    </row>
    <row r="62" spans="1:4" ht="14.25">
      <c r="A62" s="28"/>
      <c r="B62" s="28"/>
      <c r="C62" s="28"/>
      <c r="D62" s="28"/>
    </row>
    <row r="63" spans="1:4" ht="14.25">
      <c r="A63" s="28"/>
      <c r="B63" s="28"/>
      <c r="C63" s="28"/>
      <c r="D63" s="28"/>
    </row>
    <row r="64" spans="1:4" ht="14.25">
      <c r="A64" s="28"/>
      <c r="B64" s="28"/>
      <c r="C64" s="28"/>
      <c r="D64" s="28"/>
    </row>
    <row r="65" spans="1:4" ht="14.25">
      <c r="A65" s="28"/>
      <c r="B65" s="28"/>
      <c r="C65" s="28"/>
      <c r="D65" s="28"/>
    </row>
    <row r="66" spans="1:4" ht="14.25">
      <c r="A66" s="28"/>
      <c r="B66" s="28"/>
      <c r="C66" s="28"/>
      <c r="D66" s="28"/>
    </row>
    <row r="67" spans="1:4" ht="14.25">
      <c r="A67" s="28"/>
      <c r="B67" s="28"/>
      <c r="C67" s="28"/>
      <c r="D67" s="28"/>
    </row>
    <row r="68" spans="1:4" ht="14.25">
      <c r="A68" s="28"/>
      <c r="B68" s="28"/>
      <c r="C68" s="28"/>
      <c r="D68" s="28"/>
    </row>
    <row r="69" spans="1:4" ht="14.25">
      <c r="A69" s="28"/>
      <c r="B69" s="28"/>
      <c r="C69" s="28"/>
      <c r="D69" s="28"/>
    </row>
    <row r="70" spans="1:4" ht="14.25">
      <c r="A70" s="28"/>
      <c r="B70" s="28"/>
      <c r="C70" s="28"/>
      <c r="D70" s="28"/>
    </row>
    <row r="71" spans="1:4" ht="14.25">
      <c r="A71" s="28"/>
      <c r="B71" s="28"/>
      <c r="C71" s="28"/>
      <c r="D71" s="28"/>
    </row>
    <row r="72" spans="1:4" ht="14.25">
      <c r="A72" s="28"/>
      <c r="B72" s="28"/>
      <c r="C72" s="28"/>
      <c r="D72" s="28"/>
    </row>
    <row r="73" spans="1:4" ht="14.25">
      <c r="A73" s="28"/>
      <c r="B73" s="28"/>
      <c r="C73" s="28"/>
      <c r="D73" s="28"/>
    </row>
    <row r="74" spans="1:4" ht="14.25">
      <c r="A74" s="28"/>
      <c r="B74" s="28"/>
      <c r="C74" s="28"/>
      <c r="D74" s="28"/>
    </row>
    <row r="75" spans="1:4" ht="14.25">
      <c r="A75" s="28"/>
      <c r="B75" s="28"/>
      <c r="C75" s="28"/>
      <c r="D75" s="28"/>
    </row>
    <row r="76" spans="1:4" ht="14.25">
      <c r="A76" s="28"/>
      <c r="B76" s="28"/>
      <c r="C76" s="28"/>
      <c r="D76" s="28"/>
    </row>
    <row r="77" spans="1:4" ht="14.25">
      <c r="A77" s="28"/>
      <c r="B77" s="28"/>
      <c r="C77" s="28"/>
      <c r="D77" s="28"/>
    </row>
    <row r="78" spans="1:4" ht="14.25">
      <c r="A78" s="28"/>
      <c r="B78" s="28"/>
      <c r="C78" s="28"/>
      <c r="D78" s="28"/>
    </row>
    <row r="79" spans="1:4" ht="14.25">
      <c r="A79" s="28"/>
      <c r="B79" s="28"/>
      <c r="C79" s="28"/>
      <c r="D79" s="28"/>
    </row>
    <row r="80" spans="1:4" ht="14.25">
      <c r="A80" s="28"/>
      <c r="B80" s="28"/>
      <c r="C80" s="28"/>
      <c r="D80" s="28"/>
    </row>
    <row r="81" spans="1:4" ht="14.25">
      <c r="A81" s="28"/>
      <c r="B81" s="28"/>
      <c r="C81" s="28"/>
      <c r="D81" s="28"/>
    </row>
    <row r="82" spans="1:4" ht="14.25">
      <c r="A82" s="28"/>
      <c r="B82" s="28"/>
      <c r="C82" s="28"/>
      <c r="D82" s="28"/>
    </row>
    <row r="83" spans="1:4" ht="14.25">
      <c r="A83" s="28"/>
      <c r="B83" s="28"/>
      <c r="C83" s="28"/>
      <c r="D83" s="28"/>
    </row>
    <row r="84" spans="1:4" ht="14.25">
      <c r="A84" s="28"/>
      <c r="B84" s="28"/>
      <c r="C84" s="28"/>
      <c r="D84" s="28"/>
    </row>
    <row r="85" spans="1:4" ht="14.25">
      <c r="A85" s="28"/>
      <c r="B85" s="28"/>
      <c r="C85" s="28"/>
      <c r="D85" s="28"/>
    </row>
    <row r="86" spans="1:4" ht="14.25">
      <c r="A86" s="28"/>
      <c r="B86" s="28"/>
      <c r="C86" s="28"/>
      <c r="D86" s="28"/>
    </row>
    <row r="87" spans="1:4" ht="14.25">
      <c r="A87" s="28"/>
      <c r="B87" s="28"/>
      <c r="C87" s="28"/>
      <c r="D87" s="28"/>
    </row>
    <row r="88" spans="1:4" ht="14.25">
      <c r="A88" s="28"/>
      <c r="B88" s="28"/>
      <c r="C88" s="28"/>
      <c r="D88" s="28"/>
    </row>
    <row r="89" spans="1:4" ht="14.25">
      <c r="A89" s="28"/>
      <c r="B89" s="28"/>
      <c r="C89" s="28"/>
      <c r="D89" s="28"/>
    </row>
    <row r="90" spans="1:4" ht="14.25">
      <c r="A90" s="28"/>
      <c r="B90" s="28"/>
      <c r="C90" s="28"/>
      <c r="D90" s="28"/>
    </row>
    <row r="91" spans="1:4" ht="14.25">
      <c r="A91" s="28"/>
      <c r="B91" s="28"/>
      <c r="C91" s="28"/>
      <c r="D91" s="28"/>
    </row>
    <row r="92" spans="1:4" ht="14.25">
      <c r="A92" s="28"/>
      <c r="B92" s="28"/>
      <c r="C92" s="28"/>
      <c r="D92" s="28"/>
    </row>
    <row r="93" spans="1:4" ht="14.25">
      <c r="A93" s="28"/>
      <c r="B93" s="28"/>
      <c r="C93" s="28"/>
      <c r="D93" s="28"/>
    </row>
    <row r="94" spans="1:4" ht="14.25">
      <c r="A94" s="28"/>
      <c r="B94" s="28"/>
      <c r="C94" s="28"/>
      <c r="D94" s="28"/>
    </row>
    <row r="95" spans="1:4" ht="14.25">
      <c r="A95" s="28"/>
      <c r="B95" s="28"/>
      <c r="C95" s="28"/>
      <c r="D95" s="28"/>
    </row>
    <row r="96" spans="1:4" ht="14.25">
      <c r="A96" s="28"/>
      <c r="B96" s="28"/>
      <c r="C96" s="28"/>
      <c r="D96" s="28"/>
    </row>
    <row r="97" spans="1:4" ht="14.25">
      <c r="A97" s="28"/>
      <c r="B97" s="28"/>
      <c r="C97" s="28"/>
      <c r="D97" s="28"/>
    </row>
    <row r="98" spans="1:4" ht="14.25">
      <c r="A98" s="28"/>
      <c r="B98" s="28"/>
      <c r="C98" s="28"/>
      <c r="D98" s="28"/>
    </row>
    <row r="99" spans="1:4" ht="14.25">
      <c r="A99" s="28"/>
      <c r="B99" s="28"/>
      <c r="C99" s="28"/>
      <c r="D99" s="28"/>
    </row>
    <row r="100" spans="1:4" ht="14.25">
      <c r="A100" s="28"/>
      <c r="B100" s="28"/>
      <c r="C100" s="28"/>
      <c r="D100" s="28"/>
    </row>
    <row r="101" spans="1:4" ht="14.25">
      <c r="A101" s="28"/>
      <c r="B101" s="28"/>
      <c r="C101" s="28"/>
      <c r="D101" s="28"/>
    </row>
    <row r="102" spans="1:4" ht="14.25">
      <c r="A102" s="28"/>
      <c r="B102" s="28"/>
      <c r="C102" s="28"/>
      <c r="D102" s="28"/>
    </row>
    <row r="103" spans="1:4" ht="14.25">
      <c r="A103" s="28"/>
      <c r="B103" s="28"/>
      <c r="C103" s="28"/>
      <c r="D103" s="28"/>
    </row>
    <row r="104" spans="1:4" ht="14.25">
      <c r="A104" s="28"/>
      <c r="B104" s="28"/>
      <c r="C104" s="28"/>
      <c r="D104" s="28"/>
    </row>
    <row r="105" spans="1:4" ht="14.25">
      <c r="A105" s="28"/>
      <c r="B105" s="28"/>
      <c r="C105" s="28"/>
      <c r="D105" s="28"/>
    </row>
    <row r="106" spans="1:4" ht="14.25">
      <c r="A106" s="28"/>
      <c r="B106" s="28"/>
      <c r="C106" s="28"/>
      <c r="D106" s="28"/>
    </row>
    <row r="107" spans="1:4" ht="14.25">
      <c r="A107" s="28"/>
      <c r="B107" s="28"/>
      <c r="C107" s="28"/>
      <c r="D107" s="28"/>
    </row>
    <row r="108" spans="1:4" ht="14.25">
      <c r="A108" s="28"/>
      <c r="B108" s="28"/>
      <c r="C108" s="28"/>
      <c r="D108" s="28"/>
    </row>
    <row r="109" spans="1:4" ht="14.25">
      <c r="A109" s="28"/>
      <c r="B109" s="28"/>
      <c r="C109" s="28"/>
      <c r="D109" s="28"/>
    </row>
    <row r="110" spans="1:4" ht="14.25">
      <c r="A110" s="28"/>
      <c r="B110" s="28"/>
      <c r="C110" s="28"/>
      <c r="D110" s="28"/>
    </row>
    <row r="111" spans="1:4" ht="14.25">
      <c r="A111" s="28"/>
      <c r="B111" s="28"/>
      <c r="C111" s="28"/>
      <c r="D111" s="28"/>
    </row>
    <row r="112" spans="1:4" ht="14.25">
      <c r="A112" s="28"/>
      <c r="B112" s="28"/>
      <c r="C112" s="28"/>
      <c r="D112" s="28"/>
    </row>
    <row r="113" spans="1:4" ht="14.25">
      <c r="A113" s="28"/>
      <c r="B113" s="28"/>
      <c r="C113" s="28"/>
      <c r="D113" s="28"/>
    </row>
    <row r="114" spans="1:4" ht="14.25">
      <c r="A114" s="28"/>
      <c r="B114" s="28"/>
      <c r="C114" s="28"/>
      <c r="D114" s="28"/>
    </row>
    <row r="115" spans="1:4" ht="14.25">
      <c r="A115" s="28"/>
      <c r="B115" s="28"/>
      <c r="C115" s="28"/>
      <c r="D115" s="28"/>
    </row>
    <row r="116" spans="1:4" ht="14.25">
      <c r="A116" s="28"/>
      <c r="B116" s="28"/>
      <c r="C116" s="28"/>
      <c r="D116" s="28"/>
    </row>
    <row r="117" spans="1:4" ht="14.25">
      <c r="A117" s="28"/>
      <c r="B117" s="28"/>
      <c r="C117" s="28"/>
      <c r="D117" s="28"/>
    </row>
    <row r="118" spans="1:4" ht="14.25">
      <c r="A118" s="28"/>
      <c r="B118" s="28"/>
      <c r="C118" s="28"/>
      <c r="D118" s="28"/>
    </row>
    <row r="119" spans="1:4" ht="14.25">
      <c r="A119" s="28"/>
      <c r="B119" s="28"/>
      <c r="C119" s="28"/>
      <c r="D119" s="28"/>
    </row>
    <row r="120" spans="1:4" ht="14.25">
      <c r="A120" s="28"/>
      <c r="B120" s="28"/>
      <c r="C120" s="28"/>
      <c r="D120" s="28"/>
    </row>
    <row r="121" spans="1:4" ht="14.25">
      <c r="A121" s="28"/>
      <c r="B121" s="28"/>
      <c r="C121" s="28"/>
      <c r="D121" s="28"/>
    </row>
    <row r="122" spans="1:4" ht="14.25">
      <c r="A122" s="28"/>
      <c r="B122" s="28"/>
      <c r="C122" s="28"/>
      <c r="D122" s="28"/>
    </row>
    <row r="123" spans="1:4" ht="14.25">
      <c r="A123" s="28"/>
      <c r="B123" s="28"/>
      <c r="C123" s="28"/>
      <c r="D123" s="28"/>
    </row>
    <row r="124" spans="1:4" ht="14.25">
      <c r="A124" s="28"/>
      <c r="B124" s="28"/>
      <c r="C124" s="28"/>
      <c r="D124" s="28"/>
    </row>
    <row r="125" spans="1:4" ht="14.25">
      <c r="A125" s="28"/>
      <c r="B125" s="28"/>
      <c r="C125" s="28"/>
      <c r="D125" s="28"/>
    </row>
    <row r="126" spans="1:4" ht="14.25">
      <c r="A126" s="28"/>
      <c r="B126" s="28"/>
      <c r="C126" s="28"/>
      <c r="D126" s="28"/>
    </row>
    <row r="127" spans="1:4" ht="14.25">
      <c r="A127" s="28"/>
      <c r="B127" s="28"/>
      <c r="C127" s="28"/>
      <c r="D127" s="28"/>
    </row>
    <row r="128" spans="1:4" ht="14.25">
      <c r="A128" s="28"/>
      <c r="B128" s="28"/>
      <c r="C128" s="28"/>
      <c r="D128" s="28"/>
    </row>
    <row r="129" spans="1:4" ht="14.25">
      <c r="A129" s="28"/>
      <c r="B129" s="28"/>
      <c r="C129" s="28"/>
      <c r="D129" s="28"/>
    </row>
    <row r="130" spans="1:4" ht="14.25">
      <c r="A130" s="28"/>
      <c r="B130" s="28"/>
      <c r="C130" s="28"/>
      <c r="D130" s="28"/>
    </row>
    <row r="131" spans="1:4" ht="14.25">
      <c r="A131" s="28"/>
      <c r="B131" s="28"/>
      <c r="C131" s="28"/>
      <c r="D131" s="28"/>
    </row>
    <row r="132" spans="1:4" ht="14.25">
      <c r="A132" s="28"/>
      <c r="B132" s="28"/>
      <c r="C132" s="28"/>
      <c r="D132" s="28"/>
    </row>
    <row r="133" spans="1:4" ht="14.25">
      <c r="A133" s="28"/>
      <c r="B133" s="28"/>
      <c r="C133" s="28"/>
      <c r="D133" s="28"/>
    </row>
    <row r="134" spans="1:4" ht="14.25">
      <c r="A134" s="28"/>
      <c r="B134" s="28"/>
      <c r="C134" s="28"/>
      <c r="D134" s="28"/>
    </row>
    <row r="135" spans="1:4" ht="14.25">
      <c r="A135" s="28"/>
      <c r="B135" s="28"/>
      <c r="C135" s="28"/>
      <c r="D135" s="28"/>
    </row>
    <row r="136" spans="1:4" ht="14.25">
      <c r="A136" s="28"/>
      <c r="B136" s="28"/>
      <c r="C136" s="28"/>
      <c r="D136" s="28"/>
    </row>
    <row r="137" spans="1:4" ht="14.25">
      <c r="A137" s="28"/>
      <c r="B137" s="28"/>
      <c r="C137" s="28"/>
      <c r="D137" s="28"/>
    </row>
    <row r="138" spans="1:4" ht="14.25">
      <c r="A138" s="28"/>
      <c r="B138" s="28"/>
      <c r="C138" s="28"/>
      <c r="D138" s="28"/>
    </row>
    <row r="139" spans="1:4" ht="14.25">
      <c r="A139" s="28"/>
      <c r="B139" s="28"/>
      <c r="C139" s="28"/>
      <c r="D139" s="28"/>
    </row>
    <row r="140" spans="1:4" ht="14.25">
      <c r="A140" s="28"/>
      <c r="B140" s="28"/>
      <c r="C140" s="28"/>
      <c r="D140" s="28"/>
    </row>
    <row r="141" spans="1:4" ht="14.25">
      <c r="A141" s="28"/>
      <c r="B141" s="28"/>
      <c r="C141" s="28"/>
      <c r="D141" s="28"/>
    </row>
    <row r="142" spans="1:4" ht="14.25">
      <c r="A142" s="28"/>
      <c r="B142" s="28"/>
      <c r="C142" s="28"/>
      <c r="D142" s="28"/>
    </row>
    <row r="143" spans="1:4" ht="14.25">
      <c r="A143" s="28"/>
      <c r="B143" s="28"/>
      <c r="C143" s="28"/>
      <c r="D143" s="28"/>
    </row>
    <row r="144" spans="1:4" ht="14.25">
      <c r="A144" s="28"/>
      <c r="B144" s="28"/>
      <c r="C144" s="28"/>
      <c r="D144" s="28"/>
    </row>
    <row r="145" spans="1:4" ht="14.25">
      <c r="A145" s="28"/>
      <c r="B145" s="28"/>
      <c r="C145" s="28"/>
      <c r="D145" s="28"/>
    </row>
    <row r="146" spans="1:4" ht="14.25">
      <c r="A146" s="28"/>
      <c r="B146" s="28"/>
      <c r="C146" s="28"/>
      <c r="D146" s="28"/>
    </row>
    <row r="147" spans="1:4" ht="14.25">
      <c r="A147" s="28"/>
      <c r="B147" s="28"/>
      <c r="C147" s="28"/>
      <c r="D147" s="28"/>
    </row>
    <row r="148" spans="1:4" ht="14.25">
      <c r="A148" s="28"/>
      <c r="B148" s="28"/>
      <c r="C148" s="28"/>
      <c r="D148" s="28"/>
    </row>
    <row r="149" spans="1:4" ht="14.25">
      <c r="A149" s="28"/>
      <c r="B149" s="28"/>
      <c r="C149" s="28"/>
      <c r="D149" s="28"/>
    </row>
    <row r="150" spans="1:4" ht="14.25">
      <c r="A150" s="28"/>
      <c r="B150" s="28"/>
      <c r="C150" s="28"/>
      <c r="D150" s="28"/>
    </row>
    <row r="151" spans="1:4" ht="14.25">
      <c r="A151" s="28"/>
      <c r="B151" s="28"/>
      <c r="C151" s="28"/>
      <c r="D151" s="28"/>
    </row>
    <row r="152" spans="1:4" ht="14.25">
      <c r="A152" s="28"/>
      <c r="B152" s="28"/>
      <c r="C152" s="28"/>
      <c r="D152" s="28"/>
    </row>
    <row r="153" spans="1:4" ht="14.25">
      <c r="A153" s="28"/>
      <c r="B153" s="28"/>
      <c r="C153" s="28"/>
      <c r="D153" s="28"/>
    </row>
    <row r="154" spans="1:4" ht="14.25">
      <c r="A154" s="28"/>
      <c r="B154" s="28"/>
      <c r="C154" s="28"/>
      <c r="D154" s="28"/>
    </row>
    <row r="155" spans="1:4" ht="14.25">
      <c r="A155" s="28"/>
      <c r="B155" s="28"/>
      <c r="C155" s="28"/>
      <c r="D155" s="28"/>
    </row>
    <row r="156" spans="1:4" ht="14.25">
      <c r="A156" s="28"/>
      <c r="B156" s="28"/>
      <c r="C156" s="28"/>
      <c r="D156" s="28"/>
    </row>
    <row r="157" spans="1:4" ht="14.25">
      <c r="A157" s="28"/>
      <c r="B157" s="28"/>
      <c r="C157" s="28"/>
      <c r="D157" s="28"/>
    </row>
    <row r="158" spans="1:4" ht="14.25">
      <c r="A158" s="28"/>
      <c r="B158" s="28"/>
      <c r="C158" s="28"/>
      <c r="D158" s="28"/>
    </row>
    <row r="159" spans="1:4" ht="14.25">
      <c r="A159" s="28"/>
      <c r="B159" s="28"/>
      <c r="C159" s="28"/>
      <c r="D159" s="28"/>
    </row>
    <row r="160" spans="1:4" ht="14.25">
      <c r="A160" s="28"/>
      <c r="B160" s="28"/>
      <c r="C160" s="28"/>
      <c r="D160" s="28"/>
    </row>
    <row r="161" spans="1:4" ht="14.25">
      <c r="A161" s="28"/>
      <c r="B161" s="28"/>
      <c r="C161" s="28"/>
      <c r="D161" s="28"/>
    </row>
    <row r="162" spans="1:4" ht="14.25">
      <c r="A162" s="28"/>
      <c r="B162" s="28"/>
      <c r="C162" s="28"/>
      <c r="D162" s="28"/>
    </row>
    <row r="163" spans="1:4" ht="14.25">
      <c r="A163" s="28"/>
      <c r="B163" s="28"/>
      <c r="C163" s="28"/>
      <c r="D163" s="28"/>
    </row>
    <row r="164" spans="1:4" ht="14.25">
      <c r="A164" s="28"/>
      <c r="B164" s="28"/>
      <c r="C164" s="28"/>
      <c r="D164" s="28"/>
    </row>
    <row r="165" spans="1:4" ht="14.25">
      <c r="A165" s="28"/>
      <c r="B165" s="28"/>
      <c r="C165" s="28"/>
      <c r="D165" s="28"/>
    </row>
    <row r="166" spans="1:4" ht="14.25">
      <c r="A166" s="28"/>
      <c r="B166" s="28"/>
      <c r="C166" s="28"/>
      <c r="D166" s="28"/>
    </row>
    <row r="167" spans="1:4" ht="14.25">
      <c r="A167" s="28"/>
      <c r="B167" s="28"/>
      <c r="C167" s="28"/>
      <c r="D167" s="28"/>
    </row>
    <row r="168" spans="1:4" ht="14.25">
      <c r="A168" s="28"/>
      <c r="B168" s="28"/>
      <c r="C168" s="28"/>
      <c r="D168" s="28"/>
    </row>
    <row r="169" spans="1:4" ht="14.25">
      <c r="A169" s="28"/>
      <c r="B169" s="28"/>
      <c r="C169" s="28"/>
      <c r="D169" s="28"/>
    </row>
    <row r="170" spans="1:4" ht="14.25">
      <c r="A170" s="28"/>
      <c r="B170" s="28"/>
      <c r="C170" s="28"/>
      <c r="D170" s="28"/>
    </row>
    <row r="171" spans="1:4" ht="14.25">
      <c r="A171" s="28"/>
      <c r="B171" s="28"/>
      <c r="C171" s="28"/>
      <c r="D171" s="28"/>
    </row>
    <row r="172" spans="1:4" ht="14.25">
      <c r="A172" s="28"/>
      <c r="B172" s="28"/>
      <c r="C172" s="28"/>
      <c r="D172" s="28"/>
    </row>
    <row r="173" spans="1:4" ht="14.25">
      <c r="A173" s="28"/>
      <c r="B173" s="28"/>
      <c r="C173" s="28"/>
      <c r="D173" s="28"/>
    </row>
    <row r="174" spans="1:4" ht="14.25">
      <c r="A174" s="28"/>
      <c r="B174" s="28"/>
      <c r="C174" s="28"/>
      <c r="D174" s="28"/>
    </row>
    <row r="175" spans="1:4" ht="14.25">
      <c r="A175" s="28"/>
      <c r="B175" s="28"/>
      <c r="C175" s="28"/>
      <c r="D175" s="28"/>
    </row>
    <row r="176" spans="1:4" ht="14.25">
      <c r="A176" s="28"/>
      <c r="B176" s="28"/>
      <c r="C176" s="28"/>
      <c r="D176" s="28"/>
    </row>
    <row r="177" spans="1:4" ht="14.25">
      <c r="A177" s="28"/>
      <c r="B177" s="28"/>
      <c r="C177" s="28"/>
      <c r="D177" s="28"/>
    </row>
    <row r="178" spans="1:4" ht="14.25">
      <c r="A178" s="28"/>
      <c r="B178" s="28"/>
      <c r="C178" s="28"/>
      <c r="D178" s="28"/>
    </row>
    <row r="179" spans="1:4" ht="14.25">
      <c r="A179" s="28"/>
      <c r="B179" s="28"/>
      <c r="C179" s="28"/>
      <c r="D179" s="28"/>
    </row>
    <row r="180" spans="1:4" ht="14.25">
      <c r="A180" s="28"/>
      <c r="B180" s="28"/>
      <c r="C180" s="28"/>
      <c r="D180" s="28"/>
    </row>
    <row r="181" spans="1:4" ht="14.25">
      <c r="A181" s="28"/>
      <c r="B181" s="28"/>
      <c r="C181" s="28"/>
      <c r="D181" s="28"/>
    </row>
    <row r="182" spans="1:4" ht="14.25">
      <c r="A182" s="28"/>
      <c r="B182" s="28"/>
      <c r="C182" s="28"/>
      <c r="D182" s="28"/>
    </row>
  </sheetData>
  <sheetProtection/>
  <mergeCells count="8">
    <mergeCell ref="D1:D2"/>
    <mergeCell ref="D40:D41"/>
    <mergeCell ref="A1:A2"/>
    <mergeCell ref="B1:B2"/>
    <mergeCell ref="C1:C2"/>
    <mergeCell ref="C40:C41"/>
    <mergeCell ref="A40:A41"/>
    <mergeCell ref="B40:B41"/>
  </mergeCells>
  <printOptions horizontalCentered="1"/>
  <pageMargins left="0.35433070866141736" right="0.2362204724409449" top="1.141732283464567" bottom="0.1968503937007874" header="0.35433070866141736" footer="0.1968503937007874"/>
  <pageSetup horizontalDpi="600" verticalDpi="600" orientation="portrait" paperSize="9" scale="70" r:id="rId1"/>
  <headerFooter alignWithMargins="0">
    <oddHeader>&amp;C&amp;"Garamond,Félkövér"&amp;14 1/2019. (II. 07.) számú költségvetési rendelethez
&amp;12ZALAMERENYE KÖZSÉG ÖNKORMÁNYZAT
BEVÉTELI ÉS KIADÁSI ELŐIRÁNYZATAINAK ÖSSZESÍTŐJE ROVATONKÉNT   
2019. ÉVBEN&amp;14
&amp;R
</oddHeader>
  </headerFooter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K40"/>
  <sheetViews>
    <sheetView view="pageLayout" workbookViewId="0" topLeftCell="A1">
      <selection activeCell="I13" sqref="I13"/>
    </sheetView>
  </sheetViews>
  <sheetFormatPr defaultColWidth="9.00390625" defaultRowHeight="12.75"/>
  <cols>
    <col min="1" max="1" width="8.75390625" style="15" customWidth="1"/>
    <col min="2" max="2" width="49.625" style="15" customWidth="1"/>
    <col min="3" max="4" width="14.375" style="15" customWidth="1"/>
    <col min="5" max="6" width="13.25390625" style="15" customWidth="1"/>
    <col min="7" max="8" width="14.75390625" style="15" customWidth="1"/>
    <col min="9" max="9" width="13.25390625" style="15" customWidth="1"/>
    <col min="10" max="10" width="13.875" style="15" customWidth="1"/>
    <col min="11" max="16384" width="9.125" style="15" customWidth="1"/>
  </cols>
  <sheetData>
    <row r="1" spans="1:10" ht="12.75">
      <c r="A1" s="14"/>
      <c r="B1" s="14"/>
      <c r="C1" s="14"/>
      <c r="D1" s="14"/>
      <c r="E1" s="444" t="s">
        <v>366</v>
      </c>
      <c r="F1" s="444"/>
      <c r="G1" s="444"/>
      <c r="H1" s="444"/>
      <c r="I1" s="444"/>
      <c r="J1" s="444"/>
    </row>
    <row r="2" spans="1:10" ht="15" customHeight="1">
      <c r="A2" s="445" t="s">
        <v>50</v>
      </c>
      <c r="B2" s="446" t="s">
        <v>75</v>
      </c>
      <c r="C2" s="441" t="s">
        <v>234</v>
      </c>
      <c r="D2" s="442"/>
      <c r="E2" s="442"/>
      <c r="F2" s="443"/>
      <c r="G2" s="441" t="s">
        <v>53</v>
      </c>
      <c r="H2" s="442"/>
      <c r="I2" s="442"/>
      <c r="J2" s="443"/>
    </row>
    <row r="3" spans="1:10" ht="15" customHeight="1">
      <c r="A3" s="439"/>
      <c r="B3" s="439"/>
      <c r="C3" s="439" t="s">
        <v>63</v>
      </c>
      <c r="D3" s="439" t="s">
        <v>287</v>
      </c>
      <c r="E3" s="439" t="s">
        <v>364</v>
      </c>
      <c r="F3" s="439" t="s">
        <v>54</v>
      </c>
      <c r="G3" s="439" t="s">
        <v>8</v>
      </c>
      <c r="H3" s="87" t="s">
        <v>168</v>
      </c>
      <c r="I3" s="439" t="s">
        <v>365</v>
      </c>
      <c r="J3" s="439" t="s">
        <v>54</v>
      </c>
    </row>
    <row r="4" spans="1:10" ht="15" customHeight="1">
      <c r="A4" s="439"/>
      <c r="B4" s="439"/>
      <c r="C4" s="439"/>
      <c r="D4" s="439"/>
      <c r="E4" s="439"/>
      <c r="F4" s="439"/>
      <c r="G4" s="439"/>
      <c r="H4" s="87" t="s">
        <v>167</v>
      </c>
      <c r="I4" s="439"/>
      <c r="J4" s="439"/>
    </row>
    <row r="5" spans="1:10" ht="15" customHeight="1">
      <c r="A5" s="440"/>
      <c r="B5" s="440"/>
      <c r="C5" s="440"/>
      <c r="D5" s="440"/>
      <c r="E5" s="440"/>
      <c r="F5" s="440"/>
      <c r="G5" s="440"/>
      <c r="H5" s="88" t="s">
        <v>169</v>
      </c>
      <c r="I5" s="440"/>
      <c r="J5" s="440"/>
    </row>
    <row r="6" spans="1:10" ht="39.75" customHeight="1">
      <c r="A6" s="54" t="s">
        <v>2</v>
      </c>
      <c r="B6" s="102"/>
      <c r="C6" s="103"/>
      <c r="D6" s="103"/>
      <c r="E6" s="55"/>
      <c r="F6" s="55"/>
      <c r="G6" s="55"/>
      <c r="H6" s="55"/>
      <c r="I6" s="55"/>
      <c r="J6" s="55"/>
    </row>
    <row r="7" spans="1:10" ht="39.75" customHeight="1">
      <c r="A7" s="17"/>
      <c r="B7" s="110" t="s">
        <v>66</v>
      </c>
      <c r="C7" s="104">
        <f aca="true" t="shared" si="0" ref="C7:J7">SUM(C6:C6)</f>
        <v>0</v>
      </c>
      <c r="D7" s="104">
        <f t="shared" si="0"/>
        <v>0</v>
      </c>
      <c r="E7" s="56">
        <f t="shared" si="0"/>
        <v>0</v>
      </c>
      <c r="F7" s="56">
        <f t="shared" si="0"/>
        <v>0</v>
      </c>
      <c r="G7" s="56">
        <f t="shared" si="0"/>
        <v>0</v>
      </c>
      <c r="H7" s="56">
        <f t="shared" si="0"/>
        <v>0</v>
      </c>
      <c r="I7" s="56">
        <f t="shared" si="0"/>
        <v>0</v>
      </c>
      <c r="J7" s="56">
        <f t="shared" si="0"/>
        <v>0</v>
      </c>
    </row>
    <row r="8" spans="2:8" ht="39.75" customHeight="1">
      <c r="B8" s="216"/>
      <c r="C8" s="216"/>
      <c r="D8" s="216"/>
      <c r="E8" s="216"/>
      <c r="F8" s="216"/>
      <c r="G8" s="216"/>
      <c r="H8" s="216"/>
    </row>
    <row r="9" ht="39.75" customHeight="1"/>
    <row r="40" ht="12.75">
      <c r="K40" s="16"/>
    </row>
  </sheetData>
  <sheetProtection/>
  <mergeCells count="12">
    <mergeCell ref="C3:C5"/>
    <mergeCell ref="J3:J5"/>
    <mergeCell ref="I3:I5"/>
    <mergeCell ref="C2:F2"/>
    <mergeCell ref="D3:D5"/>
    <mergeCell ref="F3:F5"/>
    <mergeCell ref="E1:J1"/>
    <mergeCell ref="A2:A5"/>
    <mergeCell ref="B2:B5"/>
    <mergeCell ref="G2:J2"/>
    <mergeCell ref="G3:G5"/>
    <mergeCell ref="E3:E5"/>
  </mergeCells>
  <printOptions horizontalCentered="1"/>
  <pageMargins left="0.2362204724409449" right="0.2362204724409449" top="1.3385826771653544" bottom="0.1968503937007874" header="0.5905511811023623" footer="0.1968503937007874"/>
  <pageSetup horizontalDpi="600" verticalDpi="600" orientation="landscape" paperSize="9" scale="84" r:id="rId1"/>
  <headerFooter alignWithMargins="0">
    <oddHeader>&amp;C&amp;"Garamond,Félkövér"&amp;14 1/2019. (II. 07.) számú költségvetési rendelethez
ZALAMERENYE KÖZSÉG ÖNKORMÁNYZAT 2019.ÉVI EURÓPAI UNIÓS PROJEKTJEINEK BEVÉTELEI ÉS KIADÁSAI&amp;R&amp;A
&amp;P.oldal
.-Ft-ban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E8"/>
  <sheetViews>
    <sheetView view="pageLayout" zoomScaleSheetLayoutView="80" workbookViewId="0" topLeftCell="A1">
      <selection activeCell="B19" sqref="B19"/>
    </sheetView>
  </sheetViews>
  <sheetFormatPr defaultColWidth="9.00390625" defaultRowHeight="12.75"/>
  <cols>
    <col min="1" max="1" width="7.75390625" style="19" customWidth="1"/>
    <col min="2" max="2" width="44.375" style="19" customWidth="1"/>
    <col min="3" max="3" width="5.625" style="19" hidden="1" customWidth="1"/>
    <col min="4" max="4" width="13.375" style="19" customWidth="1"/>
    <col min="5" max="5" width="21.125" style="19" customWidth="1"/>
    <col min="6" max="16384" width="9.125" style="19" customWidth="1"/>
  </cols>
  <sheetData>
    <row r="1" spans="1:5" ht="12.75" customHeight="1">
      <c r="A1" s="20"/>
      <c r="B1" s="20"/>
      <c r="C1" s="20"/>
      <c r="D1" s="20"/>
      <c r="E1" s="20"/>
    </row>
    <row r="2" spans="1:5" ht="13.5" thickBot="1">
      <c r="A2" s="18"/>
      <c r="B2" s="18"/>
      <c r="C2" s="18"/>
      <c r="D2" s="18"/>
      <c r="E2" s="18"/>
    </row>
    <row r="3" spans="1:5" ht="15.75" customHeight="1" thickBot="1">
      <c r="A3" s="447" t="s">
        <v>14</v>
      </c>
      <c r="B3" s="448" t="s">
        <v>17</v>
      </c>
      <c r="C3" s="448"/>
      <c r="D3" s="449" t="s">
        <v>367</v>
      </c>
      <c r="E3" s="448" t="s">
        <v>18</v>
      </c>
    </row>
    <row r="4" spans="1:5" ht="15.75" customHeight="1" thickBot="1">
      <c r="A4" s="447"/>
      <c r="B4" s="448"/>
      <c r="C4" s="448"/>
      <c r="D4" s="450"/>
      <c r="E4" s="448"/>
    </row>
    <row r="5" spans="1:5" ht="15.75" customHeight="1" thickBot="1">
      <c r="A5" s="447"/>
      <c r="B5" s="448"/>
      <c r="C5" s="448"/>
      <c r="D5" s="450"/>
      <c r="E5" s="448"/>
    </row>
    <row r="6" spans="1:5" ht="15.75" customHeight="1" thickBot="1">
      <c r="A6" s="447"/>
      <c r="B6" s="448"/>
      <c r="C6" s="448"/>
      <c r="D6" s="451"/>
      <c r="E6" s="448"/>
    </row>
    <row r="7" spans="1:5" ht="27.75" customHeight="1">
      <c r="A7" s="288"/>
      <c r="B7" s="197" t="s">
        <v>230</v>
      </c>
      <c r="C7" s="196"/>
      <c r="D7" s="289">
        <v>1500000</v>
      </c>
      <c r="E7" s="198" t="s">
        <v>58</v>
      </c>
    </row>
    <row r="8" spans="1:5" ht="27.75" customHeight="1" thickBot="1">
      <c r="A8" s="242"/>
      <c r="B8" s="243" t="s">
        <v>236</v>
      </c>
      <c r="C8" s="244"/>
      <c r="D8" s="245">
        <f>SUM(D7:D7)</f>
        <v>1500000</v>
      </c>
      <c r="E8" s="246"/>
    </row>
    <row r="9" ht="16.5" customHeight="1"/>
  </sheetData>
  <sheetProtection/>
  <mergeCells count="5">
    <mergeCell ref="A3:A6"/>
    <mergeCell ref="B3:B6"/>
    <mergeCell ref="C3:C6"/>
    <mergeCell ref="E3:E6"/>
    <mergeCell ref="D3:D6"/>
  </mergeCells>
  <printOptions horizontalCentered="1"/>
  <pageMargins left="0.2362204724409449" right="0.2362204724409449" top="1.2598425196850394" bottom="0.1968503937007874" header="0.4330708661417323" footer="0.1968503937007874"/>
  <pageSetup horizontalDpi="600" verticalDpi="600" orientation="portrait" paperSize="9" r:id="rId1"/>
  <headerFooter alignWithMargins="0">
    <oddHeader>&amp;C&amp;"Garamond,Félkövér"&amp;14 1/2019. (II. 07.) számú költségvetési rendelethez
ZALAMERENYE KÖZSÉG ÖNKORMÁNYZAT 2019.ÉVI TARTALÉKA&amp;R&amp;A
&amp;P.oldal
 Ft-ban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G8"/>
  <sheetViews>
    <sheetView view="pageLayout" workbookViewId="0" topLeftCell="A1">
      <selection activeCell="E7" sqref="E7"/>
    </sheetView>
  </sheetViews>
  <sheetFormatPr defaultColWidth="9.00390625" defaultRowHeight="12.75"/>
  <cols>
    <col min="1" max="1" width="12.625" style="36" customWidth="1"/>
    <col min="2" max="2" width="8.125" style="36" customWidth="1"/>
    <col min="3" max="3" width="8.25390625" style="36" customWidth="1"/>
    <col min="4" max="4" width="48.375" style="36" customWidth="1"/>
    <col min="5" max="5" width="13.375" style="36" customWidth="1"/>
    <col min="6" max="6" width="12.25390625" style="36" customWidth="1"/>
    <col min="7" max="7" width="11.00390625" style="36" customWidth="1"/>
    <col min="8" max="16384" width="9.125" style="36" customWidth="1"/>
  </cols>
  <sheetData>
    <row r="1" ht="12.75">
      <c r="F1" s="43" t="s">
        <v>366</v>
      </c>
    </row>
    <row r="2" spans="1:7" ht="16.5" customHeight="1">
      <c r="A2" s="457" t="s">
        <v>0</v>
      </c>
      <c r="B2" s="460" t="s">
        <v>43</v>
      </c>
      <c r="C2" s="461"/>
      <c r="D2" s="462"/>
      <c r="E2" s="46">
        <v>2019</v>
      </c>
      <c r="F2" s="46">
        <v>2020</v>
      </c>
      <c r="G2" s="46">
        <v>2021</v>
      </c>
    </row>
    <row r="3" spans="1:7" ht="17.25" customHeight="1">
      <c r="A3" s="458"/>
      <c r="B3" s="463"/>
      <c r="C3" s="464"/>
      <c r="D3" s="465"/>
      <c r="E3" s="452" t="s">
        <v>238</v>
      </c>
      <c r="F3" s="452"/>
      <c r="G3" s="453"/>
    </row>
    <row r="4" spans="1:7" ht="12" customHeight="1">
      <c r="A4" s="459"/>
      <c r="B4" s="466"/>
      <c r="C4" s="467"/>
      <c r="D4" s="468"/>
      <c r="E4" s="452"/>
      <c r="F4" s="452"/>
      <c r="G4" s="453"/>
    </row>
    <row r="5" spans="1:7" ht="34.5" customHeight="1">
      <c r="A5" s="45" t="s">
        <v>2</v>
      </c>
      <c r="B5" s="472" t="s">
        <v>288</v>
      </c>
      <c r="C5" s="472"/>
      <c r="D5" s="472"/>
      <c r="E5" s="79">
        <v>0</v>
      </c>
      <c r="F5" s="79">
        <v>0</v>
      </c>
      <c r="G5" s="317">
        <v>0</v>
      </c>
    </row>
    <row r="6" spans="1:7" ht="34.5" customHeight="1">
      <c r="A6" s="45" t="s">
        <v>3</v>
      </c>
      <c r="B6" s="472" t="s">
        <v>74</v>
      </c>
      <c r="C6" s="472"/>
      <c r="D6" s="472"/>
      <c r="E6" s="79">
        <v>0</v>
      </c>
      <c r="F6" s="79">
        <v>0</v>
      </c>
      <c r="G6" s="317">
        <v>0</v>
      </c>
    </row>
    <row r="7" spans="1:7" ht="34.5" customHeight="1">
      <c r="A7" s="45" t="s">
        <v>4</v>
      </c>
      <c r="B7" s="469" t="s">
        <v>289</v>
      </c>
      <c r="C7" s="470"/>
      <c r="D7" s="471"/>
      <c r="E7" s="79">
        <v>0</v>
      </c>
      <c r="F7" s="79">
        <v>0</v>
      </c>
      <c r="G7" s="317">
        <v>0</v>
      </c>
    </row>
    <row r="8" spans="1:7" ht="34.5" customHeight="1">
      <c r="A8" s="45"/>
      <c r="B8" s="454" t="s">
        <v>66</v>
      </c>
      <c r="C8" s="455"/>
      <c r="D8" s="456"/>
      <c r="E8" s="100">
        <f>SUM(E5:E7)</f>
        <v>0</v>
      </c>
      <c r="F8" s="100">
        <f>SUM(F5:F7)</f>
        <v>0</v>
      </c>
      <c r="G8" s="311"/>
    </row>
  </sheetData>
  <sheetProtection/>
  <mergeCells count="7">
    <mergeCell ref="E3:G4"/>
    <mergeCell ref="B8:D8"/>
    <mergeCell ref="A2:A4"/>
    <mergeCell ref="B2:D4"/>
    <mergeCell ref="B7:D7"/>
    <mergeCell ref="B5:D5"/>
    <mergeCell ref="B6:D6"/>
  </mergeCells>
  <printOptions horizontalCentered="1"/>
  <pageMargins left="0.2362204724409449" right="0.2362204724409449" top="1.535433070866142" bottom="0.1968503937007874" header="0.4330708661417323" footer="0.1968503937007874"/>
  <pageSetup horizontalDpi="600" verticalDpi="600" orientation="landscape" paperSize="9" r:id="rId1"/>
  <headerFooter alignWithMargins="0">
    <oddHeader>&amp;C&amp;"Garamond,Félkövér"&amp;14 1/2019. (II. 07.) számú költségvetési rendelethez
ZALAMERENYE KÖZSÉG ÖNKORMÁNYZAT 
TÖBB ÉVES KIHATÁSSAL JÁRÓ ELŐIRÁNYZATA ÉVES BONTÁSBAN&amp;R&amp;A
&amp;P.oldal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K20"/>
  <sheetViews>
    <sheetView view="pageLayout" workbookViewId="0" topLeftCell="A1">
      <selection activeCell="G6" sqref="G6"/>
    </sheetView>
  </sheetViews>
  <sheetFormatPr defaultColWidth="9.00390625" defaultRowHeight="12.75"/>
  <cols>
    <col min="1" max="1" width="3.75390625" style="33" customWidth="1"/>
    <col min="2" max="2" width="9.125" style="33" customWidth="1"/>
    <col min="3" max="3" width="8.375" style="33" customWidth="1"/>
    <col min="4" max="4" width="22.875" style="33" customWidth="1"/>
    <col min="5" max="5" width="25.625" style="33" customWidth="1"/>
    <col min="6" max="6" width="12.625" style="33" customWidth="1"/>
    <col min="7" max="7" width="12.375" style="33" customWidth="1"/>
    <col min="8" max="8" width="16.75390625" style="33" customWidth="1"/>
    <col min="9" max="9" width="9.125" style="33" customWidth="1"/>
    <col min="10" max="10" width="11.125" style="33" customWidth="1"/>
    <col min="11" max="11" width="12.375" style="33" customWidth="1"/>
    <col min="12" max="16384" width="9.125" style="33" customWidth="1"/>
  </cols>
  <sheetData>
    <row r="1" spans="10:11" ht="12.75">
      <c r="J1" s="477" t="s">
        <v>366</v>
      </c>
      <c r="K1" s="477"/>
    </row>
    <row r="2" spans="1:11" ht="24.75" customHeight="1">
      <c r="A2" s="473" t="s">
        <v>16</v>
      </c>
      <c r="B2" s="473" t="s">
        <v>21</v>
      </c>
      <c r="C2" s="473"/>
      <c r="D2" s="473"/>
      <c r="E2" s="479" t="s">
        <v>55</v>
      </c>
      <c r="F2" s="479"/>
      <c r="G2" s="479"/>
      <c r="H2" s="479" t="s">
        <v>56</v>
      </c>
      <c r="I2" s="479"/>
      <c r="J2" s="479"/>
      <c r="K2" s="34" t="s">
        <v>8</v>
      </c>
    </row>
    <row r="3" spans="1:11" ht="24.75" customHeight="1">
      <c r="A3" s="473"/>
      <c r="B3" s="473"/>
      <c r="C3" s="473"/>
      <c r="D3" s="473"/>
      <c r="E3" s="473" t="s">
        <v>22</v>
      </c>
      <c r="F3" s="473" t="s">
        <v>23</v>
      </c>
      <c r="G3" s="473" t="s">
        <v>377</v>
      </c>
      <c r="H3" s="473" t="s">
        <v>22</v>
      </c>
      <c r="I3" s="473" t="s">
        <v>23</v>
      </c>
      <c r="J3" s="473" t="s">
        <v>377</v>
      </c>
      <c r="K3" s="478" t="s">
        <v>330</v>
      </c>
    </row>
    <row r="4" spans="1:11" ht="24.75" customHeight="1">
      <c r="A4" s="473"/>
      <c r="B4" s="473"/>
      <c r="C4" s="473"/>
      <c r="D4" s="473"/>
      <c r="E4" s="473"/>
      <c r="F4" s="473"/>
      <c r="G4" s="473"/>
      <c r="H4" s="473"/>
      <c r="I4" s="473"/>
      <c r="J4" s="473"/>
      <c r="K4" s="478"/>
    </row>
    <row r="5" spans="1:11" ht="24.75" customHeight="1">
      <c r="A5" s="62" t="s">
        <v>27</v>
      </c>
      <c r="B5" s="484" t="s">
        <v>57</v>
      </c>
      <c r="C5" s="485"/>
      <c r="D5" s="486"/>
      <c r="E5" s="62"/>
      <c r="F5" s="62"/>
      <c r="G5" s="62"/>
      <c r="H5" s="62"/>
      <c r="I5" s="62"/>
      <c r="J5" s="62"/>
      <c r="K5" s="63"/>
    </row>
    <row r="6" spans="1:11" ht="30" customHeight="1">
      <c r="A6" s="35" t="s">
        <v>2</v>
      </c>
      <c r="B6" s="475" t="s">
        <v>24</v>
      </c>
      <c r="C6" s="476"/>
      <c r="D6" s="476"/>
      <c r="E6" s="44" t="s">
        <v>42</v>
      </c>
      <c r="F6" s="44" t="s">
        <v>353</v>
      </c>
      <c r="G6" s="390">
        <v>3193000</v>
      </c>
      <c r="H6" s="44"/>
      <c r="I6" s="50"/>
      <c r="J6" s="44"/>
      <c r="K6" s="318">
        <v>3193000</v>
      </c>
    </row>
    <row r="7" spans="1:11" ht="30" customHeight="1">
      <c r="A7" s="35" t="s">
        <v>3</v>
      </c>
      <c r="B7" s="475" t="s">
        <v>354</v>
      </c>
      <c r="C7" s="476"/>
      <c r="D7" s="476"/>
      <c r="E7" s="276"/>
      <c r="F7" s="50">
        <v>0.2</v>
      </c>
      <c r="G7" s="90"/>
      <c r="H7" s="44" t="s">
        <v>42</v>
      </c>
      <c r="I7" s="44" t="s">
        <v>42</v>
      </c>
      <c r="J7" s="44" t="s">
        <v>42</v>
      </c>
      <c r="K7" s="290">
        <v>0</v>
      </c>
    </row>
    <row r="8" spans="1:11" ht="30" customHeight="1">
      <c r="A8" s="35" t="s">
        <v>4</v>
      </c>
      <c r="B8" s="475" t="s">
        <v>25</v>
      </c>
      <c r="C8" s="476"/>
      <c r="D8" s="476"/>
      <c r="E8" s="44" t="s">
        <v>42</v>
      </c>
      <c r="F8" s="50">
        <v>0</v>
      </c>
      <c r="G8" s="44">
        <v>0</v>
      </c>
      <c r="H8" s="44" t="s">
        <v>42</v>
      </c>
      <c r="I8" s="44" t="s">
        <v>42</v>
      </c>
      <c r="J8" s="44" t="s">
        <v>42</v>
      </c>
      <c r="K8" s="48">
        <v>0</v>
      </c>
    </row>
    <row r="9" spans="1:11" ht="61.5" customHeight="1">
      <c r="A9" s="35" t="s">
        <v>5</v>
      </c>
      <c r="B9" s="475" t="s">
        <v>26</v>
      </c>
      <c r="C9" s="476"/>
      <c r="D9" s="476"/>
      <c r="E9" s="47" t="s">
        <v>355</v>
      </c>
      <c r="F9" s="48" t="s">
        <v>52</v>
      </c>
      <c r="G9" s="319">
        <v>27557</v>
      </c>
      <c r="H9" s="47" t="s">
        <v>51</v>
      </c>
      <c r="I9" s="52">
        <v>1</v>
      </c>
      <c r="J9" s="49">
        <v>59920</v>
      </c>
      <c r="K9" s="90">
        <f>G9+J9</f>
        <v>87477</v>
      </c>
    </row>
    <row r="10" spans="1:11" ht="33" customHeight="1">
      <c r="A10" s="35"/>
      <c r="B10" s="483" t="s">
        <v>356</v>
      </c>
      <c r="C10" s="483"/>
      <c r="D10" s="483"/>
      <c r="E10" s="58"/>
      <c r="F10" s="59"/>
      <c r="G10" s="89">
        <f>SUM(G6:G9)</f>
        <v>3220557</v>
      </c>
      <c r="H10" s="58"/>
      <c r="I10" s="61"/>
      <c r="J10" s="60">
        <f>SUM(J6:J9)</f>
        <v>59920</v>
      </c>
      <c r="K10" s="207">
        <f>SUM(K6:K9)</f>
        <v>3280477</v>
      </c>
    </row>
    <row r="11" spans="1:11" ht="33" customHeight="1">
      <c r="A11" s="57"/>
      <c r="B11" s="480" t="s">
        <v>237</v>
      </c>
      <c r="C11" s="481"/>
      <c r="D11" s="482"/>
      <c r="E11" s="58"/>
      <c r="F11" s="59"/>
      <c r="G11" s="89">
        <f>SUM(G10:G10)</f>
        <v>3220557</v>
      </c>
      <c r="H11" s="58"/>
      <c r="I11" s="61"/>
      <c r="J11" s="60">
        <f>SUM(J10:J10)</f>
        <v>59920</v>
      </c>
      <c r="K11" s="89">
        <f>SUM(K10:K10)</f>
        <v>3280477</v>
      </c>
    </row>
    <row r="12" spans="2:4" ht="12.75">
      <c r="B12" s="474"/>
      <c r="C12" s="474"/>
      <c r="D12" s="474"/>
    </row>
    <row r="15" ht="12.75">
      <c r="G15" s="320"/>
    </row>
    <row r="20" ht="12.75">
      <c r="D20" s="53"/>
    </row>
  </sheetData>
  <sheetProtection/>
  <mergeCells count="20">
    <mergeCell ref="E3:E4"/>
    <mergeCell ref="F3:F4"/>
    <mergeCell ref="G3:G4"/>
    <mergeCell ref="H3:H4"/>
    <mergeCell ref="I3:I4"/>
    <mergeCell ref="B11:D11"/>
    <mergeCell ref="B7:D7"/>
    <mergeCell ref="B10:D10"/>
    <mergeCell ref="B2:D4"/>
    <mergeCell ref="B5:D5"/>
    <mergeCell ref="A2:A4"/>
    <mergeCell ref="B12:D12"/>
    <mergeCell ref="B8:D8"/>
    <mergeCell ref="B9:D9"/>
    <mergeCell ref="B6:D6"/>
    <mergeCell ref="J1:K1"/>
    <mergeCell ref="J3:J4"/>
    <mergeCell ref="K3:K4"/>
    <mergeCell ref="E2:G2"/>
    <mergeCell ref="H2:J2"/>
  </mergeCells>
  <printOptions horizontalCentered="1"/>
  <pageMargins left="0.2362204724409449" right="0.2362204724409449" top="1.141732283464567" bottom="0.1968503937007874" header="0.35433070866141736" footer="0.1968503937007874"/>
  <pageSetup horizontalDpi="600" verticalDpi="600" orientation="landscape" paperSize="9" r:id="rId1"/>
  <headerFooter alignWithMargins="0">
    <oddHeader>&amp;C&amp;"Garamond,Félkövér"&amp;14 1/2019. (II. 07.)  számú költségvetési rendelethez
ZALAMERENYE KÖZSÉG ÖNKORMÁNYZATA
2019.ÉVI KÖZVETETT TÁMOGATÁSAI
&amp;R&amp;A
&amp;P.oldal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O15"/>
  <sheetViews>
    <sheetView view="pageLayout" zoomScale="80" zoomScalePageLayoutView="80" workbookViewId="0" topLeftCell="A1">
      <selection activeCell="K34" sqref="K34"/>
    </sheetView>
  </sheetViews>
  <sheetFormatPr defaultColWidth="9.00390625" defaultRowHeight="12.75"/>
  <cols>
    <col min="1" max="1" width="3.00390625" style="38" customWidth="1"/>
    <col min="2" max="2" width="31.375" style="38" customWidth="1"/>
    <col min="3" max="3" width="9.25390625" style="38" customWidth="1"/>
    <col min="4" max="4" width="10.375" style="38" customWidth="1"/>
    <col min="5" max="5" width="11.375" style="38" customWidth="1"/>
    <col min="6" max="6" width="10.00390625" style="38" customWidth="1"/>
    <col min="7" max="7" width="10.375" style="38" customWidth="1"/>
    <col min="8" max="8" width="9.25390625" style="38" customWidth="1"/>
    <col min="9" max="9" width="9.875" style="38" customWidth="1"/>
    <col min="10" max="10" width="9.75390625" style="38" customWidth="1"/>
    <col min="11" max="11" width="10.25390625" style="38" customWidth="1"/>
    <col min="12" max="12" width="10.625" style="38" customWidth="1"/>
    <col min="13" max="13" width="10.375" style="38" customWidth="1"/>
    <col min="14" max="14" width="11.25390625" style="38" customWidth="1"/>
    <col min="15" max="15" width="14.00390625" style="38" customWidth="1"/>
    <col min="16" max="16384" width="9.125" style="38" customWidth="1"/>
  </cols>
  <sheetData>
    <row r="1" spans="13:15" ht="3.75" customHeight="1">
      <c r="M1" s="487" t="s">
        <v>13</v>
      </c>
      <c r="N1" s="487"/>
      <c r="O1" s="487"/>
    </row>
    <row r="2" spans="1:15" ht="27.75" customHeight="1">
      <c r="A2" s="39" t="s">
        <v>239</v>
      </c>
      <c r="B2" s="217" t="s">
        <v>10</v>
      </c>
      <c r="C2" s="217" t="s">
        <v>28</v>
      </c>
      <c r="D2" s="217" t="s">
        <v>29</v>
      </c>
      <c r="E2" s="217" t="s">
        <v>30</v>
      </c>
      <c r="F2" s="217" t="s">
        <v>31</v>
      </c>
      <c r="G2" s="217" t="s">
        <v>32</v>
      </c>
      <c r="H2" s="217" t="s">
        <v>33</v>
      </c>
      <c r="I2" s="217" t="s">
        <v>34</v>
      </c>
      <c r="J2" s="217" t="s">
        <v>35</v>
      </c>
      <c r="K2" s="217" t="s">
        <v>36</v>
      </c>
      <c r="L2" s="217" t="s">
        <v>37</v>
      </c>
      <c r="M2" s="217" t="s">
        <v>38</v>
      </c>
      <c r="N2" s="217" t="s">
        <v>39</v>
      </c>
      <c r="O2" s="217" t="s">
        <v>8</v>
      </c>
    </row>
    <row r="3" spans="1:15" ht="27.75" customHeight="1">
      <c r="A3" s="40"/>
      <c r="B3" s="268" t="s">
        <v>59</v>
      </c>
      <c r="C3" s="304">
        <v>3045000</v>
      </c>
      <c r="D3" s="305">
        <v>1850000</v>
      </c>
      <c r="E3" s="305">
        <f>5520000-718750</f>
        <v>4801250</v>
      </c>
      <c r="F3" s="305">
        <v>1650000</v>
      </c>
      <c r="G3" s="305">
        <v>1750000</v>
      </c>
      <c r="H3" s="305">
        <v>1700000</v>
      </c>
      <c r="I3" s="305">
        <f>1650000+26750</f>
        <v>1676750</v>
      </c>
      <c r="J3" s="305">
        <v>1802000</v>
      </c>
      <c r="K3" s="305">
        <v>5500000</v>
      </c>
      <c r="L3" s="305">
        <v>1650000</v>
      </c>
      <c r="M3" s="305">
        <v>1605000</v>
      </c>
      <c r="N3" s="305">
        <v>3650000</v>
      </c>
      <c r="O3" s="218">
        <f>C3+D3+E3+F3+G3+H3+I3+J3+K3+L3+M3+N3</f>
        <v>30680000</v>
      </c>
    </row>
    <row r="4" spans="1:15" ht="27.75" customHeight="1">
      <c r="A4" s="40"/>
      <c r="B4" s="268" t="s">
        <v>60</v>
      </c>
      <c r="C4" s="304">
        <f>3045000-1192887</f>
        <v>1852113</v>
      </c>
      <c r="D4" s="305">
        <v>3045000</v>
      </c>
      <c r="E4" s="305">
        <v>3045000</v>
      </c>
      <c r="F4" s="305">
        <v>2550000</v>
      </c>
      <c r="G4" s="305">
        <v>2750000</v>
      </c>
      <c r="H4" s="305">
        <v>3180000</v>
      </c>
      <c r="I4" s="305">
        <v>2650000</v>
      </c>
      <c r="J4" s="305">
        <v>1905000</v>
      </c>
      <c r="K4" s="305">
        <v>2440000</v>
      </c>
      <c r="L4" s="305">
        <v>4106000</v>
      </c>
      <c r="M4" s="305">
        <f>1314000+255895</f>
        <v>1569895</v>
      </c>
      <c r="N4" s="305">
        <v>1586992</v>
      </c>
      <c r="O4" s="218">
        <f>C4+D4+E4+F4+G4+H4+I4+J4+K4+L4+M4+N4</f>
        <v>30680000</v>
      </c>
    </row>
    <row r="6" spans="14:15" ht="12.75">
      <c r="N6" s="306"/>
      <c r="O6" s="306"/>
    </row>
    <row r="7" ht="12.75">
      <c r="O7" s="306"/>
    </row>
    <row r="8" spans="2:15" ht="22.5" customHeight="1">
      <c r="B8" s="219"/>
      <c r="O8" s="306"/>
    </row>
    <row r="10" ht="12.75">
      <c r="B10" s="303"/>
    </row>
    <row r="15" ht="12.75">
      <c r="M15" s="306"/>
    </row>
  </sheetData>
  <sheetProtection/>
  <mergeCells count="1">
    <mergeCell ref="M1:O1"/>
  </mergeCells>
  <printOptions horizontalCentered="1"/>
  <pageMargins left="0.2362204724409449" right="0.2362204724409449" top="0.8661417322834646" bottom="0.1968503937007874" header="0.35433070866141736" footer="0.1968503937007874"/>
  <pageSetup horizontalDpi="600" verticalDpi="600" orientation="landscape" paperSize="9" scale="83" r:id="rId1"/>
  <headerFooter alignWithMargins="0">
    <oddHeader>&amp;C&amp;"Garamond,Félkövér"&amp;12 1/2019. (II. 07.) számú költségvetési rendelethez
ZALAMERENYE KÖZSÉG ÖNKORMÁNYZATA 2019.ÉVI ELŐIRÁNYZAT  FELHASZNÁLÁSI ÜTEMTERVE
&amp;R&amp;A
&amp;P.oldal
Forintban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E10"/>
  <sheetViews>
    <sheetView tabSelected="1" view="pageLayout" zoomScaleSheetLayoutView="100" workbookViewId="0" topLeftCell="A1">
      <selection activeCell="C12" sqref="C12"/>
    </sheetView>
  </sheetViews>
  <sheetFormatPr defaultColWidth="9.00390625" defaultRowHeight="12.75"/>
  <cols>
    <col min="1" max="1" width="44.375" style="0" customWidth="1"/>
    <col min="2" max="2" width="10.75390625" style="0" customWidth="1"/>
    <col min="3" max="3" width="8.625" style="0" customWidth="1"/>
    <col min="4" max="4" width="11.25390625" style="0" customWidth="1"/>
    <col min="5" max="5" width="9.875" style="0" customWidth="1"/>
  </cols>
  <sheetData>
    <row r="1" spans="1:5" ht="51">
      <c r="A1" s="208" t="s">
        <v>194</v>
      </c>
      <c r="B1" s="267" t="s">
        <v>368</v>
      </c>
      <c r="C1" s="291" t="s">
        <v>195</v>
      </c>
      <c r="D1" s="291" t="s">
        <v>199</v>
      </c>
      <c r="E1" s="267" t="s">
        <v>369</v>
      </c>
    </row>
    <row r="2" spans="1:5" ht="24.75" customHeight="1">
      <c r="A2" s="176" t="s">
        <v>196</v>
      </c>
      <c r="B2" s="78"/>
      <c r="C2" s="74"/>
      <c r="D2" s="74"/>
      <c r="E2" s="78"/>
    </row>
    <row r="3" spans="1:5" ht="24.75" customHeight="1">
      <c r="A3" s="74" t="s">
        <v>235</v>
      </c>
      <c r="B3" s="78">
        <v>1</v>
      </c>
      <c r="C3" s="74"/>
      <c r="D3" s="74"/>
      <c r="E3" s="78">
        <v>1</v>
      </c>
    </row>
    <row r="4" spans="1:5" ht="24.75" customHeight="1">
      <c r="A4" s="74" t="s">
        <v>197</v>
      </c>
      <c r="B4" s="78">
        <v>2</v>
      </c>
      <c r="C4" s="74"/>
      <c r="D4" s="74">
        <v>2</v>
      </c>
      <c r="E4" s="78">
        <v>2</v>
      </c>
    </row>
    <row r="5" spans="1:5" ht="24.75" customHeight="1">
      <c r="A5" s="74" t="s">
        <v>319</v>
      </c>
      <c r="B5" s="78">
        <v>1</v>
      </c>
      <c r="C5" s="74">
        <v>1</v>
      </c>
      <c r="D5" s="74"/>
      <c r="E5" s="78">
        <v>1</v>
      </c>
    </row>
    <row r="6" spans="1:5" s="112" customFormat="1" ht="24.75" customHeight="1">
      <c r="A6" s="201" t="s">
        <v>198</v>
      </c>
      <c r="B6" s="201">
        <f>SUM(B3:B5)</f>
        <v>4</v>
      </c>
      <c r="C6" s="201">
        <f>SUM(C3:C5)</f>
        <v>1</v>
      </c>
      <c r="D6" s="201">
        <f>SUM(D3:D5)</f>
        <v>2</v>
      </c>
      <c r="E6" s="201">
        <f>SUM(E3:E5)</f>
        <v>4</v>
      </c>
    </row>
    <row r="8" spans="1:3" ht="15.75">
      <c r="A8" s="209"/>
      <c r="B8" s="209"/>
      <c r="C8" s="200"/>
    </row>
    <row r="9" ht="12.75">
      <c r="A9" s="112"/>
    </row>
    <row r="10" ht="12.75">
      <c r="A10" s="112"/>
    </row>
  </sheetData>
  <sheetProtection/>
  <printOptions horizontalCentered="1"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96" r:id="rId1"/>
  <headerFooter>
    <oddHeader>&amp;C1/2019. (II. 07.)  számú rendelethez
ZALAMERENYE KÖZSÉG ÖNKORMÁNYZATÁNAK  2019.ÉVI LÉTSZÁMÁNAK ALAKULÁSA&amp;R11.számú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50"/>
  <sheetViews>
    <sheetView showRowColHeaders="0" view="pageLayout" zoomScale="75" zoomScaleSheetLayoutView="100" zoomScalePageLayoutView="75" workbookViewId="0" topLeftCell="A1">
      <selection activeCell="I44" sqref="I44"/>
    </sheetView>
  </sheetViews>
  <sheetFormatPr defaultColWidth="9.00390625" defaultRowHeight="12.75"/>
  <cols>
    <col min="1" max="1" width="76.75390625" style="113" customWidth="1"/>
    <col min="2" max="2" width="11.125" style="113" customWidth="1"/>
    <col min="3" max="3" width="12.875" style="113" customWidth="1"/>
    <col min="4" max="4" width="11.75390625" style="113" customWidth="1"/>
    <col min="5" max="6" width="11.125" style="113" customWidth="1"/>
    <col min="7" max="7" width="11.75390625" style="113" customWidth="1"/>
    <col min="8" max="16384" width="9.125" style="113" customWidth="1"/>
  </cols>
  <sheetData>
    <row r="1" spans="1:7" ht="15">
      <c r="A1" s="399" t="s">
        <v>40</v>
      </c>
      <c r="B1" s="401" t="s">
        <v>340</v>
      </c>
      <c r="C1" s="402"/>
      <c r="D1" s="403"/>
      <c r="E1" s="401" t="s">
        <v>360</v>
      </c>
      <c r="F1" s="402"/>
      <c r="G1" s="403"/>
    </row>
    <row r="2" spans="1:7" s="159" customFormat="1" ht="30">
      <c r="A2" s="400"/>
      <c r="B2" s="161" t="s">
        <v>190</v>
      </c>
      <c r="C2" s="161" t="s">
        <v>98</v>
      </c>
      <c r="D2" s="162" t="s">
        <v>191</v>
      </c>
      <c r="E2" s="161" t="s">
        <v>190</v>
      </c>
      <c r="F2" s="161" t="s">
        <v>98</v>
      </c>
      <c r="G2" s="162" t="s">
        <v>191</v>
      </c>
    </row>
    <row r="3" spans="1:7" ht="15">
      <c r="A3" s="163"/>
      <c r="B3" s="164"/>
      <c r="C3" s="165" t="s">
        <v>41</v>
      </c>
      <c r="D3" s="166" t="s">
        <v>330</v>
      </c>
      <c r="E3" s="164"/>
      <c r="F3" s="165" t="s">
        <v>41</v>
      </c>
      <c r="G3" s="166" t="s">
        <v>330</v>
      </c>
    </row>
    <row r="4" spans="1:7" ht="15">
      <c r="A4" s="247" t="s">
        <v>81</v>
      </c>
      <c r="B4" s="248"/>
      <c r="C4" s="248"/>
      <c r="D4" s="249"/>
      <c r="E4" s="248"/>
      <c r="F4" s="248"/>
      <c r="G4" s="249"/>
    </row>
    <row r="5" spans="1:7" ht="15">
      <c r="A5" s="154" t="s">
        <v>82</v>
      </c>
      <c r="B5" s="250"/>
      <c r="C5" s="251"/>
      <c r="D5" s="252"/>
      <c r="E5" s="250"/>
      <c r="F5" s="251"/>
      <c r="G5" s="252"/>
    </row>
    <row r="6" spans="1:7" ht="15">
      <c r="A6" s="154" t="s">
        <v>83</v>
      </c>
      <c r="B6" s="251"/>
      <c r="C6" s="251"/>
      <c r="D6" s="252"/>
      <c r="E6" s="251"/>
      <c r="F6" s="251"/>
      <c r="G6" s="252"/>
    </row>
    <row r="7" spans="1:7" ht="15">
      <c r="A7" s="154" t="s">
        <v>242</v>
      </c>
      <c r="B7" s="251"/>
      <c r="C7" s="251"/>
      <c r="D7" s="252">
        <v>3337690</v>
      </c>
      <c r="E7" s="251"/>
      <c r="F7" s="251"/>
      <c r="G7" s="252">
        <f>G8+G10+G14</f>
        <v>3305690</v>
      </c>
    </row>
    <row r="8" spans="1:7" ht="14.25">
      <c r="A8" s="155" t="s">
        <v>84</v>
      </c>
      <c r="B8" s="115"/>
      <c r="C8" s="116"/>
      <c r="D8" s="117">
        <v>1271100</v>
      </c>
      <c r="E8" s="115"/>
      <c r="F8" s="116"/>
      <c r="G8" s="117">
        <v>1271100</v>
      </c>
    </row>
    <row r="9" spans="1:7" ht="14.25">
      <c r="A9" s="155" t="s">
        <v>105</v>
      </c>
      <c r="B9" s="115"/>
      <c r="C9" s="116"/>
      <c r="D9" s="117">
        <v>1271100</v>
      </c>
      <c r="E9" s="115"/>
      <c r="F9" s="116"/>
      <c r="G9" s="117">
        <v>1271100</v>
      </c>
    </row>
    <row r="10" spans="1:7" ht="14.25">
      <c r="A10" s="155" t="s">
        <v>85</v>
      </c>
      <c r="B10" s="118"/>
      <c r="C10" s="118"/>
      <c r="D10" s="117">
        <v>1120000</v>
      </c>
      <c r="E10" s="118"/>
      <c r="F10" s="118"/>
      <c r="G10" s="117">
        <v>1088000</v>
      </c>
    </row>
    <row r="11" spans="1:7" ht="14.25">
      <c r="A11" s="155" t="s">
        <v>106</v>
      </c>
      <c r="B11" s="118"/>
      <c r="C11" s="118"/>
      <c r="D11" s="117">
        <v>1120000</v>
      </c>
      <c r="E11" s="118"/>
      <c r="F11" s="118"/>
      <c r="G11" s="117">
        <v>1088000</v>
      </c>
    </row>
    <row r="12" spans="1:7" ht="14.25">
      <c r="A12" s="155" t="s">
        <v>86</v>
      </c>
      <c r="B12" s="118"/>
      <c r="C12" s="118"/>
      <c r="D12" s="117"/>
      <c r="E12" s="118"/>
      <c r="F12" s="118"/>
      <c r="G12" s="117"/>
    </row>
    <row r="13" spans="1:7" ht="14.25">
      <c r="A13" s="155" t="s">
        <v>107</v>
      </c>
      <c r="B13" s="118"/>
      <c r="C13" s="118"/>
      <c r="D13" s="117">
        <v>0</v>
      </c>
      <c r="E13" s="118"/>
      <c r="F13" s="118"/>
      <c r="G13" s="117">
        <v>0</v>
      </c>
    </row>
    <row r="14" spans="1:7" ht="14.25">
      <c r="A14" s="155" t="s">
        <v>87</v>
      </c>
      <c r="B14" s="118"/>
      <c r="C14" s="118"/>
      <c r="D14" s="117">
        <v>946590</v>
      </c>
      <c r="E14" s="118"/>
      <c r="F14" s="118"/>
      <c r="G14" s="117">
        <v>946590</v>
      </c>
    </row>
    <row r="15" spans="1:7" ht="14.25">
      <c r="A15" s="155" t="s">
        <v>87</v>
      </c>
      <c r="B15" s="118"/>
      <c r="C15" s="118"/>
      <c r="D15" s="117">
        <v>946590</v>
      </c>
      <c r="E15" s="118"/>
      <c r="F15" s="118"/>
      <c r="G15" s="117">
        <v>946590</v>
      </c>
    </row>
    <row r="16" spans="1:7" ht="15">
      <c r="A16" s="154" t="s">
        <v>279</v>
      </c>
      <c r="B16" s="119"/>
      <c r="C16" s="119"/>
      <c r="D16" s="120">
        <v>0</v>
      </c>
      <c r="E16" s="119"/>
      <c r="F16" s="119"/>
      <c r="G16" s="120">
        <v>0</v>
      </c>
    </row>
    <row r="17" spans="1:7" ht="15">
      <c r="A17" s="154" t="s">
        <v>280</v>
      </c>
      <c r="B17" s="119"/>
      <c r="C17" s="119"/>
      <c r="D17" s="120"/>
      <c r="E17" s="119"/>
      <c r="F17" s="119"/>
      <c r="G17" s="120"/>
    </row>
    <row r="18" spans="1:7" ht="14.25" customHeight="1">
      <c r="A18" s="154" t="s">
        <v>283</v>
      </c>
      <c r="B18" s="119"/>
      <c r="C18" s="119"/>
      <c r="D18" s="120">
        <v>5000000</v>
      </c>
      <c r="E18" s="119"/>
      <c r="F18" s="119"/>
      <c r="G18" s="120">
        <v>5000000</v>
      </c>
    </row>
    <row r="19" spans="1:7" ht="14.25" customHeight="1">
      <c r="A19" s="154" t="s">
        <v>281</v>
      </c>
      <c r="B19" s="119"/>
      <c r="C19" s="119"/>
      <c r="D19" s="120">
        <v>12750</v>
      </c>
      <c r="E19" s="119"/>
      <c r="F19" s="119"/>
      <c r="G19" s="120">
        <v>7650</v>
      </c>
    </row>
    <row r="20" spans="1:7" ht="14.25" customHeight="1">
      <c r="A20" s="154" t="s">
        <v>282</v>
      </c>
      <c r="B20" s="119"/>
      <c r="C20" s="119"/>
      <c r="D20" s="307">
        <v>12750</v>
      </c>
      <c r="E20" s="119"/>
      <c r="F20" s="119"/>
      <c r="G20" s="307">
        <v>7650</v>
      </c>
    </row>
    <row r="21" spans="1:7" ht="14.25" customHeight="1">
      <c r="A21" s="154" t="s">
        <v>284</v>
      </c>
      <c r="B21" s="119"/>
      <c r="C21" s="119"/>
      <c r="D21" s="120">
        <v>93250</v>
      </c>
      <c r="E21" s="119"/>
      <c r="F21" s="119"/>
      <c r="G21" s="120">
        <v>129250</v>
      </c>
    </row>
    <row r="22" spans="1:7" ht="14.25" customHeight="1">
      <c r="A22" s="154" t="s">
        <v>285</v>
      </c>
      <c r="B22" s="119"/>
      <c r="C22" s="119"/>
      <c r="D22" s="307">
        <v>93250</v>
      </c>
      <c r="E22" s="119"/>
      <c r="F22" s="119"/>
      <c r="G22" s="307">
        <v>129250</v>
      </c>
    </row>
    <row r="23" spans="1:7" ht="14.25" customHeight="1">
      <c r="A23" s="154" t="s">
        <v>286</v>
      </c>
      <c r="B23" s="119"/>
      <c r="C23" s="119"/>
      <c r="D23" s="120">
        <v>3799661</v>
      </c>
      <c r="E23" s="119"/>
      <c r="F23" s="119"/>
      <c r="G23" s="120">
        <v>3808003</v>
      </c>
    </row>
    <row r="24" spans="1:7" ht="14.25" customHeight="1">
      <c r="A24" s="154" t="s">
        <v>409</v>
      </c>
      <c r="B24" s="287"/>
      <c r="C24" s="287"/>
      <c r="D24" s="120"/>
      <c r="E24" s="287"/>
      <c r="F24" s="287"/>
      <c r="G24" s="120"/>
    </row>
    <row r="25" spans="1:7" ht="14.25" customHeight="1">
      <c r="A25" s="154" t="s">
        <v>344</v>
      </c>
      <c r="B25" s="287"/>
      <c r="C25" s="287"/>
      <c r="D25" s="120">
        <v>2018100</v>
      </c>
      <c r="E25" s="287"/>
      <c r="F25" s="287"/>
      <c r="G25" s="120">
        <v>1980700</v>
      </c>
    </row>
    <row r="26" spans="1:7" ht="15">
      <c r="A26" s="259" t="s">
        <v>88</v>
      </c>
      <c r="B26" s="260">
        <f>B5+B7+B22+B20+B18+B23</f>
        <v>0</v>
      </c>
      <c r="C26" s="260">
        <f>C5+C7+C22+C20+C18+C23</f>
        <v>0</v>
      </c>
      <c r="D26" s="260">
        <f>D5+D7+D22+D20+D18+D23+D25</f>
        <v>14261451</v>
      </c>
      <c r="E26" s="260">
        <f>E5+E7+E22+E20+E18+E23</f>
        <v>0</v>
      </c>
      <c r="F26" s="260">
        <f>F5+F7+F22+F20+F18+F23</f>
        <v>0</v>
      </c>
      <c r="G26" s="260">
        <f>G5+G7+G22+G20+G18+G23+G25</f>
        <v>14231293</v>
      </c>
    </row>
    <row r="27" spans="1:7" ht="9" customHeight="1">
      <c r="A27" s="154" t="s">
        <v>89</v>
      </c>
      <c r="B27" s="251"/>
      <c r="C27" s="251"/>
      <c r="D27" s="252"/>
      <c r="E27" s="251"/>
      <c r="F27" s="251"/>
      <c r="G27" s="252"/>
    </row>
    <row r="28" spans="1:7" ht="14.25" customHeight="1" hidden="1">
      <c r="A28" s="155" t="s">
        <v>108</v>
      </c>
      <c r="B28" s="253"/>
      <c r="C28" s="254"/>
      <c r="D28" s="255"/>
      <c r="E28" s="253"/>
      <c r="F28" s="254"/>
      <c r="G28" s="255"/>
    </row>
    <row r="29" spans="1:7" ht="14.25" customHeight="1" hidden="1">
      <c r="A29" s="223" t="s">
        <v>243</v>
      </c>
      <c r="B29" s="253"/>
      <c r="C29" s="254"/>
      <c r="D29" s="255"/>
      <c r="E29" s="253"/>
      <c r="F29" s="254"/>
      <c r="G29" s="255"/>
    </row>
    <row r="30" spans="1:7" ht="14.25" customHeight="1" hidden="1">
      <c r="A30" s="156" t="s">
        <v>109</v>
      </c>
      <c r="B30" s="118"/>
      <c r="C30" s="254"/>
      <c r="D30" s="255"/>
      <c r="E30" s="118"/>
      <c r="F30" s="254"/>
      <c r="G30" s="255"/>
    </row>
    <row r="31" spans="1:7" ht="14.25" customHeight="1" hidden="1">
      <c r="A31" s="256" t="s">
        <v>90</v>
      </c>
      <c r="B31" s="257"/>
      <c r="C31" s="257"/>
      <c r="D31" s="258"/>
      <c r="E31" s="257"/>
      <c r="F31" s="257"/>
      <c r="G31" s="258"/>
    </row>
    <row r="32" spans="1:7" ht="15">
      <c r="A32" s="261" t="s">
        <v>91</v>
      </c>
      <c r="B32" s="262"/>
      <c r="C32" s="262"/>
      <c r="D32" s="262">
        <f>SUM(D28:D31)</f>
        <v>0</v>
      </c>
      <c r="E32" s="262"/>
      <c r="F32" s="262"/>
      <c r="G32" s="262">
        <f>SUM(G28:G31)</f>
        <v>0</v>
      </c>
    </row>
    <row r="33" spans="1:7" ht="15">
      <c r="A33" s="220" t="s">
        <v>92</v>
      </c>
      <c r="B33" s="221"/>
      <c r="C33" s="221"/>
      <c r="D33" s="221"/>
      <c r="E33" s="221"/>
      <c r="F33" s="221"/>
      <c r="G33" s="221"/>
    </row>
    <row r="34" spans="1:7" ht="14.25">
      <c r="A34" s="155" t="s">
        <v>93</v>
      </c>
      <c r="B34" s="121"/>
      <c r="C34" s="121"/>
      <c r="D34" s="121"/>
      <c r="E34" s="121"/>
      <c r="F34" s="121"/>
      <c r="G34" s="121"/>
    </row>
    <row r="35" spans="1:7" ht="14.25">
      <c r="A35" s="223" t="s">
        <v>329</v>
      </c>
      <c r="B35" s="121"/>
      <c r="C35" s="121"/>
      <c r="D35" s="121">
        <v>1827000</v>
      </c>
      <c r="E35" s="121"/>
      <c r="F35" s="121"/>
      <c r="G35" s="121">
        <v>3601000</v>
      </c>
    </row>
    <row r="36" spans="1:7" ht="14.25">
      <c r="A36" s="155" t="s">
        <v>94</v>
      </c>
      <c r="B36" s="121"/>
      <c r="C36" s="118"/>
      <c r="D36" s="118"/>
      <c r="E36" s="121"/>
      <c r="F36" s="118"/>
      <c r="G36" s="118"/>
    </row>
    <row r="37" spans="1:7" ht="14.25">
      <c r="A37" s="155" t="s">
        <v>96</v>
      </c>
      <c r="B37" s="122">
        <v>55360</v>
      </c>
      <c r="C37" s="124">
        <v>8</v>
      </c>
      <c r="D37" s="123">
        <v>442880</v>
      </c>
      <c r="E37" s="122">
        <v>55360</v>
      </c>
      <c r="F37" s="124">
        <v>9</v>
      </c>
      <c r="G37" s="123">
        <v>498240</v>
      </c>
    </row>
    <row r="38" spans="1:7" ht="14.25">
      <c r="A38" s="274" t="s">
        <v>309</v>
      </c>
      <c r="B38" s="125"/>
      <c r="C38" s="126">
        <v>12</v>
      </c>
      <c r="D38" s="123">
        <v>3100000</v>
      </c>
      <c r="E38" s="125"/>
      <c r="F38" s="126">
        <v>12</v>
      </c>
      <c r="G38" s="123">
        <v>3100000</v>
      </c>
    </row>
    <row r="39" spans="1:7" ht="14.25">
      <c r="A39" s="275" t="s">
        <v>331</v>
      </c>
      <c r="B39" s="125">
        <v>570</v>
      </c>
      <c r="C39" s="126">
        <v>371</v>
      </c>
      <c r="D39" s="123">
        <v>211470</v>
      </c>
      <c r="E39" s="125">
        <v>570</v>
      </c>
      <c r="F39" s="126">
        <v>371</v>
      </c>
      <c r="G39" s="123">
        <v>139650</v>
      </c>
    </row>
    <row r="40" spans="1:7" ht="14.25">
      <c r="A40" s="158"/>
      <c r="B40" s="263"/>
      <c r="C40" s="126"/>
      <c r="D40" s="123"/>
      <c r="E40" s="263"/>
      <c r="F40" s="126"/>
      <c r="G40" s="123"/>
    </row>
    <row r="41" spans="1:7" ht="14.25">
      <c r="A41" s="202"/>
      <c r="B41" s="127"/>
      <c r="C41" s="126"/>
      <c r="D41" s="131"/>
      <c r="E41" s="127"/>
      <c r="F41" s="126"/>
      <c r="G41" s="131"/>
    </row>
    <row r="42" spans="1:7" ht="15">
      <c r="A42" s="261" t="s">
        <v>95</v>
      </c>
      <c r="B42" s="264"/>
      <c r="C42" s="265"/>
      <c r="D42" s="266">
        <f>SUM(D35:D41)</f>
        <v>5581350</v>
      </c>
      <c r="E42" s="264"/>
      <c r="F42" s="265"/>
      <c r="G42" s="266">
        <f>SUM(G35:G41)</f>
        <v>7338890</v>
      </c>
    </row>
    <row r="43" spans="1:7" ht="15">
      <c r="A43" s="157" t="s">
        <v>227</v>
      </c>
      <c r="B43" s="114"/>
      <c r="C43" s="128"/>
      <c r="D43" s="129">
        <v>1800000</v>
      </c>
      <c r="E43" s="114"/>
      <c r="F43" s="128"/>
      <c r="G43" s="129">
        <v>1800000</v>
      </c>
    </row>
    <row r="44" spans="1:7" s="203" customFormat="1" ht="15">
      <c r="A44" s="160" t="s">
        <v>97</v>
      </c>
      <c r="B44" s="210"/>
      <c r="C44" s="211"/>
      <c r="D44" s="212">
        <f>D26+D32+D42+D43</f>
        <v>21642801</v>
      </c>
      <c r="E44" s="210"/>
      <c r="F44" s="211"/>
      <c r="G44" s="212">
        <f>G26+G32+G42+G43</f>
        <v>23370183</v>
      </c>
    </row>
    <row r="45" spans="1:7" ht="14.25">
      <c r="A45" s="157" t="s">
        <v>110</v>
      </c>
      <c r="B45" s="121"/>
      <c r="C45" s="130"/>
      <c r="D45" s="121"/>
      <c r="E45" s="121"/>
      <c r="F45" s="130"/>
      <c r="G45" s="121"/>
    </row>
    <row r="46" spans="1:7" ht="14.25">
      <c r="A46" s="158" t="s">
        <v>111</v>
      </c>
      <c r="B46" s="121"/>
      <c r="C46" s="130"/>
      <c r="D46" s="121">
        <f>B46*C46</f>
        <v>0</v>
      </c>
      <c r="E46" s="121"/>
      <c r="F46" s="130"/>
      <c r="G46" s="121">
        <f>E46*F46</f>
        <v>0</v>
      </c>
    </row>
    <row r="47" spans="1:7" ht="15">
      <c r="A47" s="158" t="s">
        <v>112</v>
      </c>
      <c r="B47" s="114"/>
      <c r="C47" s="128"/>
      <c r="D47" s="131"/>
      <c r="E47" s="114"/>
      <c r="F47" s="128"/>
      <c r="G47" s="131"/>
    </row>
    <row r="48" spans="1:7" ht="15">
      <c r="A48" s="222" t="s">
        <v>110</v>
      </c>
      <c r="B48" s="210"/>
      <c r="C48" s="210"/>
      <c r="D48" s="210">
        <f>SUM(D46:D47)</f>
        <v>0</v>
      </c>
      <c r="E48" s="210"/>
      <c r="F48" s="210"/>
      <c r="G48" s="210">
        <f>SUM(G46:G47)</f>
        <v>0</v>
      </c>
    </row>
    <row r="49" spans="1:7" ht="15">
      <c r="A49" s="160" t="s">
        <v>113</v>
      </c>
      <c r="B49" s="167"/>
      <c r="C49" s="167"/>
      <c r="D49" s="168">
        <f>D44+D48</f>
        <v>21642801</v>
      </c>
      <c r="E49" s="167"/>
      <c r="F49" s="167"/>
      <c r="G49" s="168">
        <f>G44+G48</f>
        <v>23370183</v>
      </c>
    </row>
    <row r="50" ht="14.25">
      <c r="A50" s="215"/>
    </row>
  </sheetData>
  <sheetProtection/>
  <mergeCells count="3">
    <mergeCell ref="A1:A2"/>
    <mergeCell ref="B1:D1"/>
    <mergeCell ref="E1:G1"/>
  </mergeCells>
  <printOptions horizontalCentered="1"/>
  <pageMargins left="0.2362204724409449" right="0.2362204724409449" top="0.7874015748031497" bottom="0.1968503937007874" header="0.1968503937007874" footer="0.1968503937007874"/>
  <pageSetup horizontalDpi="600" verticalDpi="600" orientation="landscape" paperSize="9" scale="81" r:id="rId1"/>
  <headerFooter alignWithMargins="0">
    <oddHeader>&amp;C&amp;"Garamond,Félkövér"&amp;14 1/2019. (II. 07.)  számú rendelethez 
ZALAMERENYE KÖZSÉG ÖNKORMÁNYZATÁNAK 
ÁLLAMI HOZZÁJÁRULÁSA 2019. ÉVBEN 
&amp;12
&amp;14
&amp;R&amp;A
&amp;P.oldal
Forintban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154"/>
  <sheetViews>
    <sheetView view="pageLayout" zoomScaleSheetLayoutView="100" workbookViewId="0" topLeftCell="A1">
      <selection activeCell="F15" sqref="F15:F16"/>
    </sheetView>
  </sheetViews>
  <sheetFormatPr defaultColWidth="9.00390625" defaultRowHeight="12.75"/>
  <cols>
    <col min="1" max="1" width="13.125" style="23" customWidth="1"/>
    <col min="2" max="2" width="57.375" style="23" customWidth="1"/>
    <col min="3" max="3" width="14.75390625" style="23" customWidth="1"/>
    <col min="4" max="4" width="13.875" style="23" customWidth="1"/>
    <col min="5" max="5" width="14.25390625" style="23" customWidth="1"/>
    <col min="6" max="6" width="13.75390625" style="23" customWidth="1"/>
    <col min="7" max="16384" width="9.125" style="23" customWidth="1"/>
  </cols>
  <sheetData>
    <row r="1" spans="1:6" ht="15" customHeight="1">
      <c r="A1" s="395" t="s">
        <v>128</v>
      </c>
      <c r="B1" s="396" t="s">
        <v>10</v>
      </c>
      <c r="C1" s="391" t="s">
        <v>395</v>
      </c>
      <c r="D1" s="391" t="s">
        <v>396</v>
      </c>
      <c r="E1" s="391" t="s">
        <v>397</v>
      </c>
      <c r="F1" s="391" t="s">
        <v>398</v>
      </c>
    </row>
    <row r="2" spans="1:6" ht="15" customHeight="1">
      <c r="A2" s="395"/>
      <c r="B2" s="396"/>
      <c r="C2" s="392"/>
      <c r="D2" s="392"/>
      <c r="E2" s="392"/>
      <c r="F2" s="392"/>
    </row>
    <row r="3" spans="1:6" ht="24.75" customHeight="1">
      <c r="A3" s="31" t="s">
        <v>72</v>
      </c>
      <c r="B3" s="72" t="s">
        <v>170</v>
      </c>
      <c r="C3" s="24"/>
      <c r="D3" s="364"/>
      <c r="E3" s="364"/>
      <c r="F3" s="364"/>
    </row>
    <row r="4" spans="1:6" ht="19.5" customHeight="1">
      <c r="A4" s="31" t="s">
        <v>126</v>
      </c>
      <c r="B4" s="72" t="s">
        <v>249</v>
      </c>
      <c r="C4" s="190">
        <v>23907058</v>
      </c>
      <c r="D4" s="373">
        <v>24000000</v>
      </c>
      <c r="E4" s="373">
        <v>24000000</v>
      </c>
      <c r="F4" s="373">
        <v>24000000</v>
      </c>
    </row>
    <row r="5" spans="1:6" ht="19.5" customHeight="1">
      <c r="A5" s="133" t="s">
        <v>133</v>
      </c>
      <c r="B5" s="132" t="s">
        <v>348</v>
      </c>
      <c r="C5" s="368">
        <v>810000</v>
      </c>
      <c r="D5" s="373">
        <v>0</v>
      </c>
      <c r="E5" s="373">
        <v>0</v>
      </c>
      <c r="F5" s="373">
        <v>0</v>
      </c>
    </row>
    <row r="6" spans="1:6" ht="19.5" customHeight="1">
      <c r="A6" s="29" t="s">
        <v>134</v>
      </c>
      <c r="B6" s="73" t="s">
        <v>99</v>
      </c>
      <c r="C6" s="368">
        <v>4230000</v>
      </c>
      <c r="D6" s="373">
        <v>4230000</v>
      </c>
      <c r="E6" s="373">
        <v>4230000</v>
      </c>
      <c r="F6" s="373">
        <v>4230000</v>
      </c>
    </row>
    <row r="7" spans="1:6" ht="19.5" customHeight="1">
      <c r="A7" s="365" t="s">
        <v>137</v>
      </c>
      <c r="B7" s="312" t="s">
        <v>44</v>
      </c>
      <c r="C7" s="369">
        <v>1627942</v>
      </c>
      <c r="D7" s="373">
        <v>1700000</v>
      </c>
      <c r="E7" s="373">
        <v>1700000</v>
      </c>
      <c r="F7" s="373">
        <v>1700000</v>
      </c>
    </row>
    <row r="8" spans="1:6" ht="19.5" customHeight="1">
      <c r="A8" s="29" t="s">
        <v>138</v>
      </c>
      <c r="B8" s="72" t="s">
        <v>79</v>
      </c>
      <c r="C8" s="370">
        <v>0</v>
      </c>
      <c r="D8" s="373">
        <v>0</v>
      </c>
      <c r="E8" s="373">
        <v>0</v>
      </c>
      <c r="F8" s="373">
        <v>0</v>
      </c>
    </row>
    <row r="9" spans="1:6" ht="19.5" customHeight="1">
      <c r="A9" s="29" t="s">
        <v>139</v>
      </c>
      <c r="B9" s="72" t="s">
        <v>140</v>
      </c>
      <c r="C9" s="371">
        <v>105000</v>
      </c>
      <c r="D9" s="373">
        <v>0</v>
      </c>
      <c r="E9" s="373">
        <v>0</v>
      </c>
      <c r="F9" s="373">
        <v>0</v>
      </c>
    </row>
    <row r="10" spans="1:6" ht="19.5" customHeight="1">
      <c r="A10" s="30" t="s">
        <v>141</v>
      </c>
      <c r="B10" s="72" t="s">
        <v>142</v>
      </c>
      <c r="C10" s="371">
        <v>0</v>
      </c>
      <c r="D10" s="373">
        <v>0</v>
      </c>
      <c r="E10" s="373">
        <v>0</v>
      </c>
      <c r="F10" s="373">
        <v>0</v>
      </c>
    </row>
    <row r="11" spans="1:6" ht="19.5" customHeight="1">
      <c r="A11" s="147" t="s">
        <v>143</v>
      </c>
      <c r="B11" s="366" t="s">
        <v>144</v>
      </c>
      <c r="C11" s="367">
        <f>SUM(C4:C10)</f>
        <v>30680000</v>
      </c>
      <c r="D11" s="372">
        <f>SUM(D4:D10)</f>
        <v>29930000</v>
      </c>
      <c r="E11" s="372">
        <f>SUM(E4:E10)</f>
        <v>29930000</v>
      </c>
      <c r="F11" s="372">
        <f>SUM(F4:F10)</f>
        <v>29930000</v>
      </c>
    </row>
    <row r="12" spans="1:6" ht="19.5" customHeight="1">
      <c r="A12" s="29" t="s">
        <v>259</v>
      </c>
      <c r="B12" s="72" t="s">
        <v>260</v>
      </c>
      <c r="C12" s="227">
        <v>0</v>
      </c>
      <c r="D12" s="373">
        <v>0</v>
      </c>
      <c r="E12" s="373">
        <v>0</v>
      </c>
      <c r="F12" s="373">
        <v>0</v>
      </c>
    </row>
    <row r="13" spans="1:6" ht="19.5" customHeight="1">
      <c r="A13" s="139"/>
      <c r="B13" s="140" t="s">
        <v>178</v>
      </c>
      <c r="C13" s="381">
        <f>C11+C12</f>
        <v>30680000</v>
      </c>
      <c r="D13" s="382">
        <f>D11+D12</f>
        <v>29930000</v>
      </c>
      <c r="E13" s="374">
        <f>E11+E12</f>
        <v>29930000</v>
      </c>
      <c r="F13" s="374">
        <f>F11+F12</f>
        <v>29930000</v>
      </c>
    </row>
    <row r="14" spans="1:4" ht="12.75" customHeight="1">
      <c r="A14" s="28"/>
      <c r="B14" s="28"/>
      <c r="C14" s="383"/>
      <c r="D14" s="384"/>
    </row>
    <row r="15" spans="1:6" ht="18" customHeight="1">
      <c r="A15" s="397" t="s">
        <v>181</v>
      </c>
      <c r="B15" s="398" t="s">
        <v>10</v>
      </c>
      <c r="C15" s="404" t="s">
        <v>403</v>
      </c>
      <c r="D15" s="404" t="s">
        <v>399</v>
      </c>
      <c r="E15" s="404" t="s">
        <v>400</v>
      </c>
      <c r="F15" s="404" t="s">
        <v>401</v>
      </c>
    </row>
    <row r="16" spans="1:6" ht="15" customHeight="1">
      <c r="A16" s="397"/>
      <c r="B16" s="398"/>
      <c r="C16" s="404"/>
      <c r="D16" s="404"/>
      <c r="E16" s="404"/>
      <c r="F16" s="404"/>
    </row>
    <row r="17" spans="1:6" ht="15">
      <c r="A17" s="81" t="s">
        <v>180</v>
      </c>
      <c r="B17" s="149" t="s">
        <v>261</v>
      </c>
      <c r="C17" s="385"/>
      <c r="D17" s="364"/>
      <c r="E17" s="364"/>
      <c r="F17" s="364"/>
    </row>
    <row r="18" spans="1:6" ht="17.25" customHeight="1">
      <c r="A18" s="375" t="s">
        <v>145</v>
      </c>
      <c r="B18" s="224" t="s">
        <v>183</v>
      </c>
      <c r="C18" s="235">
        <v>7893588</v>
      </c>
      <c r="D18" s="386">
        <v>8000000</v>
      </c>
      <c r="E18" s="386">
        <v>8000000</v>
      </c>
      <c r="F18" s="386">
        <v>8000000</v>
      </c>
    </row>
    <row r="19" spans="1:6" ht="19.5" customHeight="1">
      <c r="A19" s="108" t="s">
        <v>150</v>
      </c>
      <c r="B19" s="224" t="s">
        <v>184</v>
      </c>
      <c r="C19" s="235">
        <v>1701421</v>
      </c>
      <c r="D19" s="373">
        <v>1500100</v>
      </c>
      <c r="E19" s="373">
        <v>1500100</v>
      </c>
      <c r="F19" s="373">
        <v>1500100</v>
      </c>
    </row>
    <row r="20" spans="1:6" ht="19.5" customHeight="1">
      <c r="A20" s="109" t="s">
        <v>151</v>
      </c>
      <c r="B20" s="224" t="s">
        <v>152</v>
      </c>
      <c r="C20" s="234">
        <v>12320341</v>
      </c>
      <c r="D20" s="373">
        <v>13000000</v>
      </c>
      <c r="E20" s="373">
        <v>13000000</v>
      </c>
      <c r="F20" s="373">
        <v>13000000</v>
      </c>
    </row>
    <row r="21" spans="1:6" ht="19.5" customHeight="1">
      <c r="A21" s="109" t="s">
        <v>153</v>
      </c>
      <c r="B21" s="224" t="s">
        <v>65</v>
      </c>
      <c r="C21" s="234">
        <v>3601000</v>
      </c>
      <c r="D21" s="373">
        <v>3000000</v>
      </c>
      <c r="E21" s="373">
        <v>3000000</v>
      </c>
      <c r="F21" s="373">
        <v>3000000</v>
      </c>
    </row>
    <row r="22" spans="1:6" ht="19.5" customHeight="1">
      <c r="A22" s="109" t="s">
        <v>154</v>
      </c>
      <c r="B22" s="224" t="s">
        <v>155</v>
      </c>
      <c r="C22" s="234">
        <v>2132621</v>
      </c>
      <c r="D22" s="373">
        <v>2500000</v>
      </c>
      <c r="E22" s="373">
        <v>2500000</v>
      </c>
      <c r="F22" s="373">
        <v>2500000</v>
      </c>
    </row>
    <row r="23" spans="1:6" ht="19.5" customHeight="1">
      <c r="A23" s="376"/>
      <c r="B23" s="377" t="s">
        <v>185</v>
      </c>
      <c r="C23" s="378">
        <f>C18+C19+C20+C21+C22</f>
        <v>27648971</v>
      </c>
      <c r="D23" s="378">
        <f>D18+D19+D20+D21+D22</f>
        <v>28000100</v>
      </c>
      <c r="E23" s="378">
        <f>E18+E19+E20+E21+E22</f>
        <v>28000100</v>
      </c>
      <c r="F23" s="378">
        <f>F18+F19+F20+F21+F22</f>
        <v>28000100</v>
      </c>
    </row>
    <row r="24" spans="1:6" ht="19.5" customHeight="1">
      <c r="A24" s="387" t="s">
        <v>156</v>
      </c>
      <c r="B24" s="224" t="s">
        <v>157</v>
      </c>
      <c r="C24" s="379">
        <v>453050</v>
      </c>
      <c r="D24" s="373">
        <v>500000</v>
      </c>
      <c r="E24" s="373">
        <v>500000</v>
      </c>
      <c r="F24" s="373">
        <v>500000</v>
      </c>
    </row>
    <row r="25" spans="1:6" ht="19.5" customHeight="1">
      <c r="A25" s="387" t="s">
        <v>158</v>
      </c>
      <c r="B25" s="224" t="s">
        <v>80</v>
      </c>
      <c r="C25" s="235">
        <v>1643171</v>
      </c>
      <c r="D25" s="373">
        <v>500000</v>
      </c>
      <c r="E25" s="373">
        <v>500000</v>
      </c>
      <c r="F25" s="373">
        <v>500000</v>
      </c>
    </row>
    <row r="26" spans="1:6" ht="19.5" customHeight="1">
      <c r="A26" s="387" t="s">
        <v>159</v>
      </c>
      <c r="B26" s="224" t="s">
        <v>160</v>
      </c>
      <c r="C26" s="235">
        <v>0</v>
      </c>
      <c r="D26" s="373">
        <v>0</v>
      </c>
      <c r="E26" s="373">
        <v>0</v>
      </c>
      <c r="F26" s="373">
        <v>0</v>
      </c>
    </row>
    <row r="27" spans="1:6" ht="19.5" customHeight="1">
      <c r="A27" s="82"/>
      <c r="B27" s="151" t="s">
        <v>186</v>
      </c>
      <c r="C27" s="236">
        <f>C24+C25+C26</f>
        <v>2096221</v>
      </c>
      <c r="D27" s="236">
        <f>D24+D25+D26</f>
        <v>1000000</v>
      </c>
      <c r="E27" s="236">
        <f>E24+E25+E26</f>
        <v>1000000</v>
      </c>
      <c r="F27" s="236">
        <f>F24+F25+F26</f>
        <v>1000000</v>
      </c>
    </row>
    <row r="28" spans="1:6" ht="19.5" customHeight="1">
      <c r="A28" s="284" t="s">
        <v>402</v>
      </c>
      <c r="B28" s="285" t="s">
        <v>323</v>
      </c>
      <c r="C28" s="286">
        <f>C23+C27</f>
        <v>29745192</v>
      </c>
      <c r="D28" s="286">
        <f>D23+D27</f>
        <v>29000100</v>
      </c>
      <c r="E28" s="286">
        <f>E23+E27</f>
        <v>29000100</v>
      </c>
      <c r="F28" s="286">
        <f>F23+F27</f>
        <v>29000100</v>
      </c>
    </row>
    <row r="29" spans="1:6" ht="19.5" customHeight="1">
      <c r="A29" s="387" t="s">
        <v>187</v>
      </c>
      <c r="B29" s="380" t="s">
        <v>188</v>
      </c>
      <c r="C29" s="235">
        <v>0</v>
      </c>
      <c r="D29" s="373">
        <v>0</v>
      </c>
      <c r="E29" s="373">
        <v>0</v>
      </c>
      <c r="F29" s="373">
        <v>0</v>
      </c>
    </row>
    <row r="30" spans="1:6" ht="19.5" customHeight="1">
      <c r="A30" s="82"/>
      <c r="B30" s="380" t="s">
        <v>335</v>
      </c>
      <c r="C30" s="235">
        <v>934808</v>
      </c>
      <c r="D30" s="373">
        <v>1000000</v>
      </c>
      <c r="E30" s="373">
        <v>1000000</v>
      </c>
      <c r="F30" s="373">
        <v>1000000</v>
      </c>
    </row>
    <row r="31" spans="1:6" ht="19.5" customHeight="1">
      <c r="A31" s="152"/>
      <c r="B31" s="153" t="s">
        <v>189</v>
      </c>
      <c r="C31" s="237">
        <f>C28+C30</f>
        <v>30680000</v>
      </c>
      <c r="D31" s="237">
        <f>D28+D30</f>
        <v>30000100</v>
      </c>
      <c r="E31" s="237">
        <f>E28+E30</f>
        <v>30000100</v>
      </c>
      <c r="F31" s="237">
        <f>F28+F30</f>
        <v>30000100</v>
      </c>
    </row>
    <row r="32" spans="1:3" ht="15">
      <c r="A32" s="13"/>
      <c r="B32" s="13"/>
      <c r="C32" s="13"/>
    </row>
    <row r="33" spans="1:3" ht="14.25">
      <c r="A33" s="28"/>
      <c r="B33" s="28"/>
      <c r="C33" s="28"/>
    </row>
    <row r="34" spans="1:3" ht="14.25">
      <c r="A34" s="28"/>
      <c r="B34" s="28"/>
      <c r="C34" s="28"/>
    </row>
    <row r="35" spans="1:3" ht="14.25">
      <c r="A35" s="28"/>
      <c r="B35" s="28"/>
      <c r="C35" s="28"/>
    </row>
    <row r="36" spans="1:3" ht="14.25">
      <c r="A36" s="28"/>
      <c r="B36" s="28"/>
      <c r="C36" s="28"/>
    </row>
    <row r="37" spans="1:3" ht="14.25">
      <c r="A37" s="28"/>
      <c r="B37" s="28"/>
      <c r="C37" s="28"/>
    </row>
    <row r="38" spans="1:3" ht="14.25">
      <c r="A38" s="28"/>
      <c r="B38" s="28"/>
      <c r="C38" s="28"/>
    </row>
    <row r="39" spans="1:3" ht="14.25">
      <c r="A39" s="28"/>
      <c r="B39" s="28"/>
      <c r="C39" s="28"/>
    </row>
    <row r="40" spans="1:3" ht="14.25">
      <c r="A40" s="28"/>
      <c r="B40" s="28"/>
      <c r="C40" s="28"/>
    </row>
    <row r="41" spans="1:3" ht="14.25">
      <c r="A41" s="28"/>
      <c r="B41" s="28"/>
      <c r="C41" s="28"/>
    </row>
    <row r="42" spans="1:3" ht="14.25">
      <c r="A42" s="28"/>
      <c r="B42" s="28"/>
      <c r="C42" s="28"/>
    </row>
    <row r="43" spans="1:3" ht="14.25">
      <c r="A43" s="28"/>
      <c r="B43" s="28"/>
      <c r="C43" s="28"/>
    </row>
    <row r="44" spans="1:3" ht="14.25">
      <c r="A44" s="28"/>
      <c r="B44" s="28"/>
      <c r="C44" s="28"/>
    </row>
    <row r="45" spans="1:3" ht="14.25">
      <c r="A45" s="28"/>
      <c r="B45" s="28"/>
      <c r="C45" s="28"/>
    </row>
    <row r="46" spans="1:3" ht="14.25">
      <c r="A46" s="28"/>
      <c r="B46" s="28"/>
      <c r="C46" s="28"/>
    </row>
    <row r="47" spans="1:3" ht="14.25">
      <c r="A47" s="28"/>
      <c r="B47" s="28"/>
      <c r="C47" s="28"/>
    </row>
    <row r="48" spans="1:3" ht="14.25">
      <c r="A48" s="28"/>
      <c r="B48" s="28"/>
      <c r="C48" s="28"/>
    </row>
    <row r="49" spans="1:3" ht="14.25">
      <c r="A49" s="28"/>
      <c r="B49" s="28"/>
      <c r="C49" s="28"/>
    </row>
    <row r="50" spans="1:3" ht="14.25">
      <c r="A50" s="28"/>
      <c r="B50" s="28"/>
      <c r="C50" s="28"/>
    </row>
    <row r="51" spans="1:3" ht="14.25">
      <c r="A51" s="28"/>
      <c r="B51" s="28"/>
      <c r="C51" s="28"/>
    </row>
    <row r="52" spans="1:3" ht="14.25">
      <c r="A52" s="28"/>
      <c r="B52" s="28"/>
      <c r="C52" s="28"/>
    </row>
    <row r="53" spans="1:3" ht="14.25">
      <c r="A53" s="28"/>
      <c r="B53" s="28"/>
      <c r="C53" s="28"/>
    </row>
    <row r="54" spans="1:3" ht="14.25">
      <c r="A54" s="28"/>
      <c r="B54" s="28"/>
      <c r="C54" s="28"/>
    </row>
    <row r="55" spans="1:3" ht="14.25">
      <c r="A55" s="28"/>
      <c r="B55" s="28"/>
      <c r="C55" s="28"/>
    </row>
    <row r="56" spans="1:3" ht="14.25">
      <c r="A56" s="28"/>
      <c r="B56" s="28"/>
      <c r="C56" s="28"/>
    </row>
    <row r="57" spans="1:3" ht="14.25">
      <c r="A57" s="28"/>
      <c r="B57" s="28"/>
      <c r="C57" s="28"/>
    </row>
    <row r="58" spans="1:3" ht="14.25">
      <c r="A58" s="28"/>
      <c r="B58" s="28"/>
      <c r="C58" s="28"/>
    </row>
    <row r="59" spans="1:3" ht="14.25">
      <c r="A59" s="28"/>
      <c r="B59" s="28"/>
      <c r="C59" s="28"/>
    </row>
    <row r="60" spans="1:3" ht="14.25">
      <c r="A60" s="28"/>
      <c r="B60" s="28"/>
      <c r="C60" s="28"/>
    </row>
    <row r="61" spans="1:3" ht="14.25">
      <c r="A61" s="28"/>
      <c r="B61" s="28"/>
      <c r="C61" s="28"/>
    </row>
    <row r="62" spans="1:3" ht="14.25">
      <c r="A62" s="28"/>
      <c r="B62" s="28"/>
      <c r="C62" s="28"/>
    </row>
    <row r="63" spans="1:3" ht="14.25">
      <c r="A63" s="28"/>
      <c r="B63" s="28"/>
      <c r="C63" s="28"/>
    </row>
    <row r="64" spans="1:3" ht="14.25">
      <c r="A64" s="28"/>
      <c r="B64" s="28"/>
      <c r="C64" s="28"/>
    </row>
    <row r="65" spans="1:3" ht="14.25">
      <c r="A65" s="28"/>
      <c r="B65" s="28"/>
      <c r="C65" s="28"/>
    </row>
    <row r="66" spans="1:3" ht="14.25">
      <c r="A66" s="28"/>
      <c r="B66" s="28"/>
      <c r="C66" s="28"/>
    </row>
    <row r="67" spans="1:3" ht="14.25">
      <c r="A67" s="28"/>
      <c r="B67" s="28"/>
      <c r="C67" s="28"/>
    </row>
    <row r="68" spans="1:3" ht="14.25">
      <c r="A68" s="28"/>
      <c r="B68" s="28"/>
      <c r="C68" s="28"/>
    </row>
    <row r="69" spans="1:3" ht="14.25">
      <c r="A69" s="28"/>
      <c r="B69" s="28"/>
      <c r="C69" s="28"/>
    </row>
    <row r="70" spans="1:3" ht="14.25">
      <c r="A70" s="28"/>
      <c r="B70" s="28"/>
      <c r="C70" s="28"/>
    </row>
    <row r="71" spans="1:3" ht="14.25">
      <c r="A71" s="28"/>
      <c r="B71" s="28"/>
      <c r="C71" s="28"/>
    </row>
    <row r="72" spans="1:3" ht="14.25">
      <c r="A72" s="28"/>
      <c r="B72" s="28"/>
      <c r="C72" s="28"/>
    </row>
    <row r="73" spans="1:3" ht="14.25">
      <c r="A73" s="28"/>
      <c r="B73" s="28"/>
      <c r="C73" s="28"/>
    </row>
    <row r="74" spans="1:3" ht="14.25">
      <c r="A74" s="28"/>
      <c r="B74" s="28"/>
      <c r="C74" s="28"/>
    </row>
    <row r="75" spans="1:3" ht="14.25">
      <c r="A75" s="28"/>
      <c r="B75" s="28"/>
      <c r="C75" s="28"/>
    </row>
    <row r="76" spans="1:3" ht="14.25">
      <c r="A76" s="28"/>
      <c r="B76" s="28"/>
      <c r="C76" s="28"/>
    </row>
    <row r="77" spans="1:3" ht="14.25">
      <c r="A77" s="28"/>
      <c r="B77" s="28"/>
      <c r="C77" s="28"/>
    </row>
    <row r="78" spans="1:3" ht="14.25">
      <c r="A78" s="28"/>
      <c r="B78" s="28"/>
      <c r="C78" s="28"/>
    </row>
    <row r="79" spans="1:3" ht="14.25">
      <c r="A79" s="28"/>
      <c r="B79" s="28"/>
      <c r="C79" s="28"/>
    </row>
    <row r="80" spans="1:3" ht="14.25">
      <c r="A80" s="28"/>
      <c r="B80" s="28"/>
      <c r="C80" s="28"/>
    </row>
    <row r="81" spans="1:3" ht="14.25">
      <c r="A81" s="28"/>
      <c r="B81" s="28"/>
      <c r="C81" s="28"/>
    </row>
    <row r="82" spans="1:3" ht="14.25">
      <c r="A82" s="28"/>
      <c r="B82" s="28"/>
      <c r="C82" s="28"/>
    </row>
    <row r="83" spans="1:3" ht="14.25">
      <c r="A83" s="28"/>
      <c r="B83" s="28"/>
      <c r="C83" s="28"/>
    </row>
    <row r="84" spans="1:3" ht="14.25">
      <c r="A84" s="28"/>
      <c r="B84" s="28"/>
      <c r="C84" s="28"/>
    </row>
    <row r="85" spans="1:3" ht="14.25">
      <c r="A85" s="28"/>
      <c r="B85" s="28"/>
      <c r="C85" s="28"/>
    </row>
    <row r="86" spans="1:3" ht="14.25">
      <c r="A86" s="28"/>
      <c r="B86" s="28"/>
      <c r="C86" s="28"/>
    </row>
    <row r="87" spans="1:3" ht="14.25">
      <c r="A87" s="28"/>
      <c r="B87" s="28"/>
      <c r="C87" s="28"/>
    </row>
    <row r="88" spans="1:3" ht="14.25">
      <c r="A88" s="28"/>
      <c r="B88" s="28"/>
      <c r="C88" s="28"/>
    </row>
    <row r="89" spans="1:3" ht="14.25">
      <c r="A89" s="28"/>
      <c r="B89" s="28"/>
      <c r="C89" s="28"/>
    </row>
    <row r="90" spans="1:3" ht="14.25">
      <c r="A90" s="28"/>
      <c r="B90" s="28"/>
      <c r="C90" s="28"/>
    </row>
    <row r="91" spans="1:3" ht="14.25">
      <c r="A91" s="28"/>
      <c r="B91" s="28"/>
      <c r="C91" s="28"/>
    </row>
    <row r="92" spans="1:3" ht="14.25">
      <c r="A92" s="28"/>
      <c r="B92" s="28"/>
      <c r="C92" s="28"/>
    </row>
    <row r="93" spans="1:3" ht="14.25">
      <c r="A93" s="28"/>
      <c r="B93" s="28"/>
      <c r="C93" s="28"/>
    </row>
    <row r="94" spans="1:3" ht="14.25">
      <c r="A94" s="28"/>
      <c r="B94" s="28"/>
      <c r="C94" s="28"/>
    </row>
    <row r="95" spans="1:3" ht="14.25">
      <c r="A95" s="28"/>
      <c r="B95" s="28"/>
      <c r="C95" s="28"/>
    </row>
    <row r="96" spans="1:3" ht="14.25">
      <c r="A96" s="28"/>
      <c r="B96" s="28"/>
      <c r="C96" s="28"/>
    </row>
    <row r="97" spans="1:3" ht="14.25">
      <c r="A97" s="28"/>
      <c r="B97" s="28"/>
      <c r="C97" s="28"/>
    </row>
    <row r="98" spans="1:3" ht="14.25">
      <c r="A98" s="28"/>
      <c r="B98" s="28"/>
      <c r="C98" s="28"/>
    </row>
    <row r="99" spans="1:3" ht="14.25">
      <c r="A99" s="28"/>
      <c r="B99" s="28"/>
      <c r="C99" s="28"/>
    </row>
    <row r="100" spans="1:3" ht="14.25">
      <c r="A100" s="28"/>
      <c r="B100" s="28"/>
      <c r="C100" s="28"/>
    </row>
    <row r="101" spans="1:3" ht="14.25">
      <c r="A101" s="28"/>
      <c r="B101" s="28"/>
      <c r="C101" s="28"/>
    </row>
    <row r="102" spans="1:3" ht="14.25">
      <c r="A102" s="28"/>
      <c r="B102" s="28"/>
      <c r="C102" s="28"/>
    </row>
    <row r="103" spans="1:3" ht="14.25">
      <c r="A103" s="28"/>
      <c r="B103" s="28"/>
      <c r="C103" s="28"/>
    </row>
    <row r="104" spans="1:3" ht="14.25">
      <c r="A104" s="28"/>
      <c r="B104" s="28"/>
      <c r="C104" s="28"/>
    </row>
    <row r="105" spans="1:3" ht="14.25">
      <c r="A105" s="28"/>
      <c r="B105" s="28"/>
      <c r="C105" s="28"/>
    </row>
    <row r="106" spans="1:3" ht="14.25">
      <c r="A106" s="28"/>
      <c r="B106" s="28"/>
      <c r="C106" s="28"/>
    </row>
    <row r="107" spans="1:3" ht="14.25">
      <c r="A107" s="28"/>
      <c r="B107" s="28"/>
      <c r="C107" s="28"/>
    </row>
    <row r="108" spans="1:3" ht="14.25">
      <c r="A108" s="28"/>
      <c r="B108" s="28"/>
      <c r="C108" s="28"/>
    </row>
    <row r="109" spans="1:3" ht="14.25">
      <c r="A109" s="28"/>
      <c r="B109" s="28"/>
      <c r="C109" s="28"/>
    </row>
    <row r="110" spans="1:3" ht="14.25">
      <c r="A110" s="28"/>
      <c r="B110" s="28"/>
      <c r="C110" s="28"/>
    </row>
    <row r="111" spans="1:3" ht="14.25">
      <c r="A111" s="28"/>
      <c r="B111" s="28"/>
      <c r="C111" s="28"/>
    </row>
    <row r="112" spans="1:3" ht="14.25">
      <c r="A112" s="28"/>
      <c r="B112" s="28"/>
      <c r="C112" s="28"/>
    </row>
    <row r="113" spans="1:3" ht="14.25">
      <c r="A113" s="28"/>
      <c r="B113" s="28"/>
      <c r="C113" s="28"/>
    </row>
    <row r="114" spans="1:3" ht="14.25">
      <c r="A114" s="28"/>
      <c r="B114" s="28"/>
      <c r="C114" s="28"/>
    </row>
    <row r="115" spans="1:3" ht="14.25">
      <c r="A115" s="28"/>
      <c r="B115" s="28"/>
      <c r="C115" s="28"/>
    </row>
    <row r="116" spans="1:3" ht="14.25">
      <c r="A116" s="28"/>
      <c r="B116" s="28"/>
      <c r="C116" s="28"/>
    </row>
    <row r="117" spans="1:3" ht="14.25">
      <c r="A117" s="28"/>
      <c r="B117" s="28"/>
      <c r="C117" s="28"/>
    </row>
    <row r="118" spans="1:3" ht="14.25">
      <c r="A118" s="28"/>
      <c r="B118" s="28"/>
      <c r="C118" s="28"/>
    </row>
    <row r="119" spans="1:3" ht="14.25">
      <c r="A119" s="28"/>
      <c r="B119" s="28"/>
      <c r="C119" s="28"/>
    </row>
    <row r="120" spans="1:3" ht="14.25">
      <c r="A120" s="28"/>
      <c r="B120" s="28"/>
      <c r="C120" s="28"/>
    </row>
    <row r="121" spans="1:3" ht="14.25">
      <c r="A121" s="28"/>
      <c r="B121" s="28"/>
      <c r="C121" s="28"/>
    </row>
    <row r="122" spans="1:3" ht="14.25">
      <c r="A122" s="28"/>
      <c r="B122" s="28"/>
      <c r="C122" s="28"/>
    </row>
    <row r="123" spans="1:3" ht="14.25">
      <c r="A123" s="28"/>
      <c r="B123" s="28"/>
      <c r="C123" s="28"/>
    </row>
    <row r="124" spans="1:3" ht="14.25">
      <c r="A124" s="28"/>
      <c r="B124" s="28"/>
      <c r="C124" s="28"/>
    </row>
    <row r="125" spans="1:3" ht="14.25">
      <c r="A125" s="28"/>
      <c r="B125" s="28"/>
      <c r="C125" s="28"/>
    </row>
    <row r="126" spans="1:3" ht="14.25">
      <c r="A126" s="28"/>
      <c r="B126" s="28"/>
      <c r="C126" s="28"/>
    </row>
    <row r="127" spans="1:3" ht="14.25">
      <c r="A127" s="28"/>
      <c r="B127" s="28"/>
      <c r="C127" s="28"/>
    </row>
    <row r="128" spans="1:3" ht="14.25">
      <c r="A128" s="28"/>
      <c r="B128" s="28"/>
      <c r="C128" s="28"/>
    </row>
    <row r="129" spans="1:3" ht="14.25">
      <c r="A129" s="28"/>
      <c r="B129" s="28"/>
      <c r="C129" s="28"/>
    </row>
    <row r="130" spans="1:3" ht="14.25">
      <c r="A130" s="28"/>
      <c r="B130" s="28"/>
      <c r="C130" s="28"/>
    </row>
    <row r="131" spans="1:3" ht="14.25">
      <c r="A131" s="28"/>
      <c r="B131" s="28"/>
      <c r="C131" s="28"/>
    </row>
    <row r="132" spans="1:3" ht="14.25">
      <c r="A132" s="28"/>
      <c r="B132" s="28"/>
      <c r="C132" s="28"/>
    </row>
    <row r="133" spans="1:3" ht="14.25">
      <c r="A133" s="28"/>
      <c r="B133" s="28"/>
      <c r="C133" s="28"/>
    </row>
    <row r="134" spans="1:3" ht="14.25">
      <c r="A134" s="28"/>
      <c r="B134" s="28"/>
      <c r="C134" s="28"/>
    </row>
    <row r="135" spans="1:3" ht="14.25">
      <c r="A135" s="28"/>
      <c r="B135" s="28"/>
      <c r="C135" s="28"/>
    </row>
    <row r="136" spans="1:3" ht="14.25">
      <c r="A136" s="28"/>
      <c r="B136" s="28"/>
      <c r="C136" s="28"/>
    </row>
    <row r="137" spans="1:3" ht="14.25">
      <c r="A137" s="28"/>
      <c r="B137" s="28"/>
      <c r="C137" s="28"/>
    </row>
    <row r="138" spans="1:3" ht="14.25">
      <c r="A138" s="28"/>
      <c r="B138" s="28"/>
      <c r="C138" s="28"/>
    </row>
    <row r="139" spans="1:3" ht="14.25">
      <c r="A139" s="28"/>
      <c r="B139" s="28"/>
      <c r="C139" s="28"/>
    </row>
    <row r="140" spans="1:3" ht="14.25">
      <c r="A140" s="28"/>
      <c r="B140" s="28"/>
      <c r="C140" s="28"/>
    </row>
    <row r="141" spans="1:3" ht="14.25">
      <c r="A141" s="28"/>
      <c r="B141" s="28"/>
      <c r="C141" s="28"/>
    </row>
    <row r="142" spans="1:3" ht="14.25">
      <c r="A142" s="28"/>
      <c r="B142" s="28"/>
      <c r="C142" s="28"/>
    </row>
    <row r="143" spans="1:3" ht="14.25">
      <c r="A143" s="28"/>
      <c r="B143" s="28"/>
      <c r="C143" s="28"/>
    </row>
    <row r="144" spans="1:3" ht="14.25">
      <c r="A144" s="28"/>
      <c r="B144" s="28"/>
      <c r="C144" s="28"/>
    </row>
    <row r="145" spans="1:3" ht="14.25">
      <c r="A145" s="28"/>
      <c r="B145" s="28"/>
      <c r="C145" s="28"/>
    </row>
    <row r="146" spans="1:3" ht="14.25">
      <c r="A146" s="28"/>
      <c r="B146" s="28"/>
      <c r="C146" s="28"/>
    </row>
    <row r="147" spans="1:3" ht="14.25">
      <c r="A147" s="28"/>
      <c r="B147" s="28"/>
      <c r="C147" s="28"/>
    </row>
    <row r="148" spans="1:3" ht="14.25">
      <c r="A148" s="28"/>
      <c r="B148" s="28"/>
      <c r="C148" s="28"/>
    </row>
    <row r="149" spans="1:3" ht="14.25">
      <c r="A149" s="28"/>
      <c r="B149" s="28"/>
      <c r="C149" s="28"/>
    </row>
    <row r="150" spans="1:3" ht="14.25">
      <c r="A150" s="28"/>
      <c r="B150" s="28"/>
      <c r="C150" s="28"/>
    </row>
    <row r="151" spans="1:3" ht="14.25">
      <c r="A151" s="28"/>
      <c r="B151" s="28"/>
      <c r="C151" s="28"/>
    </row>
    <row r="152" spans="1:3" ht="14.25">
      <c r="A152" s="28"/>
      <c r="B152" s="28"/>
      <c r="C152" s="28"/>
    </row>
    <row r="153" spans="1:3" ht="14.25">
      <c r="A153" s="28"/>
      <c r="B153" s="28"/>
      <c r="C153" s="28"/>
    </row>
    <row r="154" spans="1:3" ht="14.25">
      <c r="A154" s="28"/>
      <c r="B154" s="28"/>
      <c r="C154" s="28"/>
    </row>
  </sheetData>
  <sheetProtection/>
  <mergeCells count="12">
    <mergeCell ref="D1:D2"/>
    <mergeCell ref="E1:E2"/>
    <mergeCell ref="F1:F2"/>
    <mergeCell ref="D15:D16"/>
    <mergeCell ref="E15:E16"/>
    <mergeCell ref="F15:F16"/>
    <mergeCell ref="A1:A2"/>
    <mergeCell ref="B1:B2"/>
    <mergeCell ref="C1:C2"/>
    <mergeCell ref="A15:A16"/>
    <mergeCell ref="B15:B16"/>
    <mergeCell ref="C15:C16"/>
  </mergeCells>
  <printOptions horizontalCentered="1"/>
  <pageMargins left="0.35433070866141736" right="0.2362204724409449" top="1.141732283464567" bottom="0.1968503937007874" header="0.35433070866141736" footer="0.1968503937007874"/>
  <pageSetup horizontalDpi="600" verticalDpi="600" orientation="portrait" paperSize="9" scale="70" r:id="rId1"/>
  <headerFooter alignWithMargins="0">
    <oddHeader>&amp;C&amp;"Garamond,Félkövér"&amp;14 1/2019. (II. 07.) számú költségvetési rendelethez
&amp;12ZALAMERENYE KÖZSÉG ÖNKORMÁNYZAT
BEVÉTELI ÉS KIADÁSI ELŐIRÁNYZATAINAK ÖSSZESÍTŐJE ROVATONKÉNT   
2019. ÉVBEN&amp;14
&amp;R
</oddHeader>
  </headerFooter>
  <rowBreaks count="1" manualBreakCount="1">
    <brk id="1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145"/>
  <sheetViews>
    <sheetView view="pageLayout" zoomScaleSheetLayoutView="100" workbookViewId="0" topLeftCell="A1">
      <selection activeCell="F3" sqref="F3"/>
    </sheetView>
  </sheetViews>
  <sheetFormatPr defaultColWidth="9.00390625" defaultRowHeight="12.75"/>
  <cols>
    <col min="1" max="1" width="13.125" style="23" customWidth="1"/>
    <col min="2" max="2" width="54.00390625" style="23" customWidth="1"/>
    <col min="3" max="5" width="18.625" style="23" customWidth="1"/>
    <col min="6" max="6" width="18.875" style="23" customWidth="1"/>
    <col min="7" max="16384" width="9.125" style="23" customWidth="1"/>
  </cols>
  <sheetData>
    <row r="1" spans="1:5" ht="15" customHeight="1">
      <c r="A1" s="28"/>
      <c r="B1" s="28"/>
      <c r="C1" s="232"/>
      <c r="D1" s="232"/>
      <c r="E1" s="232"/>
    </row>
    <row r="2" spans="1:5" ht="15" customHeight="1">
      <c r="A2" s="397" t="s">
        <v>181</v>
      </c>
      <c r="B2" s="398" t="s">
        <v>10</v>
      </c>
      <c r="C2" s="405" t="s">
        <v>404</v>
      </c>
      <c r="D2" s="406"/>
      <c r="E2" s="407"/>
    </row>
    <row r="3" spans="1:5" ht="24.75" customHeight="1">
      <c r="A3" s="397"/>
      <c r="B3" s="398"/>
      <c r="C3" s="408"/>
      <c r="D3" s="409"/>
      <c r="E3" s="410"/>
    </row>
    <row r="4" spans="1:5" ht="24.75" customHeight="1">
      <c r="A4" s="362"/>
      <c r="B4" s="363"/>
      <c r="C4" s="388" t="s">
        <v>405</v>
      </c>
      <c r="D4" s="388" t="s">
        <v>406</v>
      </c>
      <c r="E4" s="388" t="s">
        <v>8</v>
      </c>
    </row>
    <row r="5" spans="1:5" ht="19.5" customHeight="1">
      <c r="A5" s="81" t="s">
        <v>180</v>
      </c>
      <c r="B5" s="149" t="s">
        <v>261</v>
      </c>
      <c r="C5" s="233"/>
      <c r="D5" s="233"/>
      <c r="E5" s="233"/>
    </row>
    <row r="6" spans="1:5" ht="19.5" customHeight="1">
      <c r="A6" s="108" t="s">
        <v>145</v>
      </c>
      <c r="B6" s="80" t="s">
        <v>182</v>
      </c>
      <c r="C6" s="234"/>
      <c r="D6" s="234"/>
      <c r="E6" s="234"/>
    </row>
    <row r="7" spans="1:5" ht="19.5" customHeight="1">
      <c r="A7" s="24" t="s">
        <v>146</v>
      </c>
      <c r="B7" s="80" t="s">
        <v>147</v>
      </c>
      <c r="C7" s="234">
        <v>3162698</v>
      </c>
      <c r="D7" s="234">
        <v>0</v>
      </c>
      <c r="E7" s="234">
        <v>3162698</v>
      </c>
    </row>
    <row r="8" spans="1:5" ht="19.5" customHeight="1">
      <c r="A8" s="108" t="s">
        <v>148</v>
      </c>
      <c r="B8" s="80" t="s">
        <v>149</v>
      </c>
      <c r="C8" s="235">
        <v>4730890</v>
      </c>
      <c r="D8" s="235">
        <v>0</v>
      </c>
      <c r="E8" s="235">
        <v>4730890</v>
      </c>
    </row>
    <row r="9" spans="1:5" ht="19.5" customHeight="1">
      <c r="A9" s="108"/>
      <c r="B9" s="107" t="s">
        <v>183</v>
      </c>
      <c r="C9" s="236">
        <f>SUM(C7:C8)</f>
        <v>7893588</v>
      </c>
      <c r="D9" s="236">
        <v>0</v>
      </c>
      <c r="E9" s="236">
        <f>SUM(E7:E8)</f>
        <v>7893588</v>
      </c>
    </row>
    <row r="10" spans="1:5" ht="19.5" customHeight="1">
      <c r="A10" s="108" t="s">
        <v>150</v>
      </c>
      <c r="B10" s="224" t="s">
        <v>184</v>
      </c>
      <c r="C10" s="234">
        <v>1701421</v>
      </c>
      <c r="D10" s="234">
        <v>0</v>
      </c>
      <c r="E10" s="234">
        <v>1701421</v>
      </c>
    </row>
    <row r="11" spans="1:5" ht="19.5" customHeight="1">
      <c r="A11" s="109" t="s">
        <v>151</v>
      </c>
      <c r="B11" s="224" t="s">
        <v>152</v>
      </c>
      <c r="C11" s="234">
        <f>E11-D11</f>
        <v>10745341</v>
      </c>
      <c r="D11" s="234">
        <f>393750*4</f>
        <v>1575000</v>
      </c>
      <c r="E11" s="234">
        <v>12320341</v>
      </c>
    </row>
    <row r="12" spans="1:5" ht="19.5" customHeight="1">
      <c r="A12" s="109" t="s">
        <v>153</v>
      </c>
      <c r="B12" s="224" t="s">
        <v>65</v>
      </c>
      <c r="C12" s="234">
        <v>3601000</v>
      </c>
      <c r="D12" s="234">
        <v>0</v>
      </c>
      <c r="E12" s="234">
        <v>3601000</v>
      </c>
    </row>
    <row r="13" spans="1:5" ht="19.5" customHeight="1">
      <c r="A13" s="109" t="s">
        <v>154</v>
      </c>
      <c r="B13" s="224" t="s">
        <v>155</v>
      </c>
      <c r="C13" s="234">
        <v>2132621</v>
      </c>
      <c r="D13" s="234">
        <v>0</v>
      </c>
      <c r="E13" s="234">
        <v>2132621</v>
      </c>
    </row>
    <row r="14" spans="1:5" ht="19.5" customHeight="1">
      <c r="A14" s="82"/>
      <c r="B14" s="150" t="s">
        <v>185</v>
      </c>
      <c r="C14" s="236">
        <f>C9+C10+C11+C12+C13</f>
        <v>26073971</v>
      </c>
      <c r="D14" s="236">
        <v>0</v>
      </c>
      <c r="E14" s="236">
        <f>E9+E10+E11+E12+E13</f>
        <v>27648971</v>
      </c>
    </row>
    <row r="15" spans="1:5" ht="19.5" customHeight="1">
      <c r="A15" s="82" t="s">
        <v>156</v>
      </c>
      <c r="B15" s="107" t="s">
        <v>157</v>
      </c>
      <c r="C15" s="239">
        <v>453050</v>
      </c>
      <c r="D15" s="239">
        <v>0</v>
      </c>
      <c r="E15" s="239">
        <v>453050</v>
      </c>
    </row>
    <row r="16" spans="1:5" ht="19.5" customHeight="1">
      <c r="A16" s="82" t="s">
        <v>158</v>
      </c>
      <c r="B16" s="107" t="s">
        <v>80</v>
      </c>
      <c r="C16" s="236">
        <v>1643171</v>
      </c>
      <c r="D16" s="236">
        <v>0</v>
      </c>
      <c r="E16" s="236">
        <v>1643171</v>
      </c>
    </row>
    <row r="17" spans="1:5" ht="19.5" customHeight="1">
      <c r="A17" s="82" t="s">
        <v>159</v>
      </c>
      <c r="B17" s="107" t="s">
        <v>160</v>
      </c>
      <c r="C17" s="236">
        <v>0</v>
      </c>
      <c r="D17" s="236">
        <v>0</v>
      </c>
      <c r="E17" s="236">
        <v>0</v>
      </c>
    </row>
    <row r="18" spans="1:5" ht="19.5" customHeight="1">
      <c r="A18" s="82"/>
      <c r="B18" s="151" t="s">
        <v>186</v>
      </c>
      <c r="C18" s="236">
        <f>C15+C16+C17</f>
        <v>2096221</v>
      </c>
      <c r="D18" s="236">
        <v>0</v>
      </c>
      <c r="E18" s="236">
        <f>E15+E16+E17</f>
        <v>2096221</v>
      </c>
    </row>
    <row r="19" spans="1:5" ht="19.5" customHeight="1">
      <c r="A19" s="284" t="s">
        <v>324</v>
      </c>
      <c r="B19" s="285" t="s">
        <v>323</v>
      </c>
      <c r="C19" s="286">
        <f>C14+C18</f>
        <v>28170192</v>
      </c>
      <c r="D19" s="286">
        <v>1575000</v>
      </c>
      <c r="E19" s="286">
        <f>E14+E18</f>
        <v>29745192</v>
      </c>
    </row>
    <row r="20" spans="1:5" ht="19.5" customHeight="1">
      <c r="A20" s="82" t="s">
        <v>187</v>
      </c>
      <c r="B20" s="77" t="s">
        <v>188</v>
      </c>
      <c r="C20" s="236">
        <v>0</v>
      </c>
      <c r="D20" s="236">
        <v>0</v>
      </c>
      <c r="E20" s="236">
        <v>0</v>
      </c>
    </row>
    <row r="21" spans="1:5" ht="19.5" customHeight="1">
      <c r="A21" s="82"/>
      <c r="B21" s="77" t="s">
        <v>335</v>
      </c>
      <c r="C21" s="236">
        <v>934808</v>
      </c>
      <c r="D21" s="236">
        <v>0</v>
      </c>
      <c r="E21" s="236">
        <v>934808</v>
      </c>
    </row>
    <row r="22" spans="1:5" ht="19.5" customHeight="1">
      <c r="A22" s="152"/>
      <c r="B22" s="153" t="s">
        <v>189</v>
      </c>
      <c r="C22" s="237">
        <f>C19+C21</f>
        <v>29105000</v>
      </c>
      <c r="D22" s="237">
        <v>1575000</v>
      </c>
      <c r="E22" s="237">
        <f>E19+E21</f>
        <v>30680000</v>
      </c>
    </row>
    <row r="23" spans="1:5" ht="19.5" customHeight="1">
      <c r="A23" s="13"/>
      <c r="B23" s="13"/>
      <c r="C23" s="13"/>
      <c r="D23" s="13"/>
      <c r="E23" s="13"/>
    </row>
    <row r="24" spans="1:5" ht="19.5" customHeight="1">
      <c r="A24" s="28"/>
      <c r="B24" s="28"/>
      <c r="C24" s="28"/>
      <c r="D24" s="389"/>
      <c r="E24" s="28"/>
    </row>
    <row r="25" spans="1:5" ht="19.5" customHeight="1">
      <c r="A25" s="28"/>
      <c r="B25" s="28"/>
      <c r="C25" s="28"/>
      <c r="D25" s="28"/>
      <c r="E25" s="28"/>
    </row>
    <row r="26" spans="1:5" ht="19.5" customHeight="1">
      <c r="A26" s="28"/>
      <c r="B26" s="28"/>
      <c r="C26" s="28"/>
      <c r="D26" s="28"/>
      <c r="E26" s="28"/>
    </row>
    <row r="27" spans="1:5" ht="19.5" customHeight="1">
      <c r="A27" s="28"/>
      <c r="B27" s="28"/>
      <c r="C27" s="28"/>
      <c r="D27" s="28"/>
      <c r="E27" s="28"/>
    </row>
    <row r="28" spans="1:5" ht="19.5" customHeight="1">
      <c r="A28" s="28"/>
      <c r="B28" s="28"/>
      <c r="C28" s="28"/>
      <c r="D28" s="28"/>
      <c r="E28" s="28"/>
    </row>
    <row r="29" spans="1:5" ht="19.5" customHeight="1">
      <c r="A29" s="28"/>
      <c r="B29" s="28"/>
      <c r="C29" s="28"/>
      <c r="D29" s="28"/>
      <c r="E29" s="28"/>
    </row>
    <row r="30" spans="1:5" ht="19.5" customHeight="1">
      <c r="A30" s="28"/>
      <c r="B30" s="28"/>
      <c r="C30" s="28"/>
      <c r="D30" s="28"/>
      <c r="E30" s="28"/>
    </row>
    <row r="31" spans="1:5" ht="19.5" customHeight="1">
      <c r="A31" s="28"/>
      <c r="B31" s="28"/>
      <c r="C31" s="28"/>
      <c r="D31" s="28"/>
      <c r="E31" s="28"/>
    </row>
    <row r="32" spans="1:5" ht="19.5" customHeight="1">
      <c r="A32" s="28"/>
      <c r="B32" s="28"/>
      <c r="C32" s="28"/>
      <c r="D32" s="28"/>
      <c r="E32" s="28"/>
    </row>
    <row r="33" spans="1:5" ht="19.5" customHeight="1">
      <c r="A33" s="28"/>
      <c r="B33" s="28"/>
      <c r="C33" s="28"/>
      <c r="D33" s="28"/>
      <c r="E33" s="28"/>
    </row>
    <row r="34" spans="1:5" ht="19.5" customHeight="1">
      <c r="A34" s="28"/>
      <c r="B34" s="28"/>
      <c r="C34" s="28"/>
      <c r="D34" s="28"/>
      <c r="E34" s="28"/>
    </row>
    <row r="35" spans="1:5" ht="19.5" customHeight="1">
      <c r="A35" s="28"/>
      <c r="B35" s="28"/>
      <c r="C35" s="28"/>
      <c r="D35" s="28"/>
      <c r="E35" s="28"/>
    </row>
    <row r="36" spans="1:5" ht="19.5" customHeight="1">
      <c r="A36" s="28"/>
      <c r="B36" s="28"/>
      <c r="C36" s="28"/>
      <c r="D36" s="28"/>
      <c r="E36" s="28"/>
    </row>
    <row r="37" spans="1:5" ht="19.5" customHeight="1">
      <c r="A37" s="28"/>
      <c r="B37" s="28"/>
      <c r="C37" s="28"/>
      <c r="D37" s="28"/>
      <c r="E37" s="28"/>
    </row>
    <row r="38" spans="1:5" ht="19.5" customHeight="1">
      <c r="A38" s="28"/>
      <c r="B38" s="28"/>
      <c r="C38" s="28"/>
      <c r="D38" s="28"/>
      <c r="E38" s="28"/>
    </row>
    <row r="39" spans="1:5" ht="19.5" customHeight="1">
      <c r="A39" s="28"/>
      <c r="B39" s="28"/>
      <c r="C39" s="28"/>
      <c r="D39" s="28"/>
      <c r="E39" s="28"/>
    </row>
    <row r="40" spans="1:5" ht="12.75" customHeight="1">
      <c r="A40" s="28"/>
      <c r="B40" s="28"/>
      <c r="C40" s="28"/>
      <c r="D40" s="28"/>
      <c r="E40" s="28"/>
    </row>
    <row r="41" spans="1:5" ht="18" customHeight="1">
      <c r="A41" s="28"/>
      <c r="B41" s="28"/>
      <c r="C41" s="28"/>
      <c r="D41" s="28"/>
      <c r="E41" s="28"/>
    </row>
    <row r="42" spans="1:5" ht="15" customHeight="1">
      <c r="A42" s="28"/>
      <c r="B42" s="28"/>
      <c r="C42" s="28"/>
      <c r="D42" s="28"/>
      <c r="E42" s="28"/>
    </row>
    <row r="43" spans="1:5" ht="14.25">
      <c r="A43" s="28"/>
      <c r="B43" s="28"/>
      <c r="C43" s="28"/>
      <c r="D43" s="28"/>
      <c r="E43" s="28"/>
    </row>
    <row r="44" spans="1:5" ht="14.25">
      <c r="A44" s="28"/>
      <c r="B44" s="28"/>
      <c r="C44" s="28"/>
      <c r="D44" s="28"/>
      <c r="E44" s="28"/>
    </row>
    <row r="45" spans="1:5" ht="14.25">
      <c r="A45" s="28"/>
      <c r="B45" s="28"/>
      <c r="C45" s="28"/>
      <c r="D45" s="28"/>
      <c r="E45" s="28"/>
    </row>
    <row r="46" spans="1:5" ht="19.5" customHeight="1">
      <c r="A46" s="28"/>
      <c r="B46" s="28"/>
      <c r="C46" s="28"/>
      <c r="D46" s="28"/>
      <c r="E46" s="28"/>
    </row>
    <row r="47" spans="1:5" ht="17.25" customHeight="1">
      <c r="A47" s="28"/>
      <c r="B47" s="28"/>
      <c r="C47" s="28"/>
      <c r="D47" s="28"/>
      <c r="E47" s="28"/>
    </row>
    <row r="48" spans="1:5" ht="19.5" customHeight="1">
      <c r="A48" s="28"/>
      <c r="B48" s="28"/>
      <c r="C48" s="28"/>
      <c r="D48" s="28"/>
      <c r="E48" s="28"/>
    </row>
    <row r="49" spans="1:5" ht="19.5" customHeight="1">
      <c r="A49" s="28"/>
      <c r="B49" s="28"/>
      <c r="C49" s="28"/>
      <c r="D49" s="28"/>
      <c r="E49" s="28"/>
    </row>
    <row r="50" spans="1:5" ht="19.5" customHeight="1">
      <c r="A50" s="28"/>
      <c r="B50" s="28"/>
      <c r="C50" s="28"/>
      <c r="D50" s="28"/>
      <c r="E50" s="28"/>
    </row>
    <row r="51" spans="1:5" ht="19.5" customHeight="1">
      <c r="A51" s="28"/>
      <c r="B51" s="28"/>
      <c r="C51" s="28"/>
      <c r="D51" s="28"/>
      <c r="E51" s="28"/>
    </row>
    <row r="52" spans="1:5" ht="19.5" customHeight="1">
      <c r="A52" s="28"/>
      <c r="B52" s="28"/>
      <c r="C52" s="28"/>
      <c r="D52" s="28"/>
      <c r="E52" s="28"/>
    </row>
    <row r="53" spans="1:5" ht="19.5" customHeight="1">
      <c r="A53" s="28"/>
      <c r="B53" s="28"/>
      <c r="C53" s="28"/>
      <c r="D53" s="28"/>
      <c r="E53" s="28"/>
    </row>
    <row r="54" spans="1:5" ht="19.5" customHeight="1">
      <c r="A54" s="28"/>
      <c r="B54" s="28"/>
      <c r="C54" s="28"/>
      <c r="D54" s="28"/>
      <c r="E54" s="28"/>
    </row>
    <row r="55" spans="1:5" ht="19.5" customHeight="1">
      <c r="A55" s="28"/>
      <c r="B55" s="28"/>
      <c r="C55" s="28"/>
      <c r="D55" s="28"/>
      <c r="E55" s="28"/>
    </row>
    <row r="56" spans="1:5" ht="19.5" customHeight="1">
      <c r="A56" s="28"/>
      <c r="B56" s="28"/>
      <c r="C56" s="28"/>
      <c r="D56" s="28"/>
      <c r="E56" s="28"/>
    </row>
    <row r="57" spans="1:5" ht="19.5" customHeight="1">
      <c r="A57" s="28"/>
      <c r="B57" s="28"/>
      <c r="C57" s="28"/>
      <c r="D57" s="28"/>
      <c r="E57" s="28"/>
    </row>
    <row r="58" spans="1:5" ht="19.5" customHeight="1">
      <c r="A58" s="28"/>
      <c r="B58" s="28"/>
      <c r="C58" s="28"/>
      <c r="D58" s="28"/>
      <c r="E58" s="28"/>
    </row>
    <row r="59" spans="1:5" ht="19.5" customHeight="1">
      <c r="A59" s="28"/>
      <c r="B59" s="28"/>
      <c r="C59" s="28"/>
      <c r="D59" s="28"/>
      <c r="E59" s="28"/>
    </row>
    <row r="60" spans="1:5" ht="19.5" customHeight="1">
      <c r="A60" s="28"/>
      <c r="B60" s="28"/>
      <c r="C60" s="28"/>
      <c r="D60" s="28"/>
      <c r="E60" s="28"/>
    </row>
    <row r="61" spans="1:5" ht="14.25">
      <c r="A61" s="28"/>
      <c r="B61" s="28"/>
      <c r="C61" s="28"/>
      <c r="D61" s="28"/>
      <c r="E61" s="28"/>
    </row>
    <row r="62" spans="1:5" ht="14.25">
      <c r="A62" s="28"/>
      <c r="B62" s="28"/>
      <c r="C62" s="28"/>
      <c r="D62" s="28"/>
      <c r="E62" s="28"/>
    </row>
    <row r="63" spans="1:5" ht="14.25">
      <c r="A63" s="28"/>
      <c r="B63" s="28"/>
      <c r="C63" s="28"/>
      <c r="D63" s="28"/>
      <c r="E63" s="28"/>
    </row>
    <row r="64" spans="1:5" ht="14.25">
      <c r="A64" s="28"/>
      <c r="B64" s="28"/>
      <c r="C64" s="28"/>
      <c r="D64" s="28"/>
      <c r="E64" s="28"/>
    </row>
    <row r="65" spans="1:5" ht="14.25">
      <c r="A65" s="28"/>
      <c r="B65" s="28"/>
      <c r="C65" s="28"/>
      <c r="D65" s="28"/>
      <c r="E65" s="28"/>
    </row>
    <row r="66" spans="1:5" ht="14.25">
      <c r="A66" s="28"/>
      <c r="B66" s="28"/>
      <c r="C66" s="28"/>
      <c r="D66" s="28"/>
      <c r="E66" s="28"/>
    </row>
    <row r="67" spans="1:5" ht="14.25">
      <c r="A67" s="28"/>
      <c r="B67" s="28"/>
      <c r="C67" s="28"/>
      <c r="D67" s="28"/>
      <c r="E67" s="28"/>
    </row>
    <row r="68" spans="1:5" ht="14.25">
      <c r="A68" s="28"/>
      <c r="B68" s="28"/>
      <c r="C68" s="28"/>
      <c r="D68" s="28"/>
      <c r="E68" s="28"/>
    </row>
    <row r="69" spans="1:5" ht="14.25">
      <c r="A69" s="28"/>
      <c r="B69" s="28"/>
      <c r="C69" s="28"/>
      <c r="D69" s="28"/>
      <c r="E69" s="28"/>
    </row>
    <row r="70" spans="1:5" ht="14.25">
      <c r="A70" s="28"/>
      <c r="B70" s="28"/>
      <c r="C70" s="28"/>
      <c r="D70" s="28"/>
      <c r="E70" s="28"/>
    </row>
    <row r="71" spans="1:5" ht="14.25">
      <c r="A71" s="28"/>
      <c r="B71" s="28"/>
      <c r="C71" s="28"/>
      <c r="D71" s="28"/>
      <c r="E71" s="28"/>
    </row>
    <row r="72" spans="1:5" ht="14.25">
      <c r="A72" s="28"/>
      <c r="B72" s="28"/>
      <c r="C72" s="28"/>
      <c r="D72" s="28"/>
      <c r="E72" s="28"/>
    </row>
    <row r="73" spans="1:5" ht="14.25">
      <c r="A73" s="28"/>
      <c r="B73" s="28"/>
      <c r="C73" s="28"/>
      <c r="D73" s="28"/>
      <c r="E73" s="28"/>
    </row>
    <row r="74" spans="1:5" ht="14.25">
      <c r="A74" s="28"/>
      <c r="B74" s="28"/>
      <c r="C74" s="28"/>
      <c r="D74" s="28"/>
      <c r="E74" s="28"/>
    </row>
    <row r="75" spans="1:5" ht="14.25">
      <c r="A75" s="28"/>
      <c r="B75" s="28"/>
      <c r="C75" s="28"/>
      <c r="D75" s="28"/>
      <c r="E75" s="28"/>
    </row>
    <row r="76" spans="1:5" ht="14.25">
      <c r="A76" s="28"/>
      <c r="B76" s="28"/>
      <c r="C76" s="28"/>
      <c r="D76" s="28"/>
      <c r="E76" s="28"/>
    </row>
    <row r="77" spans="1:5" ht="14.25">
      <c r="A77" s="28"/>
      <c r="B77" s="28"/>
      <c r="C77" s="28"/>
      <c r="D77" s="28"/>
      <c r="E77" s="28"/>
    </row>
    <row r="78" spans="1:5" ht="14.25">
      <c r="A78" s="28"/>
      <c r="B78" s="28"/>
      <c r="C78" s="28"/>
      <c r="D78" s="28"/>
      <c r="E78" s="28"/>
    </row>
    <row r="79" spans="1:5" ht="14.25">
      <c r="A79" s="28"/>
      <c r="B79" s="28"/>
      <c r="C79" s="28"/>
      <c r="D79" s="28"/>
      <c r="E79" s="28"/>
    </row>
    <row r="80" spans="1:5" ht="14.25">
      <c r="A80" s="28"/>
      <c r="B80" s="28"/>
      <c r="C80" s="28"/>
      <c r="D80" s="28"/>
      <c r="E80" s="28"/>
    </row>
    <row r="81" spans="1:5" ht="14.25">
      <c r="A81" s="28"/>
      <c r="B81" s="28"/>
      <c r="C81" s="28"/>
      <c r="D81" s="28"/>
      <c r="E81" s="28"/>
    </row>
    <row r="82" spans="1:5" ht="14.25">
      <c r="A82" s="28"/>
      <c r="B82" s="28"/>
      <c r="C82" s="28"/>
      <c r="D82" s="28"/>
      <c r="E82" s="28"/>
    </row>
    <row r="83" spans="1:5" ht="14.25">
      <c r="A83" s="28"/>
      <c r="B83" s="28"/>
      <c r="C83" s="28"/>
      <c r="D83" s="28"/>
      <c r="E83" s="28"/>
    </row>
    <row r="84" spans="1:5" ht="14.25">
      <c r="A84" s="28"/>
      <c r="B84" s="28"/>
      <c r="C84" s="28"/>
      <c r="D84" s="28"/>
      <c r="E84" s="28"/>
    </row>
    <row r="85" spans="1:5" ht="14.25">
      <c r="A85" s="28"/>
      <c r="B85" s="28"/>
      <c r="C85" s="28"/>
      <c r="D85" s="28"/>
      <c r="E85" s="28"/>
    </row>
    <row r="86" spans="1:5" ht="14.25">
      <c r="A86" s="28"/>
      <c r="B86" s="28"/>
      <c r="C86" s="28"/>
      <c r="D86" s="28"/>
      <c r="E86" s="28"/>
    </row>
    <row r="87" spans="1:5" ht="14.25">
      <c r="A87" s="28"/>
      <c r="B87" s="28"/>
      <c r="C87" s="28"/>
      <c r="D87" s="28"/>
      <c r="E87" s="28"/>
    </row>
    <row r="88" spans="1:5" ht="14.25">
      <c r="A88" s="28"/>
      <c r="B88" s="28"/>
      <c r="C88" s="28"/>
      <c r="D88" s="28"/>
      <c r="E88" s="28"/>
    </row>
    <row r="89" spans="1:5" ht="14.25">
      <c r="A89" s="28"/>
      <c r="B89" s="28"/>
      <c r="C89" s="28"/>
      <c r="D89" s="28"/>
      <c r="E89" s="28"/>
    </row>
    <row r="90" spans="1:5" ht="14.25">
      <c r="A90" s="28"/>
      <c r="B90" s="28"/>
      <c r="C90" s="28"/>
      <c r="D90" s="28"/>
      <c r="E90" s="28"/>
    </row>
    <row r="91" spans="1:5" ht="14.25">
      <c r="A91" s="28"/>
      <c r="B91" s="28"/>
      <c r="C91" s="28"/>
      <c r="D91" s="28"/>
      <c r="E91" s="28"/>
    </row>
    <row r="92" spans="1:5" ht="14.25">
      <c r="A92" s="28"/>
      <c r="B92" s="28"/>
      <c r="C92" s="28"/>
      <c r="D92" s="28"/>
      <c r="E92" s="28"/>
    </row>
    <row r="93" spans="1:5" ht="14.25">
      <c r="A93" s="28"/>
      <c r="B93" s="28"/>
      <c r="C93" s="28"/>
      <c r="D93" s="28"/>
      <c r="E93" s="28"/>
    </row>
    <row r="94" spans="1:5" ht="14.25">
      <c r="A94" s="28"/>
      <c r="B94" s="28"/>
      <c r="C94" s="28"/>
      <c r="D94" s="28"/>
      <c r="E94" s="28"/>
    </row>
    <row r="95" spans="1:5" ht="14.25">
      <c r="A95" s="28"/>
      <c r="B95" s="28"/>
      <c r="C95" s="28"/>
      <c r="D95" s="28"/>
      <c r="E95" s="28"/>
    </row>
    <row r="96" spans="1:5" ht="14.25">
      <c r="A96" s="28"/>
      <c r="B96" s="28"/>
      <c r="C96" s="28"/>
      <c r="D96" s="28"/>
      <c r="E96" s="28"/>
    </row>
    <row r="97" spans="1:5" ht="14.25">
      <c r="A97" s="28"/>
      <c r="B97" s="28"/>
      <c r="C97" s="28"/>
      <c r="D97" s="28"/>
      <c r="E97" s="28"/>
    </row>
    <row r="98" spans="1:5" ht="14.25">
      <c r="A98" s="28"/>
      <c r="B98" s="28"/>
      <c r="C98" s="28"/>
      <c r="D98" s="28"/>
      <c r="E98" s="28"/>
    </row>
    <row r="99" spans="1:5" ht="14.25">
      <c r="A99" s="28"/>
      <c r="B99" s="28"/>
      <c r="C99" s="28"/>
      <c r="D99" s="28"/>
      <c r="E99" s="28"/>
    </row>
    <row r="100" spans="1:5" ht="14.25">
      <c r="A100" s="28"/>
      <c r="B100" s="28"/>
      <c r="C100" s="28"/>
      <c r="D100" s="28"/>
      <c r="E100" s="28"/>
    </row>
    <row r="101" spans="1:5" ht="14.25">
      <c r="A101" s="28"/>
      <c r="B101" s="28"/>
      <c r="C101" s="28"/>
      <c r="D101" s="28"/>
      <c r="E101" s="28"/>
    </row>
    <row r="102" spans="1:5" ht="14.25">
      <c r="A102" s="28"/>
      <c r="B102" s="28"/>
      <c r="C102" s="28"/>
      <c r="D102" s="28"/>
      <c r="E102" s="28"/>
    </row>
    <row r="103" spans="1:5" ht="14.25">
      <c r="A103" s="28"/>
      <c r="B103" s="28"/>
      <c r="C103" s="28"/>
      <c r="D103" s="28"/>
      <c r="E103" s="28"/>
    </row>
    <row r="104" spans="1:5" ht="14.25">
      <c r="A104" s="28"/>
      <c r="B104" s="28"/>
      <c r="C104" s="28"/>
      <c r="D104" s="28"/>
      <c r="E104" s="28"/>
    </row>
    <row r="105" spans="1:5" ht="14.25">
      <c r="A105" s="28"/>
      <c r="B105" s="28"/>
      <c r="C105" s="28"/>
      <c r="D105" s="28"/>
      <c r="E105" s="28"/>
    </row>
    <row r="106" spans="1:5" ht="14.25">
      <c r="A106" s="28"/>
      <c r="B106" s="28"/>
      <c r="C106" s="28"/>
      <c r="D106" s="28"/>
      <c r="E106" s="28"/>
    </row>
    <row r="107" spans="1:5" ht="14.25">
      <c r="A107" s="28"/>
      <c r="B107" s="28"/>
      <c r="C107" s="28"/>
      <c r="D107" s="28"/>
      <c r="E107" s="28"/>
    </row>
    <row r="108" spans="1:5" ht="14.25">
      <c r="A108" s="28"/>
      <c r="B108" s="28"/>
      <c r="C108" s="28"/>
      <c r="D108" s="28"/>
      <c r="E108" s="28"/>
    </row>
    <row r="109" spans="1:5" ht="14.25">
      <c r="A109" s="28"/>
      <c r="B109" s="28"/>
      <c r="C109" s="28"/>
      <c r="D109" s="28"/>
      <c r="E109" s="28"/>
    </row>
    <row r="110" spans="1:5" ht="14.25">
      <c r="A110" s="28"/>
      <c r="B110" s="28"/>
      <c r="C110" s="28"/>
      <c r="D110" s="28"/>
      <c r="E110" s="28"/>
    </row>
    <row r="111" spans="1:5" ht="14.25">
      <c r="A111" s="28"/>
      <c r="B111" s="28"/>
      <c r="C111" s="28"/>
      <c r="D111" s="28"/>
      <c r="E111" s="28"/>
    </row>
    <row r="112" spans="1:5" ht="14.25">
      <c r="A112" s="28"/>
      <c r="B112" s="28"/>
      <c r="C112" s="28"/>
      <c r="D112" s="28"/>
      <c r="E112" s="28"/>
    </row>
    <row r="113" spans="1:5" ht="14.25">
      <c r="A113" s="28"/>
      <c r="B113" s="28"/>
      <c r="C113" s="28"/>
      <c r="D113" s="28"/>
      <c r="E113" s="28"/>
    </row>
    <row r="114" spans="1:5" ht="14.25">
      <c r="A114" s="28"/>
      <c r="B114" s="28"/>
      <c r="C114" s="28"/>
      <c r="D114" s="28"/>
      <c r="E114" s="28"/>
    </row>
    <row r="115" spans="1:5" ht="14.25">
      <c r="A115" s="28"/>
      <c r="B115" s="28"/>
      <c r="C115" s="28"/>
      <c r="D115" s="28"/>
      <c r="E115" s="28"/>
    </row>
    <row r="116" spans="1:5" ht="14.25">
      <c r="A116" s="28"/>
      <c r="B116" s="28"/>
      <c r="C116" s="28"/>
      <c r="D116" s="28"/>
      <c r="E116" s="28"/>
    </row>
    <row r="117" spans="1:5" ht="14.25">
      <c r="A117" s="28"/>
      <c r="B117" s="28"/>
      <c r="C117" s="28"/>
      <c r="D117" s="28"/>
      <c r="E117" s="28"/>
    </row>
    <row r="118" spans="1:5" ht="14.25">
      <c r="A118" s="28"/>
      <c r="B118" s="28"/>
      <c r="C118" s="28"/>
      <c r="D118" s="28"/>
      <c r="E118" s="28"/>
    </row>
    <row r="119" spans="1:5" ht="14.25">
      <c r="A119" s="28"/>
      <c r="B119" s="28"/>
      <c r="C119" s="28"/>
      <c r="D119" s="28"/>
      <c r="E119" s="28"/>
    </row>
    <row r="120" spans="1:5" ht="14.25">
      <c r="A120" s="28"/>
      <c r="B120" s="28"/>
      <c r="C120" s="28"/>
      <c r="D120" s="28"/>
      <c r="E120" s="28"/>
    </row>
    <row r="121" spans="1:5" ht="14.25">
      <c r="A121" s="28"/>
      <c r="B121" s="28"/>
      <c r="C121" s="28"/>
      <c r="D121" s="28"/>
      <c r="E121" s="28"/>
    </row>
    <row r="122" spans="1:5" ht="14.25">
      <c r="A122" s="28"/>
      <c r="B122" s="28"/>
      <c r="C122" s="28"/>
      <c r="D122" s="28"/>
      <c r="E122" s="28"/>
    </row>
    <row r="123" spans="1:5" ht="14.25">
      <c r="A123" s="28"/>
      <c r="B123" s="28"/>
      <c r="C123" s="28"/>
      <c r="D123" s="28"/>
      <c r="E123" s="28"/>
    </row>
    <row r="124" spans="1:5" ht="14.25">
      <c r="A124" s="28"/>
      <c r="B124" s="28"/>
      <c r="C124" s="28"/>
      <c r="D124" s="28"/>
      <c r="E124" s="28"/>
    </row>
    <row r="125" spans="1:5" ht="14.25">
      <c r="A125" s="28"/>
      <c r="B125" s="28"/>
      <c r="C125" s="28"/>
      <c r="D125" s="28"/>
      <c r="E125" s="28"/>
    </row>
    <row r="126" spans="1:5" ht="14.25">
      <c r="A126" s="28"/>
      <c r="B126" s="28"/>
      <c r="C126" s="28"/>
      <c r="D126" s="28"/>
      <c r="E126" s="28"/>
    </row>
    <row r="127" spans="1:5" ht="14.25">
      <c r="A127" s="28"/>
      <c r="B127" s="28"/>
      <c r="C127" s="28"/>
      <c r="D127" s="28"/>
      <c r="E127" s="28"/>
    </row>
    <row r="128" spans="1:5" ht="14.25">
      <c r="A128" s="28"/>
      <c r="B128" s="28"/>
      <c r="C128" s="28"/>
      <c r="D128" s="28"/>
      <c r="E128" s="28"/>
    </row>
    <row r="129" spans="1:5" ht="14.25">
      <c r="A129" s="28"/>
      <c r="B129" s="28"/>
      <c r="C129" s="28"/>
      <c r="D129" s="28"/>
      <c r="E129" s="28"/>
    </row>
    <row r="130" spans="1:5" ht="14.25">
      <c r="A130" s="28"/>
      <c r="B130" s="28"/>
      <c r="C130" s="28"/>
      <c r="D130" s="28"/>
      <c r="E130" s="28"/>
    </row>
    <row r="131" spans="1:5" ht="14.25">
      <c r="A131" s="28"/>
      <c r="B131" s="28"/>
      <c r="C131" s="28"/>
      <c r="D131" s="28"/>
      <c r="E131" s="28"/>
    </row>
    <row r="132" spans="1:5" ht="14.25">
      <c r="A132" s="28"/>
      <c r="B132" s="28"/>
      <c r="C132" s="28"/>
      <c r="D132" s="28"/>
      <c r="E132" s="28"/>
    </row>
    <row r="133" spans="1:5" ht="14.25">
      <c r="A133" s="28"/>
      <c r="B133" s="28"/>
      <c r="C133" s="28"/>
      <c r="D133" s="28"/>
      <c r="E133" s="28"/>
    </row>
    <row r="134" spans="1:5" ht="14.25">
      <c r="A134" s="28"/>
      <c r="B134" s="28"/>
      <c r="C134" s="28"/>
      <c r="D134" s="28"/>
      <c r="E134" s="28"/>
    </row>
    <row r="135" spans="1:5" ht="14.25">
      <c r="A135" s="28"/>
      <c r="B135" s="28"/>
      <c r="C135" s="28"/>
      <c r="D135" s="28"/>
      <c r="E135" s="28"/>
    </row>
    <row r="136" spans="1:5" ht="14.25">
      <c r="A136" s="28"/>
      <c r="B136" s="28"/>
      <c r="C136" s="28"/>
      <c r="D136" s="28"/>
      <c r="E136" s="28"/>
    </row>
    <row r="137" spans="1:5" ht="14.25">
      <c r="A137" s="28"/>
      <c r="B137" s="28"/>
      <c r="C137" s="28"/>
      <c r="D137" s="28"/>
      <c r="E137" s="28"/>
    </row>
    <row r="138" spans="1:5" ht="14.25">
      <c r="A138" s="28"/>
      <c r="B138" s="28"/>
      <c r="C138" s="28"/>
      <c r="D138" s="28"/>
      <c r="E138" s="28"/>
    </row>
    <row r="139" spans="1:5" ht="14.25">
      <c r="A139" s="28"/>
      <c r="B139" s="28"/>
      <c r="C139" s="28"/>
      <c r="D139" s="28"/>
      <c r="E139" s="28"/>
    </row>
    <row r="140" spans="1:5" ht="14.25">
      <c r="A140" s="28"/>
      <c r="B140" s="28"/>
      <c r="C140" s="28"/>
      <c r="D140" s="28"/>
      <c r="E140" s="28"/>
    </row>
    <row r="141" spans="1:5" ht="14.25">
      <c r="A141" s="28"/>
      <c r="B141" s="28"/>
      <c r="C141" s="28"/>
      <c r="D141" s="28"/>
      <c r="E141" s="28"/>
    </row>
    <row r="142" spans="1:5" ht="14.25">
      <c r="A142" s="28"/>
      <c r="B142" s="28"/>
      <c r="C142" s="28"/>
      <c r="D142" s="28"/>
      <c r="E142" s="28"/>
    </row>
    <row r="143" spans="1:5" ht="14.25">
      <c r="A143" s="28"/>
      <c r="B143" s="28"/>
      <c r="C143" s="28"/>
      <c r="D143" s="28"/>
      <c r="E143" s="28"/>
    </row>
    <row r="144" spans="1:5" ht="14.25">
      <c r="A144" s="28"/>
      <c r="B144" s="28"/>
      <c r="C144" s="28"/>
      <c r="D144" s="28"/>
      <c r="E144" s="28"/>
    </row>
    <row r="145" spans="1:5" ht="14.25">
      <c r="A145" s="28"/>
      <c r="B145" s="28"/>
      <c r="C145" s="28"/>
      <c r="D145" s="28"/>
      <c r="E145" s="28"/>
    </row>
  </sheetData>
  <sheetProtection/>
  <mergeCells count="3">
    <mergeCell ref="A2:A3"/>
    <mergeCell ref="B2:B3"/>
    <mergeCell ref="C2:E3"/>
  </mergeCells>
  <printOptions horizontalCentered="1"/>
  <pageMargins left="0.35433070866141736" right="0.2362204724409449" top="1.141732283464567" bottom="0.1968503937007874" header="0.35433070866141736" footer="0.1968503937007874"/>
  <pageSetup horizontalDpi="600" verticalDpi="600" orientation="portrait" paperSize="9" scale="70" r:id="rId1"/>
  <headerFooter alignWithMargins="0">
    <oddHeader>&amp;C&amp;"Garamond,Félkövér"&amp;14 1/2019. (II. 07.) számú költségvetési rendelethez
&amp;12ZALAMERENYE KÖZSÉG ÖNKORMÁNYZAT
 KIADÁSI ELŐIRÁNYZATAINAK ÖSSZESÍTŐJE ROVATONKÉNT   
2019. ÉVBEN&amp;14
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31"/>
  <sheetViews>
    <sheetView view="pageLayout" zoomScaleSheetLayoutView="100" workbookViewId="0" topLeftCell="A1">
      <selection activeCell="F31" sqref="F31"/>
    </sheetView>
  </sheetViews>
  <sheetFormatPr defaultColWidth="9.00390625" defaultRowHeight="12.75"/>
  <cols>
    <col min="1" max="1" width="4.625" style="0" customWidth="1"/>
    <col min="2" max="2" width="47.75390625" style="0" bestFit="1" customWidth="1"/>
    <col min="3" max="3" width="13.75390625" style="0" customWidth="1"/>
    <col min="4" max="4" width="13.625" style="0" bestFit="1" customWidth="1"/>
    <col min="5" max="5" width="4.625" style="0" customWidth="1"/>
    <col min="6" max="6" width="41.125" style="0" customWidth="1"/>
    <col min="7" max="7" width="13.375" style="0" customWidth="1"/>
    <col min="8" max="8" width="13.625" style="0" bestFit="1" customWidth="1"/>
  </cols>
  <sheetData>
    <row r="1" spans="1:8" ht="18" customHeight="1">
      <c r="A1" s="419" t="s">
        <v>11</v>
      </c>
      <c r="B1" s="417" t="s">
        <v>1</v>
      </c>
      <c r="C1" s="2" t="s">
        <v>341</v>
      </c>
      <c r="D1" s="2" t="s">
        <v>361</v>
      </c>
      <c r="E1" s="419" t="s">
        <v>11</v>
      </c>
      <c r="F1" s="417" t="s">
        <v>1</v>
      </c>
      <c r="G1" s="2" t="s">
        <v>341</v>
      </c>
      <c r="H1" s="2" t="s">
        <v>361</v>
      </c>
    </row>
    <row r="2" spans="1:8" ht="18" customHeight="1">
      <c r="A2" s="420"/>
      <c r="B2" s="418"/>
      <c r="C2" s="41" t="s">
        <v>48</v>
      </c>
      <c r="D2" s="41" t="s">
        <v>48</v>
      </c>
      <c r="E2" s="420"/>
      <c r="F2" s="418"/>
      <c r="G2" s="41" t="s">
        <v>48</v>
      </c>
      <c r="H2" s="41" t="s">
        <v>48</v>
      </c>
    </row>
    <row r="3" spans="1:8" ht="15" customHeight="1">
      <c r="A3" s="423" t="s">
        <v>49</v>
      </c>
      <c r="B3" s="424"/>
      <c r="C3" s="424"/>
      <c r="D3" s="425"/>
      <c r="E3" s="423" t="s">
        <v>19</v>
      </c>
      <c r="F3" s="424"/>
      <c r="G3" s="424"/>
      <c r="H3" s="425"/>
    </row>
    <row r="4" spans="1:8" ht="15" customHeight="1">
      <c r="A4" s="96" t="s">
        <v>71</v>
      </c>
      <c r="B4" s="10" t="s">
        <v>67</v>
      </c>
      <c r="C4" s="3"/>
      <c r="D4" s="3"/>
      <c r="E4" s="91" t="s">
        <v>71</v>
      </c>
      <c r="F4" s="93" t="s">
        <v>67</v>
      </c>
      <c r="G4" s="3"/>
      <c r="H4" s="3"/>
    </row>
    <row r="5" spans="1:8" ht="15" customHeight="1">
      <c r="A5" s="96"/>
      <c r="B5" s="183" t="s">
        <v>290</v>
      </c>
      <c r="C5" s="184">
        <v>22181731</v>
      </c>
      <c r="D5" s="184">
        <v>23907058</v>
      </c>
      <c r="E5" s="95"/>
      <c r="F5" s="66" t="s">
        <v>201</v>
      </c>
      <c r="G5" s="64">
        <f>7941658+1709998+12958385</f>
        <v>22610041</v>
      </c>
      <c r="H5" s="64">
        <f>7893588+1701421+12320341</f>
        <v>21915350</v>
      </c>
    </row>
    <row r="6" spans="1:8" ht="15" customHeight="1">
      <c r="A6" s="96"/>
      <c r="B6" s="185" t="s">
        <v>291</v>
      </c>
      <c r="C6" s="186">
        <v>4230000</v>
      </c>
      <c r="D6" s="186">
        <v>4230000</v>
      </c>
      <c r="E6" s="91"/>
      <c r="F6" s="182" t="s">
        <v>202</v>
      </c>
      <c r="G6" s="64">
        <v>1827000</v>
      </c>
      <c r="H6" s="64">
        <v>3601000</v>
      </c>
    </row>
    <row r="7" spans="1:8" ht="15" customHeight="1">
      <c r="A7" s="96"/>
      <c r="B7" s="183" t="s">
        <v>292</v>
      </c>
      <c r="C7" s="186">
        <v>1290419</v>
      </c>
      <c r="D7" s="186">
        <v>1627942</v>
      </c>
      <c r="E7" s="91"/>
      <c r="F7" s="66" t="s">
        <v>203</v>
      </c>
      <c r="G7" s="64">
        <v>267660</v>
      </c>
      <c r="H7" s="64">
        <v>392621</v>
      </c>
    </row>
    <row r="8" spans="1:8" ht="15" customHeight="1">
      <c r="A8" s="96"/>
      <c r="B8" s="183" t="s">
        <v>293</v>
      </c>
      <c r="C8" s="186">
        <v>196600</v>
      </c>
      <c r="D8" s="186">
        <v>105000</v>
      </c>
      <c r="E8" s="91"/>
      <c r="F8" s="66" t="s">
        <v>204</v>
      </c>
      <c r="G8" s="64">
        <v>240000</v>
      </c>
      <c r="H8" s="64">
        <v>240000</v>
      </c>
    </row>
    <row r="9" spans="1:8" ht="15" customHeight="1">
      <c r="A9" s="96"/>
      <c r="B9" s="75" t="s">
        <v>70</v>
      </c>
      <c r="C9" s="180">
        <f>SUM(C5:C8)</f>
        <v>27898750</v>
      </c>
      <c r="D9" s="180">
        <f>SUM(D5:D8)</f>
        <v>29870000</v>
      </c>
      <c r="E9" s="91"/>
      <c r="F9" s="66" t="s">
        <v>205</v>
      </c>
      <c r="G9" s="64"/>
      <c r="H9" s="64"/>
    </row>
    <row r="10" spans="1:8" ht="15" customHeight="1">
      <c r="A10" s="96"/>
      <c r="B10" s="75"/>
      <c r="C10" s="177"/>
      <c r="D10" s="177"/>
      <c r="E10" s="91"/>
      <c r="F10" s="66" t="s">
        <v>298</v>
      </c>
      <c r="G10" s="64"/>
      <c r="H10" s="64"/>
    </row>
    <row r="11" spans="1:8" ht="15" customHeight="1">
      <c r="A11" s="96"/>
      <c r="B11" s="66"/>
      <c r="C11" s="179"/>
      <c r="D11" s="179"/>
      <c r="E11" s="91"/>
      <c r="F11" s="66" t="s">
        <v>299</v>
      </c>
      <c r="G11" s="64">
        <v>613692</v>
      </c>
      <c r="H11" s="64">
        <v>1500000</v>
      </c>
    </row>
    <row r="12" spans="1:8" ht="15" customHeight="1">
      <c r="A12" s="96"/>
      <c r="B12" s="66"/>
      <c r="C12" s="179"/>
      <c r="D12" s="179"/>
      <c r="E12" s="91"/>
      <c r="F12" s="10" t="s">
        <v>70</v>
      </c>
      <c r="G12" s="37">
        <f>SUM(G5:G11)</f>
        <v>25558393</v>
      </c>
      <c r="H12" s="37">
        <f>SUM(H5:H11)</f>
        <v>27648971</v>
      </c>
    </row>
    <row r="13" spans="1:8" ht="15" customHeight="1">
      <c r="A13" s="299"/>
      <c r="B13" s="299"/>
      <c r="C13" s="300"/>
      <c r="D13" s="300"/>
      <c r="E13" s="91"/>
      <c r="F13" s="10"/>
      <c r="G13" s="3"/>
      <c r="H13" s="3"/>
    </row>
    <row r="14" spans="1:8" ht="15" customHeight="1">
      <c r="A14" s="422" t="s">
        <v>45</v>
      </c>
      <c r="B14" s="422"/>
      <c r="C14" s="213">
        <f>SUM(C9:C13)</f>
        <v>27898750</v>
      </c>
      <c r="D14" s="213">
        <f>SUM(D9:D13)</f>
        <v>29870000</v>
      </c>
      <c r="E14" s="422" t="s">
        <v>47</v>
      </c>
      <c r="F14" s="422" t="s">
        <v>7</v>
      </c>
      <c r="G14" s="214">
        <f>G12+G13</f>
        <v>25558393</v>
      </c>
      <c r="H14" s="214">
        <f>H12+H13</f>
        <v>27648971</v>
      </c>
    </row>
    <row r="15" spans="1:8" ht="15" customHeight="1">
      <c r="A15" s="411" t="s">
        <v>20</v>
      </c>
      <c r="B15" s="412"/>
      <c r="C15" s="272"/>
      <c r="D15" s="272"/>
      <c r="E15" s="411" t="s">
        <v>77</v>
      </c>
      <c r="F15" s="412"/>
      <c r="G15" s="273"/>
      <c r="H15" s="273"/>
    </row>
    <row r="16" spans="1:8" ht="15" customHeight="1">
      <c r="A16" s="411" t="s">
        <v>305</v>
      </c>
      <c r="B16" s="411"/>
      <c r="C16" s="272"/>
      <c r="D16" s="272"/>
      <c r="E16" s="411" t="s">
        <v>307</v>
      </c>
      <c r="F16" s="411"/>
      <c r="G16" s="273"/>
      <c r="H16" s="273"/>
    </row>
    <row r="17" spans="1:8" ht="15" customHeight="1">
      <c r="A17" s="96" t="s">
        <v>71</v>
      </c>
      <c r="B17" s="97" t="s">
        <v>67</v>
      </c>
      <c r="C17" s="7"/>
      <c r="D17" s="7"/>
      <c r="E17" s="96"/>
      <c r="F17" s="93" t="s">
        <v>67</v>
      </c>
      <c r="G17" s="3"/>
      <c r="H17" s="3"/>
    </row>
    <row r="18" spans="1:8" ht="15" customHeight="1">
      <c r="A18" s="94"/>
      <c r="B18" s="187" t="s">
        <v>294</v>
      </c>
      <c r="C18" s="64">
        <v>14831250</v>
      </c>
      <c r="D18" s="64">
        <v>810000</v>
      </c>
      <c r="E18" s="96"/>
      <c r="F18" s="66" t="s">
        <v>300</v>
      </c>
      <c r="G18" s="64">
        <v>1158700</v>
      </c>
      <c r="H18" s="64">
        <v>453050</v>
      </c>
    </row>
    <row r="19" spans="1:8" ht="15" customHeight="1">
      <c r="A19" s="94"/>
      <c r="B19" s="187" t="s">
        <v>295</v>
      </c>
      <c r="C19" s="64"/>
      <c r="D19" s="64"/>
      <c r="E19" s="96"/>
      <c r="F19" s="65" t="s">
        <v>301</v>
      </c>
      <c r="G19" s="64">
        <v>18647195</v>
      </c>
      <c r="H19" s="64">
        <v>1643171</v>
      </c>
    </row>
    <row r="20" spans="1:8" ht="15" customHeight="1">
      <c r="A20" s="94"/>
      <c r="B20" s="187" t="s">
        <v>296</v>
      </c>
      <c r="C20" s="64"/>
      <c r="D20" s="64"/>
      <c r="E20" s="96"/>
      <c r="F20" s="65" t="s">
        <v>303</v>
      </c>
      <c r="G20" s="64"/>
      <c r="H20" s="64"/>
    </row>
    <row r="21" spans="1:8" ht="15" customHeight="1">
      <c r="A21" s="94"/>
      <c r="B21" s="187" t="s">
        <v>297</v>
      </c>
      <c r="C21" s="64"/>
      <c r="D21" s="64"/>
      <c r="E21" s="96"/>
      <c r="F21" s="66" t="s">
        <v>302</v>
      </c>
      <c r="G21" s="64"/>
      <c r="H21" s="64"/>
    </row>
    <row r="22" spans="1:8" ht="15" customHeight="1">
      <c r="A22" s="94"/>
      <c r="B22" s="10" t="s">
        <v>70</v>
      </c>
      <c r="C22" s="271">
        <f>SUM(C18:C21)</f>
        <v>14831250</v>
      </c>
      <c r="D22" s="271">
        <f>SUM(D18:D21)</f>
        <v>810000</v>
      </c>
      <c r="E22" s="96"/>
      <c r="F22" s="66" t="s">
        <v>304</v>
      </c>
      <c r="G22" s="64"/>
      <c r="H22" s="64"/>
    </row>
    <row r="23" spans="1:8" s="181" customFormat="1" ht="15.75">
      <c r="A23" s="413" t="s">
        <v>306</v>
      </c>
      <c r="B23" s="414"/>
      <c r="C23" s="269">
        <f>C22</f>
        <v>14831250</v>
      </c>
      <c r="D23" s="269">
        <f>D22</f>
        <v>810000</v>
      </c>
      <c r="E23" s="415" t="s">
        <v>321</v>
      </c>
      <c r="F23" s="416"/>
      <c r="G23" s="283">
        <f>SUM(G18:G22)</f>
        <v>19805895</v>
      </c>
      <c r="H23" s="283">
        <f>SUM(H18:H22)</f>
        <v>2096221</v>
      </c>
    </row>
    <row r="24" spans="1:8" ht="15" customHeight="1">
      <c r="A24" s="281"/>
      <c r="B24" s="282" t="s">
        <v>320</v>
      </c>
      <c r="C24" s="269">
        <v>3500000</v>
      </c>
      <c r="D24" s="269">
        <v>0</v>
      </c>
      <c r="E24" s="270"/>
      <c r="F24" s="301" t="s">
        <v>336</v>
      </c>
      <c r="G24" s="302">
        <v>865712</v>
      </c>
      <c r="H24" s="302">
        <v>934808</v>
      </c>
    </row>
    <row r="25" spans="1:8" ht="15" customHeight="1">
      <c r="A25" s="421" t="s">
        <v>46</v>
      </c>
      <c r="B25" s="421"/>
      <c r="C25" s="67">
        <f>C14+C24+C23</f>
        <v>46230000</v>
      </c>
      <c r="D25" s="67">
        <f>D14+D24+D23</f>
        <v>30680000</v>
      </c>
      <c r="E25" s="178"/>
      <c r="F25" s="178" t="s">
        <v>200</v>
      </c>
      <c r="G25" s="67">
        <f>G14+G24+G23</f>
        <v>46230000</v>
      </c>
      <c r="H25" s="67">
        <f>H14+H24+H23</f>
        <v>30680000</v>
      </c>
    </row>
    <row r="26" s="1" customFormat="1" ht="12.75"/>
    <row r="27" s="1" customFormat="1" ht="12.75"/>
    <row r="28" s="1" customFormat="1" ht="12.75">
      <c r="H28" s="309"/>
    </row>
    <row r="29" s="1" customFormat="1" ht="12.75">
      <c r="H29" s="309"/>
    </row>
    <row r="30" s="1" customFormat="1" ht="12.75"/>
    <row r="31" s="1" customFormat="1" ht="12.75">
      <c r="F31" s="51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</sheetData>
  <sheetProtection/>
  <mergeCells count="15">
    <mergeCell ref="A25:B25"/>
    <mergeCell ref="A14:B14"/>
    <mergeCell ref="E14:F14"/>
    <mergeCell ref="A3:D3"/>
    <mergeCell ref="E3:H3"/>
    <mergeCell ref="A15:B15"/>
    <mergeCell ref="E15:F15"/>
    <mergeCell ref="A16:B16"/>
    <mergeCell ref="E16:F16"/>
    <mergeCell ref="A23:B23"/>
    <mergeCell ref="E23:F23"/>
    <mergeCell ref="F1:F2"/>
    <mergeCell ref="A1:A2"/>
    <mergeCell ref="B1:B2"/>
    <mergeCell ref="E1:E2"/>
  </mergeCells>
  <printOptions horizontalCentered="1"/>
  <pageMargins left="0.2362204724409449" right="0.2362204724409449" top="1.0236220472440944" bottom="0.1968503937007874" header="0.2755905511811024" footer="0.1968503937007874"/>
  <pageSetup horizontalDpi="600" verticalDpi="600" orientation="landscape" paperSize="9" scale="87" r:id="rId1"/>
  <headerFooter alignWithMargins="0">
    <oddHeader>&amp;C&amp;"Garamond,Félkövér"&amp;12 1/2019. (II. 07.) számú költségvetési rendelethez
ZALAMERENYE KÖZSÉG ÖNKORMÁNYZATA
2019. ÉVI MŰKÖDÉSI ÉS FELHALMOZÁSI CÉLÚ BEVÉTELEI ÉS KIADÁSAI&amp;R&amp;A
&amp;P.oldal
Forint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94"/>
  <sheetViews>
    <sheetView view="pageLayout" zoomScaleSheetLayoutView="100" workbookViewId="0" topLeftCell="A1">
      <selection activeCell="E52" sqref="E52"/>
    </sheetView>
  </sheetViews>
  <sheetFormatPr defaultColWidth="9.00390625" defaultRowHeight="12.75"/>
  <cols>
    <col min="1" max="1" width="5.625" style="23" customWidth="1"/>
    <col min="2" max="2" width="68.375" style="23" customWidth="1"/>
    <col min="3" max="3" width="19.125" style="23" customWidth="1"/>
    <col min="4" max="4" width="17.25390625" style="23" customWidth="1"/>
    <col min="5" max="16384" width="9.125" style="23" customWidth="1"/>
  </cols>
  <sheetData>
    <row r="1" spans="3:4" ht="12.75">
      <c r="C1" s="137"/>
      <c r="D1" s="137"/>
    </row>
    <row r="2" spans="1:4" ht="15" customHeight="1">
      <c r="A2" s="395" t="s">
        <v>14</v>
      </c>
      <c r="B2" s="396" t="s">
        <v>10</v>
      </c>
      <c r="C2" s="395" t="s">
        <v>342</v>
      </c>
      <c r="D2" s="395" t="s">
        <v>362</v>
      </c>
    </row>
    <row r="3" spans="1:4" ht="35.25" customHeight="1">
      <c r="A3" s="395"/>
      <c r="B3" s="396"/>
      <c r="C3" s="395"/>
      <c r="D3" s="395"/>
    </row>
    <row r="4" spans="1:4" ht="19.5" customHeight="1">
      <c r="A4" s="31" t="s">
        <v>71</v>
      </c>
      <c r="B4" s="72" t="s">
        <v>206</v>
      </c>
      <c r="C4" s="238"/>
      <c r="D4" s="238"/>
    </row>
    <row r="5" spans="1:4" ht="19.5" customHeight="1">
      <c r="A5" s="31" t="s">
        <v>27</v>
      </c>
      <c r="B5" s="72" t="s">
        <v>207</v>
      </c>
      <c r="C5" s="25"/>
      <c r="D5" s="25"/>
    </row>
    <row r="6" spans="1:4" ht="19.5" customHeight="1">
      <c r="A6" s="31">
        <v>1</v>
      </c>
      <c r="B6" s="72" t="s">
        <v>208</v>
      </c>
      <c r="C6" s="25"/>
      <c r="D6" s="25"/>
    </row>
    <row r="7" spans="1:4" ht="19.5" customHeight="1">
      <c r="A7" s="31"/>
      <c r="B7" s="105" t="s">
        <v>267</v>
      </c>
      <c r="C7" s="25"/>
      <c r="D7" s="25"/>
    </row>
    <row r="8" spans="1:4" ht="19.5" customHeight="1">
      <c r="A8" s="31"/>
      <c r="B8" s="199" t="s">
        <v>269</v>
      </c>
      <c r="C8" s="26">
        <v>14261451</v>
      </c>
      <c r="D8" s="26">
        <v>14231293</v>
      </c>
    </row>
    <row r="9" spans="1:4" ht="19.5" customHeight="1">
      <c r="A9" s="31"/>
      <c r="B9" s="192" t="s">
        <v>270</v>
      </c>
      <c r="C9" s="26"/>
      <c r="D9" s="26"/>
    </row>
    <row r="10" spans="1:4" ht="19.5" customHeight="1">
      <c r="A10" s="31"/>
      <c r="B10" s="192" t="s">
        <v>271</v>
      </c>
      <c r="C10" s="26">
        <v>5581350</v>
      </c>
      <c r="D10" s="26">
        <v>7338890</v>
      </c>
    </row>
    <row r="11" spans="1:4" ht="19.5" customHeight="1">
      <c r="A11" s="31"/>
      <c r="B11" s="192" t="s">
        <v>272</v>
      </c>
      <c r="C11" s="26">
        <v>1800000</v>
      </c>
      <c r="D11" s="26">
        <v>1800000</v>
      </c>
    </row>
    <row r="12" spans="1:4" ht="19.5" customHeight="1">
      <c r="A12" s="31"/>
      <c r="B12" s="192" t="s">
        <v>332</v>
      </c>
      <c r="C12" s="26"/>
      <c r="D12" s="26"/>
    </row>
    <row r="13" spans="1:4" ht="19.5" customHeight="1">
      <c r="A13" s="293"/>
      <c r="B13" s="294" t="s">
        <v>209</v>
      </c>
      <c r="C13" s="295">
        <f>SUM(C8:C12)</f>
        <v>21642801</v>
      </c>
      <c r="D13" s="295">
        <f>SUM(D8:D12)</f>
        <v>23370183</v>
      </c>
    </row>
    <row r="14" spans="1:4" ht="19.5" customHeight="1">
      <c r="A14" s="189"/>
      <c r="B14" s="188" t="s">
        <v>268</v>
      </c>
      <c r="C14" s="26"/>
      <c r="D14" s="26"/>
    </row>
    <row r="15" spans="1:4" ht="19.5" customHeight="1">
      <c r="A15" s="31"/>
      <c r="B15" s="194" t="s">
        <v>273</v>
      </c>
      <c r="C15" s="26">
        <v>538930</v>
      </c>
      <c r="D15" s="26">
        <v>536875</v>
      </c>
    </row>
    <row r="16" spans="1:4" ht="19.5" customHeight="1">
      <c r="A16" s="31"/>
      <c r="B16" s="194" t="s">
        <v>334</v>
      </c>
      <c r="C16" s="26"/>
      <c r="D16" s="26"/>
    </row>
    <row r="17" spans="1:4" ht="19.5" customHeight="1">
      <c r="A17" s="293"/>
      <c r="B17" s="296" t="s">
        <v>229</v>
      </c>
      <c r="C17" s="295">
        <f>SUM(C15:C16)</f>
        <v>538930</v>
      </c>
      <c r="D17" s="295">
        <f>SUM(D15:D16)</f>
        <v>536875</v>
      </c>
    </row>
    <row r="18" spans="1:4" ht="19.5" customHeight="1">
      <c r="A18" s="292"/>
      <c r="B18" s="297" t="s">
        <v>211</v>
      </c>
      <c r="C18" s="298">
        <f>C13+C17</f>
        <v>22181731</v>
      </c>
      <c r="D18" s="298">
        <f>D13+D17</f>
        <v>23907058</v>
      </c>
    </row>
    <row r="19" spans="1:4" ht="19.5" customHeight="1">
      <c r="A19" s="31">
        <v>2</v>
      </c>
      <c r="B19" s="312" t="s">
        <v>210</v>
      </c>
      <c r="C19" s="25">
        <v>14831250</v>
      </c>
      <c r="D19" s="25">
        <v>810000</v>
      </c>
    </row>
    <row r="20" spans="1:4" ht="19.5" customHeight="1">
      <c r="A20" s="292"/>
      <c r="B20" s="297" t="s">
        <v>266</v>
      </c>
      <c r="C20" s="298">
        <f>SUM(C19:C19)</f>
        <v>14831250</v>
      </c>
      <c r="D20" s="298">
        <f>SUM(D19:D19)</f>
        <v>810000</v>
      </c>
    </row>
    <row r="21" spans="1:4" ht="19.5" customHeight="1">
      <c r="A21" s="31" t="s">
        <v>4</v>
      </c>
      <c r="B21" s="72" t="s">
        <v>212</v>
      </c>
      <c r="C21" s="25"/>
      <c r="D21" s="25"/>
    </row>
    <row r="22" spans="1:4" ht="19.5" customHeight="1">
      <c r="A22" s="31"/>
      <c r="B22" s="193" t="s">
        <v>215</v>
      </c>
      <c r="C22" s="26"/>
      <c r="D22" s="26"/>
    </row>
    <row r="23" spans="1:4" ht="19.5" customHeight="1">
      <c r="A23" s="31"/>
      <c r="B23" s="193" t="s">
        <v>216</v>
      </c>
      <c r="C23" s="26">
        <v>1800000</v>
      </c>
      <c r="D23" s="26">
        <v>2000000</v>
      </c>
    </row>
    <row r="24" spans="1:4" ht="19.5" customHeight="1">
      <c r="A24" s="31"/>
      <c r="B24" s="194" t="s">
        <v>217</v>
      </c>
      <c r="C24" s="26">
        <v>100000</v>
      </c>
      <c r="D24" s="26">
        <v>100000</v>
      </c>
    </row>
    <row r="25" spans="1:4" ht="19.5" customHeight="1">
      <c r="A25" s="31"/>
      <c r="B25" s="191" t="s">
        <v>218</v>
      </c>
      <c r="C25" s="26">
        <v>2000000</v>
      </c>
      <c r="D25" s="26">
        <v>1800000</v>
      </c>
    </row>
    <row r="26" spans="1:4" ht="19.5" customHeight="1">
      <c r="A26" s="31"/>
      <c r="B26" s="76" t="s">
        <v>219</v>
      </c>
      <c r="C26" s="42">
        <v>330000</v>
      </c>
      <c r="D26" s="42">
        <v>330000</v>
      </c>
    </row>
    <row r="27" spans="1:4" ht="19.5" customHeight="1">
      <c r="A27" s="31"/>
      <c r="B27" s="76" t="s">
        <v>220</v>
      </c>
      <c r="C27" s="42"/>
      <c r="D27" s="42"/>
    </row>
    <row r="28" spans="1:4" ht="19.5" customHeight="1">
      <c r="A28" s="31"/>
      <c r="B28" s="72" t="s">
        <v>78</v>
      </c>
      <c r="C28" s="25">
        <f>SUM(C22:C27)</f>
        <v>4230000</v>
      </c>
      <c r="D28" s="25">
        <f>SUM(D22:D27)</f>
        <v>4230000</v>
      </c>
    </row>
    <row r="29" spans="1:4" ht="19.5" customHeight="1">
      <c r="A29" s="31" t="s">
        <v>5</v>
      </c>
      <c r="B29" s="72" t="s">
        <v>213</v>
      </c>
      <c r="C29" s="25">
        <v>1290419</v>
      </c>
      <c r="D29" s="25">
        <v>1627942</v>
      </c>
    </row>
    <row r="30" spans="1:4" ht="19.5" customHeight="1">
      <c r="A30" s="31" t="s">
        <v>6</v>
      </c>
      <c r="B30" s="72" t="s">
        <v>274</v>
      </c>
      <c r="C30" s="25">
        <v>0</v>
      </c>
      <c r="D30" s="25">
        <v>0</v>
      </c>
    </row>
    <row r="31" spans="1:4" ht="19.5" customHeight="1">
      <c r="A31" s="31" t="s">
        <v>214</v>
      </c>
      <c r="B31" s="72" t="s">
        <v>221</v>
      </c>
      <c r="C31" s="25"/>
      <c r="D31" s="25"/>
    </row>
    <row r="32" spans="1:4" ht="19.5" customHeight="1">
      <c r="A32" s="24"/>
      <c r="B32" s="192" t="s">
        <v>223</v>
      </c>
      <c r="C32" s="190">
        <v>196600</v>
      </c>
      <c r="D32" s="190">
        <v>105000</v>
      </c>
    </row>
    <row r="33" spans="1:4" ht="19.5" customHeight="1">
      <c r="A33" s="31"/>
      <c r="B33" s="72" t="s">
        <v>222</v>
      </c>
      <c r="C33" s="25">
        <f>SUM(C32:C32)</f>
        <v>196600</v>
      </c>
      <c r="D33" s="25">
        <f>SUM(D32:D32)</f>
        <v>105000</v>
      </c>
    </row>
    <row r="34" spans="1:4" ht="19.5" customHeight="1">
      <c r="A34" s="133" t="s">
        <v>12</v>
      </c>
      <c r="B34" s="195" t="s">
        <v>224</v>
      </c>
      <c r="C34" s="190">
        <v>0</v>
      </c>
      <c r="D34" s="190">
        <v>0</v>
      </c>
    </row>
    <row r="35" spans="1:4" ht="19.5" customHeight="1">
      <c r="A35" s="29" t="s">
        <v>15</v>
      </c>
      <c r="B35" s="72" t="s">
        <v>314</v>
      </c>
      <c r="C35" s="26"/>
      <c r="D35" s="26"/>
    </row>
    <row r="36" spans="1:4" ht="19.5" customHeight="1">
      <c r="A36" s="29"/>
      <c r="B36" s="72" t="s">
        <v>144</v>
      </c>
      <c r="C36" s="25">
        <f>C18+C20+C28+C29+C30+C33</f>
        <v>42730000</v>
      </c>
      <c r="D36" s="25">
        <f>D18+D20+D28+D29+D30+D33</f>
        <v>30680000</v>
      </c>
    </row>
    <row r="37" spans="1:4" ht="19.5" customHeight="1">
      <c r="A37" s="29" t="s">
        <v>101</v>
      </c>
      <c r="B37" s="72" t="s">
        <v>226</v>
      </c>
      <c r="C37" s="25"/>
      <c r="D37" s="25"/>
    </row>
    <row r="38" spans="1:4" ht="19.5" customHeight="1">
      <c r="A38" s="29"/>
      <c r="B38" s="72" t="s">
        <v>225</v>
      </c>
      <c r="C38" s="25">
        <v>3500000</v>
      </c>
      <c r="D38" s="25">
        <v>0</v>
      </c>
    </row>
    <row r="39" spans="1:4" ht="19.5" customHeight="1">
      <c r="A39" s="139"/>
      <c r="B39" s="140" t="s">
        <v>68</v>
      </c>
      <c r="C39" s="141">
        <f>C18+C20+C28+C29+C30+C33+C38</f>
        <v>46230000</v>
      </c>
      <c r="D39" s="141">
        <f>D18+D20+D28+D29+D30+D33+D38</f>
        <v>30680000</v>
      </c>
    </row>
    <row r="40" spans="1:4" ht="19.5" customHeight="1">
      <c r="A40" s="139"/>
      <c r="B40" s="140" t="s">
        <v>69</v>
      </c>
      <c r="C40" s="141">
        <f>C39</f>
        <v>46230000</v>
      </c>
      <c r="D40" s="141">
        <f>D39</f>
        <v>30680000</v>
      </c>
    </row>
    <row r="41" spans="1:4" ht="14.25">
      <c r="A41" s="28"/>
      <c r="B41" s="28"/>
      <c r="C41" s="28"/>
      <c r="D41" s="28"/>
    </row>
    <row r="42" spans="1:4" ht="14.25">
      <c r="A42" s="28"/>
      <c r="B42" s="28"/>
      <c r="C42" s="28"/>
      <c r="D42" s="28"/>
    </row>
    <row r="43" spans="1:4" ht="14.25">
      <c r="A43" s="28"/>
      <c r="B43" s="28"/>
      <c r="C43" s="28"/>
      <c r="D43" s="28"/>
    </row>
    <row r="44" spans="1:4" ht="14.25">
      <c r="A44" s="28"/>
      <c r="B44" s="28"/>
      <c r="C44" s="28"/>
      <c r="D44" s="28"/>
    </row>
    <row r="45" spans="1:4" ht="14.25">
      <c r="A45" s="28"/>
      <c r="B45" s="28"/>
      <c r="C45" s="28"/>
      <c r="D45" s="28"/>
    </row>
    <row r="46" spans="1:4" ht="18" customHeight="1">
      <c r="A46" s="28"/>
      <c r="B46" s="28"/>
      <c r="C46" s="28"/>
      <c r="D46" s="28"/>
    </row>
    <row r="47" spans="1:4" ht="14.25">
      <c r="A47" s="28"/>
      <c r="B47" s="28"/>
      <c r="C47" s="28"/>
      <c r="D47" s="28"/>
    </row>
    <row r="48" spans="1:4" ht="14.25">
      <c r="A48" s="28"/>
      <c r="B48" s="28"/>
      <c r="C48" s="28"/>
      <c r="D48" s="28"/>
    </row>
    <row r="49" spans="1:4" ht="13.5" customHeight="1">
      <c r="A49" s="28"/>
      <c r="B49" s="28"/>
      <c r="C49" s="28"/>
      <c r="D49" s="28"/>
    </row>
    <row r="50" spans="1:4" ht="14.25">
      <c r="A50" s="28"/>
      <c r="B50" s="28"/>
      <c r="C50" s="28"/>
      <c r="D50" s="28"/>
    </row>
    <row r="51" spans="1:4" ht="14.25">
      <c r="A51" s="28"/>
      <c r="B51" s="28"/>
      <c r="C51" s="28"/>
      <c r="D51" s="28"/>
    </row>
    <row r="52" spans="1:4" ht="14.25">
      <c r="A52" s="28"/>
      <c r="B52" s="28"/>
      <c r="C52" s="28"/>
      <c r="D52" s="28"/>
    </row>
    <row r="53" spans="1:4" ht="14.25">
      <c r="A53" s="28"/>
      <c r="B53" s="28"/>
      <c r="C53" s="28"/>
      <c r="D53" s="28"/>
    </row>
    <row r="54" spans="1:4" ht="14.25">
      <c r="A54" s="28"/>
      <c r="B54" s="28"/>
      <c r="C54" s="28"/>
      <c r="D54" s="28"/>
    </row>
    <row r="55" spans="1:4" ht="14.25">
      <c r="A55" s="28"/>
      <c r="B55" s="28"/>
      <c r="C55" s="28"/>
      <c r="D55" s="28"/>
    </row>
    <row r="56" spans="1:4" ht="14.25">
      <c r="A56" s="28"/>
      <c r="B56" s="28"/>
      <c r="C56" s="28"/>
      <c r="D56" s="28"/>
    </row>
    <row r="57" spans="1:4" ht="14.25">
      <c r="A57" s="28"/>
      <c r="B57" s="28"/>
      <c r="C57" s="28"/>
      <c r="D57" s="28"/>
    </row>
    <row r="58" spans="1:4" ht="14.25">
      <c r="A58" s="28"/>
      <c r="B58" s="28"/>
      <c r="C58" s="28"/>
      <c r="D58" s="28"/>
    </row>
    <row r="59" spans="1:4" ht="14.25">
      <c r="A59" s="28"/>
      <c r="B59" s="28"/>
      <c r="C59" s="28"/>
      <c r="D59" s="28"/>
    </row>
    <row r="60" spans="1:4" ht="14.25">
      <c r="A60" s="28"/>
      <c r="B60" s="28"/>
      <c r="C60" s="28"/>
      <c r="D60" s="28"/>
    </row>
    <row r="61" spans="1:4" ht="18" customHeight="1">
      <c r="A61" s="28"/>
      <c r="B61" s="28"/>
      <c r="C61" s="28"/>
      <c r="D61" s="28"/>
    </row>
    <row r="62" spans="1:4" ht="12.75" customHeight="1">
      <c r="A62" s="28"/>
      <c r="B62" s="28"/>
      <c r="C62" s="28"/>
      <c r="D62" s="28"/>
    </row>
    <row r="63" spans="1:4" ht="14.25">
      <c r="A63" s="28"/>
      <c r="B63" s="28"/>
      <c r="C63" s="28"/>
      <c r="D63" s="28"/>
    </row>
    <row r="64" spans="1:4" ht="14.25">
      <c r="A64" s="28"/>
      <c r="B64" s="28"/>
      <c r="C64" s="28"/>
      <c r="D64" s="28"/>
    </row>
    <row r="65" spans="1:4" ht="15" customHeight="1">
      <c r="A65" s="28"/>
      <c r="B65" s="28"/>
      <c r="C65" s="28"/>
      <c r="D65" s="28"/>
    </row>
    <row r="66" spans="1:4" ht="14.25">
      <c r="A66" s="28"/>
      <c r="B66" s="28"/>
      <c r="C66" s="28"/>
      <c r="D66" s="28"/>
    </row>
    <row r="67" spans="1:4" ht="14.25">
      <c r="A67" s="28"/>
      <c r="B67" s="28"/>
      <c r="C67" s="28"/>
      <c r="D67" s="28"/>
    </row>
    <row r="68" spans="1:4" ht="14.25">
      <c r="A68" s="28"/>
      <c r="B68" s="28"/>
      <c r="C68" s="28"/>
      <c r="D68" s="28"/>
    </row>
    <row r="69" spans="1:4" ht="14.25">
      <c r="A69" s="28"/>
      <c r="B69" s="28"/>
      <c r="C69" s="28"/>
      <c r="D69" s="28"/>
    </row>
    <row r="70" spans="1:4" ht="14.25">
      <c r="A70" s="28"/>
      <c r="B70" s="28"/>
      <c r="C70" s="28"/>
      <c r="D70" s="28"/>
    </row>
    <row r="71" spans="1:4" ht="14.25">
      <c r="A71" s="28"/>
      <c r="B71" s="28"/>
      <c r="C71" s="28"/>
      <c r="D71" s="28"/>
    </row>
    <row r="72" spans="1:4" ht="14.25">
      <c r="A72" s="28"/>
      <c r="B72" s="28"/>
      <c r="C72" s="28"/>
      <c r="D72" s="28"/>
    </row>
    <row r="73" spans="1:4" ht="14.25">
      <c r="A73" s="28"/>
      <c r="B73" s="28"/>
      <c r="C73" s="28"/>
      <c r="D73" s="28"/>
    </row>
    <row r="74" spans="1:4" ht="14.25">
      <c r="A74" s="28"/>
      <c r="B74" s="28"/>
      <c r="C74" s="28"/>
      <c r="D74" s="28"/>
    </row>
    <row r="75" spans="1:4" ht="14.25">
      <c r="A75" s="28"/>
      <c r="B75" s="28"/>
      <c r="C75" s="28"/>
      <c r="D75" s="28"/>
    </row>
    <row r="76" spans="1:4" ht="14.25">
      <c r="A76" s="28"/>
      <c r="B76" s="28"/>
      <c r="C76" s="28"/>
      <c r="D76" s="28"/>
    </row>
    <row r="77" spans="1:4" ht="14.25">
      <c r="A77" s="28"/>
      <c r="B77" s="28"/>
      <c r="C77" s="28"/>
      <c r="D77" s="28"/>
    </row>
    <row r="78" spans="1:4" ht="14.25">
      <c r="A78" s="28"/>
      <c r="B78" s="28"/>
      <c r="C78" s="28"/>
      <c r="D78" s="28"/>
    </row>
    <row r="79" spans="1:4" ht="14.25">
      <c r="A79" s="28"/>
      <c r="B79" s="28"/>
      <c r="C79" s="28"/>
      <c r="D79" s="28"/>
    </row>
    <row r="80" spans="1:4" ht="14.25">
      <c r="A80" s="28"/>
      <c r="B80" s="28"/>
      <c r="C80" s="28"/>
      <c r="D80" s="28"/>
    </row>
    <row r="81" spans="1:4" ht="14.25">
      <c r="A81" s="28"/>
      <c r="B81" s="28"/>
      <c r="C81" s="28"/>
      <c r="D81" s="28"/>
    </row>
    <row r="82" spans="1:4" ht="14.25">
      <c r="A82" s="28"/>
      <c r="B82" s="28"/>
      <c r="C82" s="28"/>
      <c r="D82" s="28"/>
    </row>
    <row r="83" spans="1:4" ht="14.25">
      <c r="A83" s="28"/>
      <c r="B83" s="28"/>
      <c r="C83" s="28"/>
      <c r="D83" s="28"/>
    </row>
    <row r="84" spans="1:4" ht="14.25">
      <c r="A84" s="28"/>
      <c r="B84" s="28"/>
      <c r="C84" s="28"/>
      <c r="D84" s="28"/>
    </row>
    <row r="85" spans="1:4" ht="14.25">
      <c r="A85" s="28"/>
      <c r="B85" s="28"/>
      <c r="C85" s="28"/>
      <c r="D85" s="28"/>
    </row>
    <row r="86" spans="1:4" ht="14.25">
      <c r="A86" s="28"/>
      <c r="B86" s="28"/>
      <c r="C86" s="28"/>
      <c r="D86" s="28"/>
    </row>
    <row r="87" spans="1:4" ht="14.25">
      <c r="A87" s="28"/>
      <c r="B87" s="28"/>
      <c r="C87" s="28"/>
      <c r="D87" s="28"/>
    </row>
    <row r="88" spans="1:4" ht="14.25">
      <c r="A88" s="28"/>
      <c r="B88" s="28"/>
      <c r="C88" s="28"/>
      <c r="D88" s="28"/>
    </row>
    <row r="89" spans="1:4" ht="14.25">
      <c r="A89" s="28"/>
      <c r="B89" s="28"/>
      <c r="C89" s="28"/>
      <c r="D89" s="28"/>
    </row>
    <row r="90" spans="1:4" ht="14.25">
      <c r="A90" s="28"/>
      <c r="B90" s="28"/>
      <c r="C90" s="28"/>
      <c r="D90" s="28"/>
    </row>
    <row r="91" spans="1:4" ht="14.25">
      <c r="A91" s="28"/>
      <c r="B91" s="28"/>
      <c r="C91" s="28"/>
      <c r="D91" s="28"/>
    </row>
    <row r="92" spans="1:4" ht="14.25">
      <c r="A92" s="28"/>
      <c r="B92" s="28"/>
      <c r="C92" s="28"/>
      <c r="D92" s="28"/>
    </row>
    <row r="93" spans="1:4" ht="14.25">
      <c r="A93" s="28"/>
      <c r="B93" s="28"/>
      <c r="C93" s="28"/>
      <c r="D93" s="28"/>
    </row>
    <row r="94" spans="1:4" ht="14.25">
      <c r="A94" s="28"/>
      <c r="B94" s="28"/>
      <c r="C94" s="28"/>
      <c r="D94" s="28"/>
    </row>
    <row r="95" spans="1:4" ht="14.25">
      <c r="A95" s="28"/>
      <c r="B95" s="28"/>
      <c r="C95" s="28"/>
      <c r="D95" s="28"/>
    </row>
    <row r="96" spans="1:4" ht="14.25">
      <c r="A96" s="28"/>
      <c r="B96" s="28"/>
      <c r="C96" s="28"/>
      <c r="D96" s="28"/>
    </row>
    <row r="97" spans="1:4" ht="14.25">
      <c r="A97" s="28"/>
      <c r="B97" s="28"/>
      <c r="C97" s="28"/>
      <c r="D97" s="28"/>
    </row>
    <row r="98" spans="1:4" ht="14.25">
      <c r="A98" s="28"/>
      <c r="B98" s="28"/>
      <c r="C98" s="28"/>
      <c r="D98" s="28"/>
    </row>
    <row r="99" spans="1:4" ht="14.25">
      <c r="A99" s="28"/>
      <c r="B99" s="28"/>
      <c r="C99" s="28"/>
      <c r="D99" s="28"/>
    </row>
    <row r="100" spans="1:4" ht="14.25">
      <c r="A100" s="28"/>
      <c r="B100" s="28"/>
      <c r="C100" s="28"/>
      <c r="D100" s="28"/>
    </row>
    <row r="101" spans="1:4" ht="14.25">
      <c r="A101" s="28"/>
      <c r="B101" s="28"/>
      <c r="C101" s="28"/>
      <c r="D101" s="28"/>
    </row>
    <row r="102" spans="1:4" ht="14.25">
      <c r="A102" s="28"/>
      <c r="B102" s="28"/>
      <c r="C102" s="28"/>
      <c r="D102" s="28"/>
    </row>
    <row r="103" spans="1:4" ht="14.25">
      <c r="A103" s="28"/>
      <c r="B103" s="28"/>
      <c r="C103" s="28"/>
      <c r="D103" s="28"/>
    </row>
    <row r="104" spans="1:4" ht="14.25">
      <c r="A104" s="28"/>
      <c r="B104" s="28"/>
      <c r="C104" s="28"/>
      <c r="D104" s="28"/>
    </row>
    <row r="105" spans="1:4" ht="14.25">
      <c r="A105" s="28"/>
      <c r="B105" s="28"/>
      <c r="C105" s="28"/>
      <c r="D105" s="28"/>
    </row>
    <row r="106" spans="1:4" ht="14.25">
      <c r="A106" s="28"/>
      <c r="B106" s="28"/>
      <c r="C106" s="28"/>
      <c r="D106" s="28"/>
    </row>
    <row r="107" spans="1:4" ht="14.25">
      <c r="A107" s="28"/>
      <c r="B107" s="28"/>
      <c r="C107" s="28"/>
      <c r="D107" s="28"/>
    </row>
    <row r="108" spans="1:4" ht="14.25">
      <c r="A108" s="28"/>
      <c r="B108" s="28"/>
      <c r="C108" s="28"/>
      <c r="D108" s="28"/>
    </row>
    <row r="109" spans="1:4" ht="14.25">
      <c r="A109" s="28"/>
      <c r="B109" s="28"/>
      <c r="C109" s="28"/>
      <c r="D109" s="28"/>
    </row>
    <row r="110" spans="1:4" ht="14.25">
      <c r="A110" s="28"/>
      <c r="B110" s="28"/>
      <c r="C110" s="28"/>
      <c r="D110" s="28"/>
    </row>
    <row r="111" spans="1:4" ht="14.25">
      <c r="A111" s="28"/>
      <c r="B111" s="28"/>
      <c r="C111" s="28"/>
      <c r="D111" s="28"/>
    </row>
    <row r="112" spans="1:4" ht="14.25">
      <c r="A112" s="28"/>
      <c r="B112" s="28"/>
      <c r="C112" s="28"/>
      <c r="D112" s="28"/>
    </row>
    <row r="113" spans="1:4" ht="14.25">
      <c r="A113" s="28"/>
      <c r="B113" s="28"/>
      <c r="C113" s="28"/>
      <c r="D113" s="28"/>
    </row>
    <row r="114" spans="1:4" ht="14.25">
      <c r="A114" s="28"/>
      <c r="B114" s="28"/>
      <c r="C114" s="28"/>
      <c r="D114" s="28"/>
    </row>
    <row r="115" spans="1:4" ht="14.25">
      <c r="A115" s="28"/>
      <c r="B115" s="28"/>
      <c r="C115" s="28"/>
      <c r="D115" s="28"/>
    </row>
    <row r="116" spans="1:4" ht="14.25">
      <c r="A116" s="28"/>
      <c r="B116" s="28"/>
      <c r="C116" s="28"/>
      <c r="D116" s="28"/>
    </row>
    <row r="117" spans="1:4" ht="14.25">
      <c r="A117" s="28"/>
      <c r="B117" s="28"/>
      <c r="C117" s="28"/>
      <c r="D117" s="28"/>
    </row>
    <row r="118" spans="1:4" ht="14.25">
      <c r="A118" s="28"/>
      <c r="B118" s="28"/>
      <c r="C118" s="28"/>
      <c r="D118" s="28"/>
    </row>
    <row r="119" spans="1:4" ht="14.25">
      <c r="A119" s="28"/>
      <c r="B119" s="28"/>
      <c r="C119" s="28"/>
      <c r="D119" s="28"/>
    </row>
    <row r="120" spans="1:4" ht="14.25">
      <c r="A120" s="28"/>
      <c r="B120" s="28"/>
      <c r="C120" s="28"/>
      <c r="D120" s="28"/>
    </row>
    <row r="121" spans="1:4" ht="14.25">
      <c r="A121" s="28"/>
      <c r="B121" s="28"/>
      <c r="C121" s="28"/>
      <c r="D121" s="28"/>
    </row>
    <row r="122" spans="1:4" ht="14.25">
      <c r="A122" s="28"/>
      <c r="B122" s="28"/>
      <c r="C122" s="28"/>
      <c r="D122" s="28"/>
    </row>
    <row r="123" spans="1:4" ht="14.25">
      <c r="A123" s="28"/>
      <c r="B123" s="28"/>
      <c r="C123" s="28"/>
      <c r="D123" s="28"/>
    </row>
    <row r="124" spans="1:4" ht="14.25">
      <c r="A124" s="28"/>
      <c r="B124" s="28"/>
      <c r="C124" s="28"/>
      <c r="D124" s="28"/>
    </row>
    <row r="125" spans="1:4" ht="14.25">
      <c r="A125" s="28"/>
      <c r="B125" s="28"/>
      <c r="C125" s="28"/>
      <c r="D125" s="28"/>
    </row>
    <row r="126" spans="1:4" ht="14.25">
      <c r="A126" s="28"/>
      <c r="B126" s="28"/>
      <c r="C126" s="28"/>
      <c r="D126" s="28"/>
    </row>
    <row r="127" spans="1:4" ht="14.25">
      <c r="A127" s="28"/>
      <c r="B127" s="28"/>
      <c r="C127" s="28"/>
      <c r="D127" s="28"/>
    </row>
    <row r="128" spans="1:4" ht="14.25">
      <c r="A128" s="28"/>
      <c r="B128" s="28"/>
      <c r="C128" s="28"/>
      <c r="D128" s="28"/>
    </row>
    <row r="129" spans="1:4" ht="14.25">
      <c r="A129" s="28"/>
      <c r="B129" s="28"/>
      <c r="C129" s="28"/>
      <c r="D129" s="28"/>
    </row>
    <row r="130" spans="1:4" ht="14.25">
      <c r="A130" s="28"/>
      <c r="B130" s="28"/>
      <c r="C130" s="28"/>
      <c r="D130" s="28"/>
    </row>
    <row r="131" spans="1:4" ht="14.25">
      <c r="A131" s="28"/>
      <c r="B131" s="28"/>
      <c r="C131" s="28"/>
      <c r="D131" s="28"/>
    </row>
    <row r="132" spans="1:4" ht="14.25">
      <c r="A132" s="28"/>
      <c r="B132" s="28"/>
      <c r="C132" s="28"/>
      <c r="D132" s="28"/>
    </row>
    <row r="133" spans="1:4" ht="14.25">
      <c r="A133" s="28"/>
      <c r="B133" s="28"/>
      <c r="C133" s="28"/>
      <c r="D133" s="28"/>
    </row>
    <row r="134" spans="1:4" ht="14.25">
      <c r="A134" s="28"/>
      <c r="B134" s="28"/>
      <c r="C134" s="28"/>
      <c r="D134" s="28"/>
    </row>
    <row r="135" spans="1:4" ht="14.25">
      <c r="A135" s="28"/>
      <c r="B135" s="28"/>
      <c r="C135" s="28"/>
      <c r="D135" s="28"/>
    </row>
    <row r="136" spans="1:4" ht="14.25">
      <c r="A136" s="28"/>
      <c r="B136" s="28"/>
      <c r="C136" s="28"/>
      <c r="D136" s="28"/>
    </row>
    <row r="137" spans="1:4" ht="14.25">
      <c r="A137" s="28"/>
      <c r="B137" s="28"/>
      <c r="C137" s="28"/>
      <c r="D137" s="28"/>
    </row>
    <row r="138" spans="1:4" ht="14.25">
      <c r="A138" s="28"/>
      <c r="B138" s="28"/>
      <c r="C138" s="28"/>
      <c r="D138" s="28"/>
    </row>
    <row r="139" spans="1:4" ht="14.25">
      <c r="A139" s="28"/>
      <c r="B139" s="28"/>
      <c r="C139" s="28"/>
      <c r="D139" s="28"/>
    </row>
    <row r="140" spans="1:4" ht="14.25">
      <c r="A140" s="28"/>
      <c r="B140" s="28"/>
      <c r="C140" s="28"/>
      <c r="D140" s="28"/>
    </row>
    <row r="141" spans="1:4" ht="14.25">
      <c r="A141" s="28"/>
      <c r="B141" s="28"/>
      <c r="C141" s="28"/>
      <c r="D141" s="28"/>
    </row>
    <row r="142" spans="1:4" ht="14.25">
      <c r="A142" s="28"/>
      <c r="B142" s="28"/>
      <c r="C142" s="28"/>
      <c r="D142" s="28"/>
    </row>
    <row r="143" spans="1:4" ht="14.25">
      <c r="A143" s="28"/>
      <c r="B143" s="28"/>
      <c r="C143" s="28"/>
      <c r="D143" s="28"/>
    </row>
    <row r="144" spans="1:4" ht="14.25">
      <c r="A144" s="28"/>
      <c r="B144" s="28"/>
      <c r="C144" s="28"/>
      <c r="D144" s="28"/>
    </row>
    <row r="145" spans="1:4" ht="14.25">
      <c r="A145" s="28"/>
      <c r="B145" s="28"/>
      <c r="C145" s="28"/>
      <c r="D145" s="28"/>
    </row>
    <row r="146" spans="1:4" ht="14.25">
      <c r="A146" s="28"/>
      <c r="B146" s="28"/>
      <c r="C146" s="28"/>
      <c r="D146" s="28"/>
    </row>
    <row r="147" spans="1:4" ht="14.25">
      <c r="A147" s="28"/>
      <c r="B147" s="28"/>
      <c r="C147" s="28"/>
      <c r="D147" s="28"/>
    </row>
    <row r="148" spans="1:4" ht="14.25">
      <c r="A148" s="28"/>
      <c r="B148" s="28"/>
      <c r="C148" s="28"/>
      <c r="D148" s="28"/>
    </row>
    <row r="149" spans="1:4" ht="14.25">
      <c r="A149" s="28"/>
      <c r="B149" s="28"/>
      <c r="C149" s="28"/>
      <c r="D149" s="28"/>
    </row>
    <row r="150" spans="1:4" ht="14.25">
      <c r="A150" s="28"/>
      <c r="B150" s="28"/>
      <c r="C150" s="28"/>
      <c r="D150" s="28"/>
    </row>
    <row r="151" spans="1:4" ht="14.25">
      <c r="A151" s="28"/>
      <c r="B151" s="28"/>
      <c r="C151" s="28"/>
      <c r="D151" s="28"/>
    </row>
    <row r="152" spans="1:4" ht="14.25">
      <c r="A152" s="28"/>
      <c r="B152" s="28"/>
      <c r="C152" s="28"/>
      <c r="D152" s="28"/>
    </row>
    <row r="153" spans="1:4" ht="14.25">
      <c r="A153" s="28"/>
      <c r="B153" s="28"/>
      <c r="C153" s="28"/>
      <c r="D153" s="28"/>
    </row>
    <row r="154" spans="1:4" ht="14.25">
      <c r="A154" s="28"/>
      <c r="B154" s="28"/>
      <c r="C154" s="28"/>
      <c r="D154" s="28"/>
    </row>
    <row r="155" spans="1:4" ht="14.25">
      <c r="A155" s="28"/>
      <c r="B155" s="28"/>
      <c r="C155" s="28"/>
      <c r="D155" s="28"/>
    </row>
    <row r="156" spans="1:4" ht="14.25">
      <c r="A156" s="28"/>
      <c r="B156" s="28"/>
      <c r="C156" s="28"/>
      <c r="D156" s="28"/>
    </row>
    <row r="157" spans="1:4" ht="14.25">
      <c r="A157" s="28"/>
      <c r="B157" s="28"/>
      <c r="C157" s="28"/>
      <c r="D157" s="28"/>
    </row>
    <row r="158" spans="1:4" ht="14.25">
      <c r="A158" s="28"/>
      <c r="B158" s="28"/>
      <c r="C158" s="28"/>
      <c r="D158" s="28"/>
    </row>
    <row r="159" spans="1:4" ht="14.25">
      <c r="A159" s="28"/>
      <c r="B159" s="28"/>
      <c r="C159" s="28"/>
      <c r="D159" s="28"/>
    </row>
    <row r="160" spans="1:4" ht="14.25">
      <c r="A160" s="28"/>
      <c r="B160" s="28"/>
      <c r="C160" s="28"/>
      <c r="D160" s="28"/>
    </row>
    <row r="161" spans="1:4" ht="14.25">
      <c r="A161" s="28"/>
      <c r="B161" s="28"/>
      <c r="C161" s="28"/>
      <c r="D161" s="28"/>
    </row>
    <row r="162" spans="1:4" ht="14.25">
      <c r="A162" s="28"/>
      <c r="B162" s="28"/>
      <c r="C162" s="28"/>
      <c r="D162" s="28"/>
    </row>
    <row r="163" spans="1:4" ht="14.25">
      <c r="A163" s="28"/>
      <c r="B163" s="28"/>
      <c r="C163" s="28"/>
      <c r="D163" s="28"/>
    </row>
    <row r="164" spans="1:4" ht="14.25">
      <c r="A164" s="28"/>
      <c r="B164" s="28"/>
      <c r="C164" s="28"/>
      <c r="D164" s="28"/>
    </row>
    <row r="165" spans="1:4" ht="14.25">
      <c r="A165" s="28"/>
      <c r="B165" s="28"/>
      <c r="C165" s="28"/>
      <c r="D165" s="28"/>
    </row>
    <row r="166" spans="1:4" ht="14.25">
      <c r="A166" s="28"/>
      <c r="B166" s="28"/>
      <c r="C166" s="28"/>
      <c r="D166" s="28"/>
    </row>
    <row r="167" spans="1:4" ht="14.25">
      <c r="A167" s="28"/>
      <c r="B167" s="28"/>
      <c r="C167" s="28"/>
      <c r="D167" s="28"/>
    </row>
    <row r="168" spans="1:4" ht="14.25">
      <c r="A168" s="28"/>
      <c r="B168" s="28"/>
      <c r="C168" s="28"/>
      <c r="D168" s="28"/>
    </row>
    <row r="169" spans="1:4" ht="14.25">
      <c r="A169" s="28"/>
      <c r="B169" s="28"/>
      <c r="C169" s="28"/>
      <c r="D169" s="28"/>
    </row>
    <row r="170" spans="1:4" ht="14.25">
      <c r="A170" s="28"/>
      <c r="B170" s="28"/>
      <c r="C170" s="28"/>
      <c r="D170" s="28"/>
    </row>
    <row r="171" spans="1:4" ht="14.25">
      <c r="A171" s="28"/>
      <c r="B171" s="28"/>
      <c r="C171" s="28"/>
      <c r="D171" s="28"/>
    </row>
    <row r="172" spans="1:4" ht="14.25">
      <c r="A172" s="28"/>
      <c r="B172" s="28"/>
      <c r="C172" s="28"/>
      <c r="D172" s="28"/>
    </row>
    <row r="173" spans="1:4" ht="14.25">
      <c r="A173" s="28"/>
      <c r="B173" s="28"/>
      <c r="C173" s="28"/>
      <c r="D173" s="28"/>
    </row>
    <row r="174" spans="1:4" ht="14.25">
      <c r="A174" s="28"/>
      <c r="B174" s="28"/>
      <c r="C174" s="28"/>
      <c r="D174" s="28"/>
    </row>
    <row r="175" spans="1:4" ht="14.25">
      <c r="A175" s="28"/>
      <c r="B175" s="28"/>
      <c r="C175" s="28"/>
      <c r="D175" s="28"/>
    </row>
    <row r="176" spans="1:4" ht="14.25">
      <c r="A176" s="28"/>
      <c r="B176" s="28"/>
      <c r="C176" s="28"/>
      <c r="D176" s="28"/>
    </row>
    <row r="177" spans="1:4" ht="14.25">
      <c r="A177" s="28"/>
      <c r="B177" s="28"/>
      <c r="C177" s="28"/>
      <c r="D177" s="28"/>
    </row>
    <row r="178" spans="1:4" ht="14.25">
      <c r="A178" s="28"/>
      <c r="B178" s="28"/>
      <c r="C178" s="28"/>
      <c r="D178" s="28"/>
    </row>
    <row r="179" spans="1:4" ht="14.25">
      <c r="A179" s="28"/>
      <c r="B179" s="28"/>
      <c r="C179" s="28"/>
      <c r="D179" s="28"/>
    </row>
    <row r="180" spans="1:4" ht="14.25">
      <c r="A180" s="28"/>
      <c r="B180" s="28"/>
      <c r="C180" s="28"/>
      <c r="D180" s="28"/>
    </row>
    <row r="181" spans="1:4" ht="14.25">
      <c r="A181" s="28"/>
      <c r="B181" s="28"/>
      <c r="C181" s="28"/>
      <c r="D181" s="28"/>
    </row>
    <row r="182" spans="1:4" ht="14.25">
      <c r="A182" s="28"/>
      <c r="B182" s="28"/>
      <c r="C182" s="28"/>
      <c r="D182" s="28"/>
    </row>
    <row r="183" spans="1:4" ht="14.25">
      <c r="A183" s="28"/>
      <c r="B183" s="28"/>
      <c r="C183" s="28"/>
      <c r="D183" s="28"/>
    </row>
    <row r="184" spans="1:4" ht="14.25">
      <c r="A184" s="28"/>
      <c r="B184" s="28"/>
      <c r="C184" s="28"/>
      <c r="D184" s="28"/>
    </row>
    <row r="185" spans="1:4" ht="14.25">
      <c r="A185" s="28"/>
      <c r="B185" s="28"/>
      <c r="C185" s="28"/>
      <c r="D185" s="28"/>
    </row>
    <row r="186" spans="1:4" ht="14.25">
      <c r="A186" s="28"/>
      <c r="B186" s="28"/>
      <c r="C186" s="28"/>
      <c r="D186" s="28"/>
    </row>
    <row r="187" spans="1:4" ht="14.25">
      <c r="A187" s="28"/>
      <c r="B187" s="28"/>
      <c r="C187" s="28"/>
      <c r="D187" s="28"/>
    </row>
    <row r="188" spans="1:4" ht="14.25">
      <c r="A188" s="28"/>
      <c r="B188" s="28"/>
      <c r="C188" s="28"/>
      <c r="D188" s="28"/>
    </row>
    <row r="189" spans="1:4" ht="14.25">
      <c r="A189" s="28"/>
      <c r="B189" s="28"/>
      <c r="C189" s="28"/>
      <c r="D189" s="28"/>
    </row>
    <row r="190" spans="1:4" ht="14.25">
      <c r="A190" s="28"/>
      <c r="B190" s="28"/>
      <c r="C190" s="28"/>
      <c r="D190" s="28"/>
    </row>
    <row r="191" spans="1:4" ht="14.25">
      <c r="A191" s="28"/>
      <c r="B191" s="28"/>
      <c r="C191" s="28"/>
      <c r="D191" s="28"/>
    </row>
    <row r="192" spans="1:4" ht="14.25">
      <c r="A192" s="28"/>
      <c r="B192" s="28"/>
      <c r="C192" s="28"/>
      <c r="D192" s="28"/>
    </row>
    <row r="193" spans="1:4" ht="14.25">
      <c r="A193" s="28"/>
      <c r="B193" s="28"/>
      <c r="C193" s="28"/>
      <c r="D193" s="28"/>
    </row>
    <row r="194" spans="1:4" ht="14.25">
      <c r="A194" s="28"/>
      <c r="B194" s="28"/>
      <c r="C194" s="28"/>
      <c r="D194" s="28"/>
    </row>
  </sheetData>
  <sheetProtection/>
  <mergeCells count="4">
    <mergeCell ref="A2:A3"/>
    <mergeCell ref="B2:B3"/>
    <mergeCell ref="C2:C3"/>
    <mergeCell ref="D2:D3"/>
  </mergeCells>
  <printOptions horizontalCentered="1"/>
  <pageMargins left="0.2362204724409449" right="0.2362204724409449" top="0.8661417322834646" bottom="0.1968503937007874" header="0.1968503937007874" footer="0.1968503937007874"/>
  <pageSetup horizontalDpi="600" verticalDpi="600" orientation="portrait" paperSize="9" scale="78" r:id="rId1"/>
  <headerFooter alignWithMargins="0">
    <oddHeader>&amp;C&amp;"Garamond,Félkövér"&amp;12 1/2019. (II. 07.)  számú költségvetési rendelethez
ZALAMERENYE KÖZSÉG ÖNKORMÁNYZATA 2019. ÉVI BEVÉTELEI FORRÁSONKÉNT
 &amp;R3.számú melléklet
Forintban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28"/>
  <sheetViews>
    <sheetView view="pageLayout" zoomScaleSheetLayoutView="100" workbookViewId="0" topLeftCell="A1">
      <selection activeCell="J11" sqref="J11"/>
    </sheetView>
  </sheetViews>
  <sheetFormatPr defaultColWidth="11.375" defaultRowHeight="12.75"/>
  <cols>
    <col min="1" max="1" width="5.625" style="4" customWidth="1"/>
    <col min="2" max="2" width="73.875" style="4" customWidth="1"/>
    <col min="3" max="3" width="13.375" style="4" customWidth="1"/>
    <col min="4" max="4" width="13.125" style="4" customWidth="1"/>
    <col min="5" max="16384" width="11.375" style="4" customWidth="1"/>
  </cols>
  <sheetData>
    <row r="1" spans="1:6" ht="19.5" customHeight="1">
      <c r="A1" s="134" t="s">
        <v>11</v>
      </c>
      <c r="B1" s="326" t="s">
        <v>10</v>
      </c>
      <c r="C1" s="426" t="s">
        <v>325</v>
      </c>
      <c r="D1" s="426" t="s">
        <v>337</v>
      </c>
      <c r="E1" s="426" t="s">
        <v>338</v>
      </c>
      <c r="F1" s="426" t="s">
        <v>370</v>
      </c>
    </row>
    <row r="2" spans="1:6" ht="19.5" customHeight="1">
      <c r="A2" s="135"/>
      <c r="B2" s="327"/>
      <c r="C2" s="427"/>
      <c r="D2" s="428"/>
      <c r="E2" s="428"/>
      <c r="F2" s="428"/>
    </row>
    <row r="3" spans="1:6" ht="30" customHeight="1">
      <c r="A3" s="11"/>
      <c r="B3" s="322" t="s">
        <v>193</v>
      </c>
      <c r="C3" s="12"/>
      <c r="D3" s="12"/>
      <c r="E3" s="12"/>
      <c r="F3" s="12"/>
    </row>
    <row r="4" spans="1:6" ht="24.75" customHeight="1">
      <c r="A4" s="8" t="s">
        <v>71</v>
      </c>
      <c r="B4" s="169" t="s">
        <v>73</v>
      </c>
      <c r="C4" s="6"/>
      <c r="D4" s="6"/>
      <c r="E4" s="6"/>
      <c r="F4" s="6"/>
    </row>
    <row r="5" spans="1:6" ht="24.75" customHeight="1">
      <c r="A5" s="8" t="s">
        <v>2</v>
      </c>
      <c r="B5" s="8" t="s">
        <v>100</v>
      </c>
      <c r="C5" s="6"/>
      <c r="D5" s="6"/>
      <c r="E5" s="6"/>
      <c r="F5" s="6"/>
    </row>
    <row r="6" spans="1:6" ht="24.75" customHeight="1">
      <c r="A6" s="8"/>
      <c r="B6" s="9" t="s">
        <v>310</v>
      </c>
      <c r="C6" s="68">
        <v>0</v>
      </c>
      <c r="D6" s="68">
        <v>0</v>
      </c>
      <c r="E6" s="68">
        <v>0</v>
      </c>
      <c r="F6" s="68">
        <v>0</v>
      </c>
    </row>
    <row r="7" spans="1:6" ht="24.75" customHeight="1">
      <c r="A7" s="8"/>
      <c r="B7" s="9" t="s">
        <v>263</v>
      </c>
      <c r="C7" s="68">
        <v>0</v>
      </c>
      <c r="D7" s="68">
        <v>0</v>
      </c>
      <c r="E7" s="68">
        <v>0</v>
      </c>
      <c r="F7" s="68">
        <v>0</v>
      </c>
    </row>
    <row r="8" spans="1:6" ht="24.75" customHeight="1">
      <c r="A8" s="8"/>
      <c r="B8" s="9" t="s">
        <v>372</v>
      </c>
      <c r="C8" s="68">
        <v>267660</v>
      </c>
      <c r="D8" s="68">
        <v>392621</v>
      </c>
      <c r="E8" s="68">
        <v>392621</v>
      </c>
      <c r="F8" s="68">
        <v>392621</v>
      </c>
    </row>
    <row r="9" spans="1:6" ht="24.75" customHeight="1">
      <c r="A9" s="84"/>
      <c r="B9" s="9" t="s">
        <v>322</v>
      </c>
      <c r="C9" s="68">
        <v>0</v>
      </c>
      <c r="D9" s="68">
        <v>0</v>
      </c>
      <c r="E9" s="68">
        <v>0</v>
      </c>
      <c r="F9" s="68">
        <v>0</v>
      </c>
    </row>
    <row r="10" spans="1:6" ht="24.75" customHeight="1">
      <c r="A10" s="84"/>
      <c r="B10" s="169" t="s">
        <v>103</v>
      </c>
      <c r="C10" s="92">
        <f>SUM(C6:C9)</f>
        <v>267660</v>
      </c>
      <c r="D10" s="92">
        <f>SUM(D6:D9)</f>
        <v>392621</v>
      </c>
      <c r="E10" s="92">
        <f>SUM(E6:E9)</f>
        <v>392621</v>
      </c>
      <c r="F10" s="92">
        <f>SUM(F6:F9)</f>
        <v>392621</v>
      </c>
    </row>
    <row r="11" spans="1:6" ht="24.75" customHeight="1">
      <c r="A11" s="170" t="s">
        <v>3</v>
      </c>
      <c r="B11" s="5" t="s">
        <v>311</v>
      </c>
      <c r="C11" s="68"/>
      <c r="D11" s="68"/>
      <c r="E11" s="68"/>
      <c r="F11" s="68"/>
    </row>
    <row r="12" spans="1:6" ht="24.75" customHeight="1">
      <c r="A12" s="83"/>
      <c r="B12" s="9" t="s">
        <v>333</v>
      </c>
      <c r="C12" s="68">
        <v>240000</v>
      </c>
      <c r="D12" s="68">
        <v>240000</v>
      </c>
      <c r="E12" s="68">
        <v>240000</v>
      </c>
      <c r="F12" s="68">
        <v>240000</v>
      </c>
    </row>
    <row r="13" spans="1:6" ht="24.75" customHeight="1">
      <c r="A13" s="9"/>
      <c r="B13" s="171" t="s">
        <v>104</v>
      </c>
      <c r="C13" s="92">
        <f>SUM(C12:C12)</f>
        <v>240000</v>
      </c>
      <c r="D13" s="92">
        <f>SUM(D12:D12)</f>
        <v>240000</v>
      </c>
      <c r="E13" s="92">
        <f>SUM(E12:E12)</f>
        <v>240000</v>
      </c>
      <c r="F13" s="92">
        <f>SUM(F12:F12)</f>
        <v>240000</v>
      </c>
    </row>
    <row r="14" spans="1:6" ht="24.75" customHeight="1">
      <c r="A14" s="9" t="s">
        <v>231</v>
      </c>
      <c r="B14" s="169" t="s">
        <v>264</v>
      </c>
      <c r="C14" s="92"/>
      <c r="D14" s="92"/>
      <c r="E14" s="92"/>
      <c r="F14" s="92"/>
    </row>
    <row r="15" spans="1:6" ht="24.75" customHeight="1">
      <c r="A15" s="9"/>
      <c r="B15" s="205" t="s">
        <v>232</v>
      </c>
      <c r="C15" s="206">
        <v>0</v>
      </c>
      <c r="D15" s="206">
        <v>0</v>
      </c>
      <c r="E15" s="206">
        <v>0</v>
      </c>
      <c r="F15" s="206">
        <v>0</v>
      </c>
    </row>
    <row r="16" spans="1:6" ht="24.75" customHeight="1">
      <c r="A16" s="9"/>
      <c r="B16" s="169" t="s">
        <v>233</v>
      </c>
      <c r="C16" s="92">
        <f>SUM(C15)</f>
        <v>0</v>
      </c>
      <c r="D16" s="92">
        <f>SUM(D15)</f>
        <v>0</v>
      </c>
      <c r="E16" s="92">
        <f>SUM(E15)</f>
        <v>0</v>
      </c>
      <c r="F16" s="92">
        <f>SUM(F15)</f>
        <v>0</v>
      </c>
    </row>
    <row r="17" spans="1:6" ht="24.75" customHeight="1">
      <c r="A17" s="9"/>
      <c r="B17" s="169" t="s">
        <v>276</v>
      </c>
      <c r="C17" s="92"/>
      <c r="D17" s="92"/>
      <c r="E17" s="92"/>
      <c r="F17" s="92"/>
    </row>
    <row r="18" spans="1:6" ht="24.75" customHeight="1">
      <c r="A18" s="5" t="s">
        <v>5</v>
      </c>
      <c r="B18" s="8" t="s">
        <v>265</v>
      </c>
      <c r="C18" s="92">
        <v>613692</v>
      </c>
      <c r="D18" s="92">
        <v>1500000</v>
      </c>
      <c r="E18" s="92"/>
      <c r="F18" s="92"/>
    </row>
    <row r="19" spans="1:6" ht="24.75" customHeight="1">
      <c r="A19" s="9"/>
      <c r="B19" s="321" t="s">
        <v>192</v>
      </c>
      <c r="C19" s="323">
        <f>C10+C13+C18</f>
        <v>1121352</v>
      </c>
      <c r="D19" s="323">
        <f>D10+D13+D18</f>
        <v>2132621</v>
      </c>
      <c r="E19" s="323">
        <f>E10+E13+E18</f>
        <v>632621</v>
      </c>
      <c r="F19" s="323">
        <f>F10+F13+F18</f>
        <v>632621</v>
      </c>
    </row>
    <row r="20" spans="1:6" ht="30" customHeight="1">
      <c r="A20" s="5" t="s">
        <v>101</v>
      </c>
      <c r="B20" s="322" t="s">
        <v>102</v>
      </c>
      <c r="C20" s="69"/>
      <c r="D20" s="69"/>
      <c r="E20" s="69"/>
      <c r="F20" s="69"/>
    </row>
    <row r="21" spans="1:6" ht="24.75" customHeight="1">
      <c r="A21" s="5" t="s">
        <v>3</v>
      </c>
      <c r="B21" s="169" t="s">
        <v>315</v>
      </c>
      <c r="C21" s="69">
        <v>0</v>
      </c>
      <c r="D21" s="69">
        <v>0</v>
      </c>
      <c r="E21" s="69">
        <v>0</v>
      </c>
      <c r="F21" s="69">
        <v>0</v>
      </c>
    </row>
    <row r="22" spans="1:6" ht="24.75" customHeight="1">
      <c r="A22" s="5"/>
      <c r="B22" s="5" t="s">
        <v>241</v>
      </c>
      <c r="C22" s="69">
        <v>19805895</v>
      </c>
      <c r="D22" s="69">
        <v>2096221</v>
      </c>
      <c r="E22" s="69">
        <f>SUM(E21)</f>
        <v>0</v>
      </c>
      <c r="F22" s="69">
        <f>SUM(F21)</f>
        <v>0</v>
      </c>
    </row>
    <row r="23" spans="1:6" ht="24.75" customHeight="1">
      <c r="A23" s="5" t="s">
        <v>4</v>
      </c>
      <c r="B23" s="169" t="s">
        <v>278</v>
      </c>
      <c r="C23" s="172"/>
      <c r="D23" s="172"/>
      <c r="E23" s="172"/>
      <c r="F23" s="172"/>
    </row>
    <row r="24" spans="1:6" s="111" customFormat="1" ht="24.75" customHeight="1">
      <c r="A24" s="9"/>
      <c r="B24" s="5" t="s">
        <v>240</v>
      </c>
      <c r="C24" s="69"/>
      <c r="D24" s="69"/>
      <c r="E24" s="69"/>
      <c r="F24" s="69"/>
    </row>
    <row r="25" spans="1:6" s="111" customFormat="1" ht="27" customHeight="1">
      <c r="A25" s="32"/>
      <c r="B25" s="324" t="s">
        <v>277</v>
      </c>
      <c r="C25" s="325">
        <f>C22+C24</f>
        <v>19805895</v>
      </c>
      <c r="D25" s="325">
        <f>D22+D24</f>
        <v>2096221</v>
      </c>
      <c r="E25" s="325">
        <f>E22+E24</f>
        <v>0</v>
      </c>
      <c r="F25" s="325">
        <f>F22+F24</f>
        <v>0</v>
      </c>
    </row>
    <row r="26" spans="1:4" s="111" customFormat="1" ht="27" customHeight="1">
      <c r="A26" s="32"/>
      <c r="B26" s="32"/>
      <c r="C26" s="136"/>
      <c r="D26" s="136"/>
    </row>
    <row r="27" spans="1:4" ht="24.75" customHeight="1">
      <c r="A27" s="32"/>
      <c r="B27" s="32"/>
      <c r="C27" s="32"/>
      <c r="D27" s="32"/>
    </row>
    <row r="28" spans="1:4" ht="24.75" customHeight="1">
      <c r="A28" s="32"/>
      <c r="C28" s="32"/>
      <c r="D28" s="32"/>
    </row>
  </sheetData>
  <sheetProtection/>
  <mergeCells count="4">
    <mergeCell ref="C1:C2"/>
    <mergeCell ref="E1:E2"/>
    <mergeCell ref="F1:F2"/>
    <mergeCell ref="D1:D2"/>
  </mergeCells>
  <printOptions horizontalCentered="1"/>
  <pageMargins left="0.2362204724409449" right="0.2362204724409449" top="1.1811023622047245" bottom="0.1968503937007874" header="0.4330708661417323" footer="0.1968503937007874"/>
  <pageSetup horizontalDpi="600" verticalDpi="600" orientation="portrait" paperSize="9" scale="68" r:id="rId1"/>
  <headerFooter alignWithMargins="0">
    <oddHeader>&amp;C&amp;"Garamond,Félkövér"&amp;12 1/2019. (II. 07.) számú költségvetési rendelethez
ZALAMERENYE KÖZSÉG ÖNKORMÁNYZAT   
EGYÉB MŰKÖDÉSI ÉS EGYÉB FEJLESZTÉSI CÉLÚ KIADÁSAI 
ÁLLAMHÁZTARTÁSON BELÜLRE ÉS KÍVÜLRA 2019.évben
&amp;R&amp;A
&amp;P.oldal
Forintban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3:F38"/>
  <sheetViews>
    <sheetView view="pageLayout" workbookViewId="0" topLeftCell="A1">
      <selection activeCell="G34" sqref="G34"/>
    </sheetView>
  </sheetViews>
  <sheetFormatPr defaultColWidth="8.00390625" defaultRowHeight="12.75"/>
  <cols>
    <col min="1" max="1" width="5.00390625" style="21" customWidth="1"/>
    <col min="2" max="2" width="7.00390625" style="21" customWidth="1"/>
    <col min="3" max="3" width="65.875" style="21" customWidth="1"/>
    <col min="4" max="8" width="15.25390625" style="21" customWidth="1"/>
    <col min="9" max="9" width="5.00390625" style="21" customWidth="1"/>
    <col min="10" max="16384" width="8.00390625" style="21" customWidth="1"/>
  </cols>
  <sheetData>
    <row r="1" ht="12.75" customHeight="1"/>
    <row r="2" ht="15" customHeight="1"/>
    <row r="3" spans="2:5" ht="15" customHeight="1">
      <c r="B3" s="429" t="s">
        <v>50</v>
      </c>
      <c r="C3" s="430" t="s">
        <v>10</v>
      </c>
      <c r="D3" s="431" t="s">
        <v>343</v>
      </c>
      <c r="E3" s="431" t="s">
        <v>363</v>
      </c>
    </row>
    <row r="4" spans="2:5" ht="15" customHeight="1">
      <c r="B4" s="429"/>
      <c r="C4" s="430"/>
      <c r="D4" s="432"/>
      <c r="E4" s="432"/>
    </row>
    <row r="5" spans="2:5" ht="6.75" customHeight="1">
      <c r="B5" s="429"/>
      <c r="C5" s="430"/>
      <c r="D5" s="433"/>
      <c r="E5" s="433"/>
    </row>
    <row r="6" spans="2:5" ht="15" customHeight="1" hidden="1">
      <c r="B6" s="429"/>
      <c r="C6" s="430"/>
      <c r="D6" s="277"/>
      <c r="E6" s="277"/>
    </row>
    <row r="7" spans="2:5" ht="13.5" customHeight="1">
      <c r="B7" s="349" t="s">
        <v>2</v>
      </c>
      <c r="C7" s="350" t="s">
        <v>378</v>
      </c>
      <c r="D7" s="346"/>
      <c r="E7" s="346"/>
    </row>
    <row r="8" spans="2:5" ht="13.5" customHeight="1">
      <c r="B8" s="328"/>
      <c r="C8" s="329" t="s">
        <v>379</v>
      </c>
      <c r="D8" s="330"/>
      <c r="E8" s="330"/>
    </row>
    <row r="9" spans="2:5" ht="13.5" customHeight="1">
      <c r="B9" s="351">
        <v>2</v>
      </c>
      <c r="C9" s="352" t="s">
        <v>114</v>
      </c>
      <c r="D9" s="353"/>
      <c r="E9" s="346"/>
    </row>
    <row r="10" spans="2:5" ht="13.5" customHeight="1">
      <c r="B10" s="331"/>
      <c r="C10" s="332" t="s">
        <v>76</v>
      </c>
      <c r="D10" s="333"/>
      <c r="E10" s="330"/>
    </row>
    <row r="11" spans="2:5" ht="13.5" customHeight="1">
      <c r="B11" s="331"/>
      <c r="C11" s="334" t="s">
        <v>115</v>
      </c>
      <c r="D11" s="335"/>
      <c r="E11" s="330"/>
    </row>
    <row r="12" spans="2:5" ht="13.5" customHeight="1">
      <c r="B12" s="331"/>
      <c r="C12" s="101" t="s">
        <v>116</v>
      </c>
      <c r="D12" s="336"/>
      <c r="E12" s="336"/>
    </row>
    <row r="13" spans="2:5" ht="13.5" customHeight="1">
      <c r="B13" s="351">
        <v>3</v>
      </c>
      <c r="C13" s="354" t="s">
        <v>118</v>
      </c>
      <c r="D13" s="355"/>
      <c r="E13" s="355"/>
    </row>
    <row r="14" spans="2:5" ht="13.5" customHeight="1">
      <c r="B14" s="331"/>
      <c r="C14" s="334" t="s">
        <v>117</v>
      </c>
      <c r="D14" s="335"/>
      <c r="E14" s="335"/>
    </row>
    <row r="15" spans="2:5" ht="13.5" customHeight="1">
      <c r="B15" s="331"/>
      <c r="C15" s="101" t="s">
        <v>119</v>
      </c>
      <c r="D15" s="338"/>
      <c r="E15" s="330"/>
    </row>
    <row r="16" spans="2:5" ht="13.5" customHeight="1">
      <c r="B16" s="351">
        <v>4</v>
      </c>
      <c r="C16" s="354" t="s">
        <v>120</v>
      </c>
      <c r="D16" s="356"/>
      <c r="E16" s="346"/>
    </row>
    <row r="17" spans="2:5" ht="13.5" customHeight="1">
      <c r="B17" s="331"/>
      <c r="C17" s="334" t="s">
        <v>121</v>
      </c>
      <c r="D17" s="339"/>
      <c r="E17" s="330"/>
    </row>
    <row r="18" spans="2:5" ht="13.5" customHeight="1">
      <c r="B18" s="331"/>
      <c r="C18" s="334" t="s">
        <v>122</v>
      </c>
      <c r="D18" s="339"/>
      <c r="E18" s="330"/>
    </row>
    <row r="19" spans="2:5" ht="13.5" customHeight="1">
      <c r="B19" s="360"/>
      <c r="C19" s="101" t="s">
        <v>120</v>
      </c>
      <c r="D19" s="336"/>
      <c r="E19" s="340"/>
    </row>
    <row r="20" spans="2:5" ht="13.5" customHeight="1">
      <c r="B20" s="351">
        <v>5</v>
      </c>
      <c r="C20" s="354" t="s">
        <v>123</v>
      </c>
      <c r="D20" s="357"/>
      <c r="E20" s="347"/>
    </row>
    <row r="21" spans="2:5" ht="13.5" customHeight="1">
      <c r="B21" s="341"/>
      <c r="C21" s="101" t="s">
        <v>380</v>
      </c>
      <c r="D21" s="339"/>
      <c r="E21" s="330"/>
    </row>
    <row r="22" spans="2:5" ht="13.5" customHeight="1">
      <c r="B22" s="337"/>
      <c r="C22" s="342" t="s">
        <v>381</v>
      </c>
      <c r="D22" s="339"/>
      <c r="E22" s="343">
        <v>300000</v>
      </c>
    </row>
    <row r="23" spans="2:5" ht="13.5" customHeight="1">
      <c r="B23" s="337"/>
      <c r="C23" s="334" t="s">
        <v>382</v>
      </c>
      <c r="D23" s="339"/>
      <c r="E23" s="343"/>
    </row>
    <row r="24" spans="2:5" ht="13.5" customHeight="1">
      <c r="B24" s="337"/>
      <c r="C24" s="334" t="s">
        <v>383</v>
      </c>
      <c r="D24" s="339"/>
      <c r="E24" s="343">
        <v>1200000</v>
      </c>
    </row>
    <row r="25" spans="2:5" ht="13.5" customHeight="1">
      <c r="B25" s="337"/>
      <c r="C25" s="334" t="s">
        <v>384</v>
      </c>
      <c r="D25" s="339"/>
      <c r="E25" s="343">
        <v>301000</v>
      </c>
    </row>
    <row r="26" spans="2:5" ht="13.5" customHeight="1">
      <c r="B26" s="337"/>
      <c r="C26" s="334" t="s">
        <v>385</v>
      </c>
      <c r="D26" s="339"/>
      <c r="E26" s="343">
        <v>50000</v>
      </c>
    </row>
    <row r="27" spans="2:5" ht="13.5" customHeight="1">
      <c r="B27" s="337"/>
      <c r="C27" s="334" t="s">
        <v>386</v>
      </c>
      <c r="D27" s="339"/>
      <c r="E27" s="343">
        <v>540000</v>
      </c>
    </row>
    <row r="28" spans="2:5" ht="13.5" customHeight="1">
      <c r="B28" s="337"/>
      <c r="C28" s="334" t="s">
        <v>387</v>
      </c>
      <c r="D28" s="339"/>
      <c r="E28" s="343"/>
    </row>
    <row r="29" spans="2:5" ht="13.5" customHeight="1">
      <c r="B29" s="337"/>
      <c r="C29" s="101" t="s">
        <v>388</v>
      </c>
      <c r="D29" s="339"/>
      <c r="E29" s="343"/>
    </row>
    <row r="30" spans="2:5" ht="13.5" customHeight="1">
      <c r="B30" s="337"/>
      <c r="C30" s="342" t="s">
        <v>389</v>
      </c>
      <c r="D30" s="339"/>
      <c r="E30" s="343">
        <v>110000</v>
      </c>
    </row>
    <row r="31" spans="2:5" ht="13.5" customHeight="1">
      <c r="B31" s="337"/>
      <c r="C31" s="334" t="s">
        <v>390</v>
      </c>
      <c r="D31" s="339"/>
      <c r="E31" s="343">
        <v>500000</v>
      </c>
    </row>
    <row r="32" spans="2:5" ht="13.5" customHeight="1">
      <c r="B32" s="337"/>
      <c r="C32" s="334" t="s">
        <v>391</v>
      </c>
      <c r="D32" s="339"/>
      <c r="E32" s="343"/>
    </row>
    <row r="33" spans="2:5" ht="13.5" customHeight="1">
      <c r="B33" s="337"/>
      <c r="C33" s="334" t="s">
        <v>392</v>
      </c>
      <c r="D33" s="339"/>
      <c r="E33" s="343">
        <v>600000</v>
      </c>
    </row>
    <row r="34" spans="2:5" ht="13.5" customHeight="1">
      <c r="B34" s="337"/>
      <c r="C34" s="334" t="s">
        <v>393</v>
      </c>
      <c r="D34" s="339"/>
      <c r="E34" s="343"/>
    </row>
    <row r="35" spans="2:6" ht="13.5" customHeight="1">
      <c r="B35" s="337"/>
      <c r="C35" s="334" t="s">
        <v>394</v>
      </c>
      <c r="D35" s="339"/>
      <c r="E35" s="343"/>
      <c r="F35" s="361"/>
    </row>
    <row r="36" spans="2:5" ht="13.5" customHeight="1">
      <c r="B36" s="337"/>
      <c r="C36" s="101" t="s">
        <v>124</v>
      </c>
      <c r="D36" s="344">
        <v>1827000</v>
      </c>
      <c r="E36" s="343">
        <v>3601000</v>
      </c>
    </row>
    <row r="37" spans="2:5" ht="13.5" customHeight="1">
      <c r="B37" s="345"/>
      <c r="C37" s="352" t="s">
        <v>125</v>
      </c>
      <c r="D37" s="358">
        <f>D12+D15+D19+D36+D21</f>
        <v>1827000</v>
      </c>
      <c r="E37" s="359">
        <f>E36+E8</f>
        <v>3601000</v>
      </c>
    </row>
    <row r="38" spans="2:5" ht="13.5" customHeight="1">
      <c r="B38" s="346"/>
      <c r="C38" s="347" t="s">
        <v>316</v>
      </c>
      <c r="D38" s="348">
        <v>0</v>
      </c>
      <c r="E38" s="348">
        <v>0</v>
      </c>
    </row>
  </sheetData>
  <sheetProtection/>
  <mergeCells count="4">
    <mergeCell ref="B3:B6"/>
    <mergeCell ref="C3:C6"/>
    <mergeCell ref="D3:D5"/>
    <mergeCell ref="E3:E5"/>
  </mergeCells>
  <printOptions horizontalCentered="1"/>
  <pageMargins left="0.2362204724409449" right="0.2362204724409449" top="1.1023622047244095" bottom="0.1968503937007874" header="0.35433070866141736" footer="0.1968503937007874"/>
  <pageSetup horizontalDpi="600" verticalDpi="600" orientation="landscape" paperSize="9" scale="95" r:id="rId1"/>
  <headerFooter alignWithMargins="0">
    <oddHeader>&amp;C&amp;"Garamond,Félkövér"&amp;14 1/2019. (II. 07.) számú költségvetési rendelethez
Z&amp;12ALAMERENYE KÖZSÉG ÖNKORMÁNYZATA ÁLTAL FOLYÓSÍTOTT 
ELLÁTÁSOK (SZOCIÁLIS) RÉSZLETEZÉSE  2019. ÉVBEN
 &amp;R&amp;A
&amp;P.oldal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E22"/>
  <sheetViews>
    <sheetView view="pageLayout" zoomScaleSheetLayoutView="80" workbookViewId="0" topLeftCell="A1">
      <selection activeCell="B1" sqref="B1"/>
    </sheetView>
  </sheetViews>
  <sheetFormatPr defaultColWidth="9.00390625" defaultRowHeight="12.75"/>
  <cols>
    <col min="1" max="1" width="7.125" style="21" customWidth="1"/>
    <col min="2" max="2" width="55.375" style="21" customWidth="1"/>
    <col min="3" max="3" width="13.125" style="21" customWidth="1"/>
    <col min="4" max="4" width="17.125" style="21" customWidth="1"/>
    <col min="5" max="5" width="12.125" style="21" customWidth="1"/>
    <col min="6" max="16384" width="9.125" style="21" customWidth="1"/>
  </cols>
  <sheetData>
    <row r="2" spans="1:5" ht="15" customHeight="1">
      <c r="A2" s="438" t="s">
        <v>50</v>
      </c>
      <c r="B2" s="434" t="s">
        <v>9</v>
      </c>
      <c r="C2" s="435" t="s">
        <v>342</v>
      </c>
      <c r="D2" s="435" t="s">
        <v>407</v>
      </c>
      <c r="E2" s="435" t="s">
        <v>408</v>
      </c>
    </row>
    <row r="3" spans="1:5" ht="15" customHeight="1">
      <c r="A3" s="438"/>
      <c r="B3" s="434"/>
      <c r="C3" s="436"/>
      <c r="D3" s="436"/>
      <c r="E3" s="436"/>
    </row>
    <row r="4" spans="1:5" ht="15" customHeight="1">
      <c r="A4" s="438"/>
      <c r="B4" s="434"/>
      <c r="C4" s="436"/>
      <c r="D4" s="436"/>
      <c r="E4" s="436"/>
    </row>
    <row r="5" spans="1:5" ht="15" customHeight="1">
      <c r="A5" s="438"/>
      <c r="B5" s="434"/>
      <c r="C5" s="437"/>
      <c r="D5" s="437"/>
      <c r="E5" s="437"/>
    </row>
    <row r="6" spans="1:5" ht="27.75" customHeight="1">
      <c r="A6" s="22"/>
      <c r="B6" s="98" t="s">
        <v>61</v>
      </c>
      <c r="C6" s="22"/>
      <c r="D6" s="22"/>
      <c r="E6" s="22"/>
    </row>
    <row r="7" spans="1:5" ht="27.75" customHeight="1">
      <c r="A7" s="99"/>
      <c r="B7" s="106" t="s">
        <v>62</v>
      </c>
      <c r="C7" s="22"/>
      <c r="D7" s="22"/>
      <c r="E7" s="22"/>
    </row>
    <row r="8" spans="1:5" ht="27.75" customHeight="1">
      <c r="A8" s="240">
        <v>1</v>
      </c>
      <c r="B8" s="85" t="s">
        <v>346</v>
      </c>
      <c r="C8" s="86">
        <v>356500</v>
      </c>
      <c r="D8" s="86"/>
      <c r="E8" s="86"/>
    </row>
    <row r="9" spans="1:5" ht="27.75" customHeight="1">
      <c r="A9" s="240">
        <v>2</v>
      </c>
      <c r="B9" s="85" t="s">
        <v>352</v>
      </c>
      <c r="C9" s="86">
        <v>301400</v>
      </c>
      <c r="D9" s="86"/>
      <c r="E9" s="86"/>
    </row>
    <row r="10" spans="1:5" ht="27.75" customHeight="1">
      <c r="A10" s="240">
        <v>3</v>
      </c>
      <c r="B10" s="85" t="s">
        <v>349</v>
      </c>
      <c r="C10" s="86">
        <v>500800</v>
      </c>
      <c r="D10" s="86"/>
      <c r="E10" s="86"/>
    </row>
    <row r="11" spans="1:5" ht="27.75" customHeight="1">
      <c r="A11" s="240">
        <v>4</v>
      </c>
      <c r="B11" s="85" t="s">
        <v>371</v>
      </c>
      <c r="C11" s="86"/>
      <c r="D11" s="86">
        <f>65000*1.27</f>
        <v>82550</v>
      </c>
      <c r="E11" s="86"/>
    </row>
    <row r="12" spans="1:5" ht="27.75" customHeight="1">
      <c r="A12" s="240">
        <v>5</v>
      </c>
      <c r="B12" s="85" t="s">
        <v>373</v>
      </c>
      <c r="C12" s="86"/>
      <c r="D12" s="86">
        <f>150000*1.27</f>
        <v>190500</v>
      </c>
      <c r="E12" s="86"/>
    </row>
    <row r="13" spans="1:5" ht="27.75" customHeight="1">
      <c r="A13" s="240">
        <v>6</v>
      </c>
      <c r="B13" s="85" t="s">
        <v>374</v>
      </c>
      <c r="C13" s="86"/>
      <c r="D13" s="86">
        <v>180000</v>
      </c>
      <c r="E13" s="86"/>
    </row>
    <row r="14" spans="1:5" ht="27.75" customHeight="1">
      <c r="A14" s="241"/>
      <c r="B14" s="174" t="s">
        <v>64</v>
      </c>
      <c r="C14" s="175">
        <f>SUM(C8:C10)</f>
        <v>1158700</v>
      </c>
      <c r="D14" s="175">
        <f>SUM(D8:D13)</f>
        <v>453050</v>
      </c>
      <c r="E14" s="175"/>
    </row>
    <row r="15" spans="1:5" ht="27.75" customHeight="1">
      <c r="A15" s="278"/>
      <c r="B15" s="280" t="s">
        <v>318</v>
      </c>
      <c r="C15" s="279"/>
      <c r="D15" s="279"/>
      <c r="E15" s="279"/>
    </row>
    <row r="16" spans="1:5" ht="27.75" customHeight="1">
      <c r="A16" s="278">
        <v>7</v>
      </c>
      <c r="B16" s="314" t="s">
        <v>350</v>
      </c>
      <c r="C16" s="279">
        <v>450000</v>
      </c>
      <c r="D16" s="279"/>
      <c r="E16" s="279"/>
    </row>
    <row r="17" spans="1:5" ht="27.75" customHeight="1">
      <c r="A17" s="310">
        <v>8</v>
      </c>
      <c r="B17" s="315" t="s">
        <v>351</v>
      </c>
      <c r="C17" s="279">
        <v>748665</v>
      </c>
      <c r="D17" s="279"/>
      <c r="E17" s="279"/>
    </row>
    <row r="18" spans="1:5" ht="27.75" customHeight="1">
      <c r="A18" s="278">
        <v>9</v>
      </c>
      <c r="B18" s="316" t="s">
        <v>345</v>
      </c>
      <c r="C18" s="279">
        <v>17448530</v>
      </c>
      <c r="D18" s="279"/>
      <c r="E18" s="279"/>
    </row>
    <row r="19" spans="1:5" ht="27.75" customHeight="1">
      <c r="A19" s="278">
        <v>10</v>
      </c>
      <c r="B19" s="316" t="s">
        <v>375</v>
      </c>
      <c r="C19" s="279"/>
      <c r="D19" s="279">
        <v>500000</v>
      </c>
      <c r="E19" s="279"/>
    </row>
    <row r="20" spans="1:5" ht="27.75" customHeight="1">
      <c r="A20" s="310">
        <v>11</v>
      </c>
      <c r="B20" s="315" t="s">
        <v>376</v>
      </c>
      <c r="C20" s="279"/>
      <c r="D20" s="279">
        <f>900135*1.27</f>
        <v>1143171.45</v>
      </c>
      <c r="E20" s="279"/>
    </row>
    <row r="21" spans="1:5" ht="27.75" customHeight="1">
      <c r="A21" s="241"/>
      <c r="B21" s="313" t="s">
        <v>317</v>
      </c>
      <c r="C21" s="175">
        <f>SUM(C16:C18)</f>
        <v>18647195</v>
      </c>
      <c r="D21" s="175">
        <f>SUM(D15:D20)</f>
        <v>1643171.45</v>
      </c>
      <c r="E21" s="175"/>
    </row>
    <row r="22" spans="1:5" ht="27.75" customHeight="1">
      <c r="A22" s="173"/>
      <c r="B22" s="174" t="s">
        <v>275</v>
      </c>
      <c r="C22" s="175">
        <f>C14+C21</f>
        <v>19805895</v>
      </c>
      <c r="D22" s="175">
        <f>D14+D21</f>
        <v>2096221.45</v>
      </c>
      <c r="E22" s="175">
        <f>E14+E21</f>
        <v>0</v>
      </c>
    </row>
    <row r="23" ht="27.75" customHeight="1"/>
  </sheetData>
  <sheetProtection/>
  <mergeCells count="5">
    <mergeCell ref="B2:B5"/>
    <mergeCell ref="E2:E5"/>
    <mergeCell ref="C2:C5"/>
    <mergeCell ref="A2:A5"/>
    <mergeCell ref="D2:D5"/>
  </mergeCells>
  <printOptions horizontalCentered="1"/>
  <pageMargins left="0.2362204724409449" right="0.2362204724409449" top="1.1023622047244095" bottom="0.1968503937007874" header="0.35433070866141736" footer="0.1968503937007874"/>
  <pageSetup horizontalDpi="600" verticalDpi="600" orientation="portrait" paperSize="9" scale="90" r:id="rId1"/>
  <headerFooter alignWithMargins="0">
    <oddHeader>&amp;C1/2019. (II. 07.)  számú költségvetési rendelethez 
ZALAMERENYE KÖZSÉG ÖNKORMÁNYZAT
2019. ÉVI  BERUHÁZÁSI CÉLÚ KIADÁSAI FELADATONKÉNT
&amp;R&amp;A
&amp;P.oldal
Forintban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Zalakaros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Zsófia Bazsó</cp:lastModifiedBy>
  <cp:lastPrinted>2019-01-31T07:11:07Z</cp:lastPrinted>
  <dcterms:created xsi:type="dcterms:W3CDTF">2001-01-10T12:44:25Z</dcterms:created>
  <dcterms:modified xsi:type="dcterms:W3CDTF">2019-02-13T13:40:31Z</dcterms:modified>
  <cp:category/>
  <cp:version/>
  <cp:contentType/>
  <cp:contentStatus/>
</cp:coreProperties>
</file>