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degkut\KHKÚT E.i.módosítás 2017.évi 08\"/>
    </mc:Choice>
  </mc:AlternateContent>
  <bookViews>
    <workbookView xWindow="0" yWindow="0" windowWidth="19200" windowHeight="6810"/>
  </bookViews>
  <sheets>
    <sheet name=" 2 sz. mell  " sheetId="1" r:id="rId1"/>
  </sheets>
  <calcPr calcId="162913"/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F29" i="1"/>
  <c r="F28" i="1"/>
  <c r="F27" i="1"/>
  <c r="F26" i="1"/>
  <c r="F25" i="1"/>
  <c r="F24" i="1"/>
  <c r="F23" i="1"/>
  <c r="F22" i="1"/>
  <c r="F21" i="1"/>
  <c r="F20" i="1"/>
  <c r="F19" i="1"/>
  <c r="F16" i="1"/>
  <c r="F15" i="1"/>
  <c r="F14" i="1"/>
  <c r="F13" i="1"/>
  <c r="F12" i="1"/>
  <c r="F11" i="1"/>
  <c r="F10" i="1"/>
  <c r="F9" i="1"/>
  <c r="F8" i="1"/>
  <c r="F7" i="1"/>
  <c r="F6" i="1"/>
  <c r="G18" i="1" l="1"/>
  <c r="M17" i="1"/>
  <c r="G17" i="1"/>
  <c r="G30" i="1" l="1"/>
  <c r="M31" i="1"/>
  <c r="J8" i="1"/>
  <c r="J6" i="1"/>
  <c r="D19" i="1"/>
  <c r="E18" i="1"/>
  <c r="E30" i="1" s="1"/>
  <c r="C18" i="1"/>
  <c r="E17" i="1"/>
  <c r="D17" i="1" s="1"/>
  <c r="I17" i="1"/>
  <c r="I31" i="1" s="1"/>
  <c r="C30" i="1"/>
  <c r="C31" i="1" s="1"/>
  <c r="K17" i="1"/>
  <c r="K31" i="1" s="1"/>
  <c r="L31" i="1" l="1"/>
  <c r="D30" i="1"/>
  <c r="D18" i="1"/>
  <c r="F17" i="1"/>
  <c r="G31" i="1"/>
  <c r="F30" i="1"/>
  <c r="L17" i="1"/>
  <c r="F18" i="1"/>
  <c r="J31" i="1"/>
  <c r="E31" i="1"/>
  <c r="D31" i="1" s="1"/>
  <c r="J17" i="1"/>
  <c r="F31" i="1" l="1"/>
</calcChain>
</file>

<file path=xl/sharedStrings.xml><?xml version="1.0" encoding="utf-8"?>
<sst xmlns="http://schemas.openxmlformats.org/spreadsheetml/2006/main" count="87" uniqueCount="81">
  <si>
    <t>Sor-
szám</t>
  </si>
  <si>
    <t>Megnevezés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</si>
  <si>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</si>
  <si>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</si>
  <si>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</si>
  <si>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</si>
  <si>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</si>
  <si>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</si>
  <si>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</si>
  <si>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</si>
  <si>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</si>
  <si>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</si>
  <si>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</si>
  <si>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</si>
  <si>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</si>
  <si>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</si>
  <si>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</si>
  <si>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</si>
  <si>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</si>
  <si>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</si>
  <si>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</si>
  <si>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</si>
  <si>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</si>
  <si>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</si>
  <si>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</si>
  <si>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</si>
  <si>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</si>
  <si>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</si>
  <si>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</si>
  <si>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</si>
  <si>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</si>
  <si>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</si>
  <si>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</si>
  <si>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</si>
  <si>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</si>
  <si>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</si>
  <si>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</si>
  <si>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</si>
  <si>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</si>
  <si>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</si>
  <si>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</si>
  <si>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</si>
  <si>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</si>
  <si>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</si>
  <si>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</si>
  <si>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</si>
  <si>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</si>
  <si>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</si>
  <si>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</si>
  <si>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</si>
  <si>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</si>
  <si>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</si>
  <si>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</si>
  <si>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</si>
  <si>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</si>
  <si>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</si>
  <si>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</si>
  <si>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</si>
  <si>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</si>
  <si>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</si>
  <si>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</si>
  <si>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</si>
  <si>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</si>
  <si>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</si>
  <si>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</si>
  <si>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</si>
  <si>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</si>
  <si>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</si>
  <si>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</si>
  <si>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</si>
  <si>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</si>
  <si>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Felhalmozási célú finanszírozási kiadások összesen (13.+…24.)</t>
  </si>
  <si>
    <t>2017. évi előirányzat</t>
  </si>
  <si>
    <t>Keszőhidegkút Község Önkormányzata</t>
  </si>
  <si>
    <t>2017.évi módosítás</t>
  </si>
  <si>
    <t>BEVÉTELEK</t>
  </si>
  <si>
    <t>KIADÁSOK</t>
  </si>
  <si>
    <t>2017.e.i.
módosítás</t>
  </si>
  <si>
    <t>2017.évi ei.módosított 05.15.</t>
  </si>
  <si>
    <t>II. Felhalmozási célú bevételek és kiadások mérlege</t>
  </si>
  <si>
    <t>2017.e.i.
módosított
09.18.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</si>
</sst>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sz val="14"/>
      <name val="Times New Roman CE"/>
      <charset val="238"/>
    </font>
    <font>
      <sz val="16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9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right" vertical="center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textRotation="180" wrapText="1"/>
    </xf>
    <xf numFmtId="164" fontId="22" fillId="0" borderId="20" xfId="0" applyNumberFormat="1" applyFont="1" applyFill="1" applyBorder="1" applyAlignment="1" applyProtection="1">
      <alignment horizontal="center" vertical="center" wrapText="1"/>
    </xf>
    <xf numFmtId="164" fontId="22" fillId="0" borderId="21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left" vertical="center" wrapText="1" indent="1"/>
    </xf>
    <xf numFmtId="164" fontId="23" fillId="0" borderId="27" xfId="0" applyNumberFormat="1" applyFont="1" applyFill="1" applyBorder="1" applyAlignment="1" applyProtection="1">
      <alignment horizontal="lef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0" applyNumberFormat="1" applyFont="1" applyFill="1" applyBorder="1" applyAlignment="1" applyProtection="1">
      <alignment horizontal="right" vertical="center" wrapText="1" indent="1"/>
    </xf>
    <xf numFmtId="164" fontId="23" fillId="0" borderId="31" xfId="0" applyNumberFormat="1" applyFont="1" applyFill="1" applyBorder="1" applyAlignment="1" applyProtection="1">
      <alignment horizontal="left" vertical="center" wrapText="1" indent="1"/>
    </xf>
    <xf numFmtId="164" fontId="2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23" fillId="0" borderId="28" xfId="0" applyNumberFormat="1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left" vertical="center" wrapText="1" indent="1"/>
    </xf>
    <xf numFmtId="164" fontId="2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48" xfId="0" applyNumberFormat="1" applyFont="1" applyFill="1" applyBorder="1" applyAlignment="1" applyProtection="1">
      <alignment horizontal="right" vertical="center" wrapText="1" indent="1"/>
    </xf>
    <xf numFmtId="164" fontId="23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left" vertical="center" wrapText="1" indent="1"/>
    </xf>
    <xf numFmtId="164" fontId="23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lef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0" xfId="0" applyNumberFormat="1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164" fontId="25" fillId="0" borderId="26" xfId="0" applyNumberFormat="1" applyFont="1" applyFill="1" applyBorder="1" applyAlignment="1" applyProtection="1">
      <alignment horizontal="right" vertical="center" wrapText="1" indent="1"/>
    </xf>
    <xf numFmtId="164" fontId="25" fillId="0" borderId="32" xfId="0" applyNumberFormat="1" applyFont="1" applyFill="1" applyBorder="1" applyAlignment="1" applyProtection="1">
      <alignment horizontal="right" vertical="center" wrapText="1" indent="1"/>
    </xf>
    <xf numFmtId="164" fontId="26" fillId="0" borderId="29" xfId="0" applyNumberFormat="1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3" fillId="0" borderId="28" xfId="0" applyNumberFormat="1" applyFont="1" applyFill="1" applyBorder="1" applyAlignment="1" applyProtection="1">
      <alignment horizontal="left" vertical="center" wrapText="1" indent="2"/>
    </xf>
    <xf numFmtId="164" fontId="2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3" xfId="0" applyNumberFormat="1" applyFont="1" applyFill="1" applyBorder="1" applyAlignment="1" applyProtection="1">
      <alignment horizontal="left" vertical="center" wrapText="1" indent="2"/>
    </xf>
    <xf numFmtId="164" fontId="26" fillId="0" borderId="33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6" fillId="0" borderId="39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left" vertical="center" wrapText="1" indent="2"/>
    </xf>
    <xf numFmtId="164" fontId="23" fillId="0" borderId="34" xfId="0" applyNumberFormat="1" applyFont="1" applyFill="1" applyBorder="1" applyAlignment="1" applyProtection="1">
      <alignment horizontal="left" vertical="center" wrapText="1" indent="2"/>
    </xf>
    <xf numFmtId="164" fontId="23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center" vertical="center" wrapText="1"/>
    </xf>
    <xf numFmtId="164" fontId="25" fillId="0" borderId="44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center" vertical="center" wrapText="1"/>
    </xf>
    <xf numFmtId="164" fontId="25" fillId="0" borderId="45" xfId="0" applyNumberFormat="1" applyFont="1" applyFill="1" applyBorder="1" applyAlignment="1" applyProtection="1">
      <alignment horizontal="center" vertical="center" wrapText="1"/>
    </xf>
    <xf numFmtId="164" fontId="25" fillId="0" borderId="46" xfId="0" applyNumberFormat="1" applyFont="1" applyFill="1" applyBorder="1" applyAlignment="1" applyProtection="1">
      <alignment horizontal="center" vertical="center" wrapText="1"/>
    </xf>
    <xf numFmtId="164" fontId="25" fillId="0" borderId="47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64" fontId="27" fillId="0" borderId="26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0" fontId="29" fillId="0" borderId="0" xfId="0" applyFont="1" applyAlignment="1">
      <alignment horizontal="center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3"/>
  <sheetViews>
    <sheetView tabSelected="1" showWhiteSpace="0" view="pageLayout" zoomScaleSheetLayoutView="100" workbookViewId="0">
      <selection sqref="A1:M1"/>
    </sheetView>
  </sheetViews>
  <sheetFormatPr defaultColWidth="9.33203125" defaultRowHeight="12.75" x14ac:dyDescent="0.2"/>
  <cols>
    <col min="1" max="1" width="8.5" style="1" customWidth="1"/>
    <col min="2" max="2" width="52.83203125" style="2" customWidth="1"/>
    <col min="3" max="3" width="13.83203125" style="1" customWidth="1"/>
    <col min="4" max="4" width="13.33203125" style="1" customWidth="1"/>
    <col min="5" max="5" width="15.6640625" style="1" customWidth="1"/>
    <col min="6" max="6" width="12.83203125" style="1" customWidth="1"/>
    <col min="7" max="7" width="13.33203125" style="1" customWidth="1"/>
    <col min="8" max="8" width="52.33203125" style="1" customWidth="1"/>
    <col min="9" max="9" width="13.6640625" style="1" customWidth="1"/>
    <col min="10" max="10" width="13.1640625" style="1" customWidth="1"/>
    <col min="11" max="11" width="14.6640625" style="1" customWidth="1"/>
    <col min="12" max="12" width="14" style="1" customWidth="1"/>
    <col min="13" max="13" width="15.5" style="1" customWidth="1"/>
    <col min="14" max="16384" width="9.33203125" style="1"/>
  </cols>
  <sheetData>
    <row r="1" spans="1:13" ht="30.75" customHeight="1" x14ac:dyDescent="0.3">
      <c r="A1" s="88" t="s">
        <v>79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9.5" thickBot="1" x14ac:dyDescent="0.25">
      <c r="B2" s="87" t="s">
        <v>73</v>
      </c>
      <c r="K2" s="3"/>
      <c r="L2" s="5"/>
    </row>
    <row r="3" spans="1:13" ht="16.5" thickBot="1" x14ac:dyDescent="0.3">
      <c r="A3" s="6" t="s">
        <v>0</v>
      </c>
      <c r="B3" s="81" t="s">
        <v>75</v>
      </c>
      <c r="C3" s="82"/>
      <c r="D3" s="82"/>
      <c r="E3" s="82"/>
      <c r="F3" s="82"/>
      <c r="G3" s="83"/>
      <c r="H3" s="84" t="s">
        <v>76</v>
      </c>
      <c r="I3" s="82"/>
      <c r="J3" s="82"/>
      <c r="K3" s="82"/>
      <c r="L3" s="85"/>
      <c r="M3" s="86"/>
    </row>
    <row r="4" spans="1:13" s="4" customFormat="1" ht="43.5" thickBot="1" x14ac:dyDescent="0.25">
      <c r="A4" s="7"/>
      <c r="B4" s="9" t="s">
        <v>1</v>
      </c>
      <c r="C4" s="75" t="s">
        <v>72</v>
      </c>
      <c r="D4" s="10" t="s">
        <v>74</v>
      </c>
      <c r="E4" s="10" t="s">
        <v>78</v>
      </c>
      <c r="F4" s="11" t="s">
        <v>77</v>
      </c>
      <c r="G4" s="8" t="s">
        <v>80</v>
      </c>
      <c r="H4" s="76" t="s">
        <v>1</v>
      </c>
      <c r="I4" s="77" t="s">
        <v>72</v>
      </c>
      <c r="J4" s="78" t="s">
        <v>74</v>
      </c>
      <c r="K4" s="79" t="s">
        <v>78</v>
      </c>
      <c r="L4" s="80" t="s">
        <v>77</v>
      </c>
      <c r="M4" s="8" t="s">
        <v>80</v>
      </c>
    </row>
    <row r="5" spans="1:13" s="4" customFormat="1" ht="15" thickBot="1" x14ac:dyDescent="0.25">
      <c r="A5" s="8">
        <v>1</v>
      </c>
      <c r="B5" s="9">
        <v>2</v>
      </c>
      <c r="C5" s="8">
        <v>3</v>
      </c>
      <c r="D5" s="10">
        <v>4</v>
      </c>
      <c r="E5" s="10">
        <v>5</v>
      </c>
      <c r="F5" s="11">
        <v>6</v>
      </c>
      <c r="G5" s="8">
        <v>7</v>
      </c>
      <c r="H5" s="9">
        <v>8</v>
      </c>
      <c r="I5" s="8">
        <v>9</v>
      </c>
      <c r="J5" s="11">
        <v>10</v>
      </c>
      <c r="K5" s="12">
        <v>11</v>
      </c>
      <c r="L5" s="11">
        <v>12</v>
      </c>
      <c r="M5" s="8">
        <v>13</v>
      </c>
    </row>
    <row r="6" spans="1:13" ht="30" x14ac:dyDescent="0.2">
      <c r="A6" s="13" t="s">
        <v>2</v>
      </c>
      <c r="B6" s="14" t="s">
        <v>3</v>
      </c>
      <c r="C6" s="15"/>
      <c r="D6" s="16"/>
      <c r="E6" s="17">
        <v>500000</v>
      </c>
      <c r="F6" s="18">
        <f t="shared" ref="F6:F16" si="0">SUM(G6-E6)</f>
        <v>0</v>
      </c>
      <c r="G6" s="15">
        <v>500000</v>
      </c>
      <c r="H6" s="14" t="s">
        <v>4</v>
      </c>
      <c r="I6" s="15">
        <v>370500</v>
      </c>
      <c r="J6" s="19">
        <f>K6-I6</f>
        <v>500000</v>
      </c>
      <c r="K6" s="20">
        <v>870500</v>
      </c>
      <c r="L6" s="21">
        <f>SUM(M6-K6)</f>
        <v>0</v>
      </c>
      <c r="M6" s="22">
        <v>870500</v>
      </c>
    </row>
    <row r="7" spans="1:13" ht="15" x14ac:dyDescent="0.2">
      <c r="A7" s="23" t="s">
        <v>5</v>
      </c>
      <c r="B7" s="24" t="s">
        <v>6</v>
      </c>
      <c r="C7" s="25"/>
      <c r="D7" s="26"/>
      <c r="E7" s="27"/>
      <c r="F7" s="28">
        <f t="shared" si="0"/>
        <v>0</v>
      </c>
      <c r="G7" s="25"/>
      <c r="H7" s="24" t="s">
        <v>7</v>
      </c>
      <c r="I7" s="25"/>
      <c r="J7" s="29"/>
      <c r="K7" s="30"/>
      <c r="L7" s="27">
        <f t="shared" ref="L7:L30" si="1">SUM(M7-K7)</f>
        <v>0</v>
      </c>
      <c r="M7" s="25"/>
    </row>
    <row r="8" spans="1:13" ht="15" x14ac:dyDescent="0.2">
      <c r="A8" s="23" t="s">
        <v>8</v>
      </c>
      <c r="B8" s="24" t="s">
        <v>9</v>
      </c>
      <c r="C8" s="25"/>
      <c r="D8" s="26"/>
      <c r="E8" s="27">
        <v>300000</v>
      </c>
      <c r="F8" s="28">
        <f t="shared" si="0"/>
        <v>0</v>
      </c>
      <c r="G8" s="25">
        <v>300000</v>
      </c>
      <c r="H8" s="24" t="s">
        <v>10</v>
      </c>
      <c r="I8" s="25">
        <v>950000</v>
      </c>
      <c r="J8" s="29">
        <f>K8-I8</f>
        <v>0</v>
      </c>
      <c r="K8" s="30">
        <v>950000</v>
      </c>
      <c r="L8" s="27">
        <f t="shared" si="1"/>
        <v>94315</v>
      </c>
      <c r="M8" s="25">
        <v>1044315</v>
      </c>
    </row>
    <row r="9" spans="1:13" ht="15" x14ac:dyDescent="0.2">
      <c r="A9" s="23" t="s">
        <v>11</v>
      </c>
      <c r="B9" s="24" t="s">
        <v>12</v>
      </c>
      <c r="C9" s="25"/>
      <c r="D9" s="26"/>
      <c r="E9" s="27"/>
      <c r="F9" s="28">
        <f t="shared" si="0"/>
        <v>0</v>
      </c>
      <c r="G9" s="25"/>
      <c r="H9" s="24" t="s">
        <v>13</v>
      </c>
      <c r="I9" s="25"/>
      <c r="J9" s="29"/>
      <c r="K9" s="30"/>
      <c r="L9" s="27">
        <f t="shared" si="1"/>
        <v>0</v>
      </c>
      <c r="M9" s="25"/>
    </row>
    <row r="10" spans="1:13" ht="15" x14ac:dyDescent="0.2">
      <c r="A10" s="23" t="s">
        <v>14</v>
      </c>
      <c r="B10" s="24" t="s">
        <v>15</v>
      </c>
      <c r="C10" s="25"/>
      <c r="D10" s="26"/>
      <c r="E10" s="27"/>
      <c r="F10" s="28">
        <f t="shared" si="0"/>
        <v>0</v>
      </c>
      <c r="G10" s="25"/>
      <c r="H10" s="24" t="s">
        <v>16</v>
      </c>
      <c r="I10" s="23"/>
      <c r="J10" s="29"/>
      <c r="K10" s="30"/>
      <c r="L10" s="27">
        <f t="shared" si="1"/>
        <v>0</v>
      </c>
      <c r="M10" s="25"/>
    </row>
    <row r="11" spans="1:13" ht="15" x14ac:dyDescent="0.2">
      <c r="A11" s="23" t="s">
        <v>17</v>
      </c>
      <c r="B11" s="24" t="s">
        <v>18</v>
      </c>
      <c r="C11" s="25"/>
      <c r="D11" s="26"/>
      <c r="E11" s="27"/>
      <c r="F11" s="28">
        <f t="shared" si="0"/>
        <v>0</v>
      </c>
      <c r="G11" s="25"/>
      <c r="H11" s="31"/>
      <c r="I11" s="32"/>
      <c r="J11" s="33"/>
      <c r="K11" s="30"/>
      <c r="L11" s="27">
        <f t="shared" si="1"/>
        <v>0</v>
      </c>
      <c r="M11" s="25"/>
    </row>
    <row r="12" spans="1:13" ht="15" x14ac:dyDescent="0.2">
      <c r="A12" s="23" t="s">
        <v>19</v>
      </c>
      <c r="B12" s="31"/>
      <c r="C12" s="25"/>
      <c r="D12" s="26"/>
      <c r="E12" s="27"/>
      <c r="F12" s="28">
        <f t="shared" si="0"/>
        <v>0</v>
      </c>
      <c r="G12" s="25"/>
      <c r="H12" s="31"/>
      <c r="I12" s="32"/>
      <c r="J12" s="33"/>
      <c r="K12" s="30"/>
      <c r="L12" s="27">
        <f t="shared" si="1"/>
        <v>0</v>
      </c>
      <c r="M12" s="25"/>
    </row>
    <row r="13" spans="1:13" ht="15" x14ac:dyDescent="0.2">
      <c r="A13" s="23" t="s">
        <v>20</v>
      </c>
      <c r="B13" s="31"/>
      <c r="C13" s="25"/>
      <c r="D13" s="26"/>
      <c r="E13" s="27"/>
      <c r="F13" s="28">
        <f t="shared" si="0"/>
        <v>0</v>
      </c>
      <c r="G13" s="25"/>
      <c r="H13" s="31"/>
      <c r="I13" s="32"/>
      <c r="J13" s="33"/>
      <c r="K13" s="30"/>
      <c r="L13" s="27">
        <f t="shared" si="1"/>
        <v>0</v>
      </c>
      <c r="M13" s="25"/>
    </row>
    <row r="14" spans="1:13" ht="15" x14ac:dyDescent="0.2">
      <c r="A14" s="23" t="s">
        <v>21</v>
      </c>
      <c r="B14" s="31"/>
      <c r="C14" s="25"/>
      <c r="D14" s="26"/>
      <c r="E14" s="27"/>
      <c r="F14" s="28">
        <f t="shared" si="0"/>
        <v>0</v>
      </c>
      <c r="G14" s="25"/>
      <c r="H14" s="31"/>
      <c r="I14" s="32"/>
      <c r="J14" s="33"/>
      <c r="K14" s="30"/>
      <c r="L14" s="27">
        <f t="shared" si="1"/>
        <v>0</v>
      </c>
      <c r="M14" s="25"/>
    </row>
    <row r="15" spans="1:13" ht="15" x14ac:dyDescent="0.2">
      <c r="A15" s="23" t="s">
        <v>22</v>
      </c>
      <c r="B15" s="31"/>
      <c r="C15" s="25"/>
      <c r="D15" s="26"/>
      <c r="E15" s="27"/>
      <c r="F15" s="34">
        <f t="shared" si="0"/>
        <v>0</v>
      </c>
      <c r="G15" s="25"/>
      <c r="H15" s="35"/>
      <c r="I15" s="32"/>
      <c r="J15" s="33"/>
      <c r="K15" s="30"/>
      <c r="L15" s="27">
        <f t="shared" si="1"/>
        <v>0</v>
      </c>
      <c r="M15" s="25"/>
    </row>
    <row r="16" spans="1:13" ht="15.75" thickBot="1" x14ac:dyDescent="0.25">
      <c r="A16" s="36" t="s">
        <v>23</v>
      </c>
      <c r="B16" s="37"/>
      <c r="C16" s="38"/>
      <c r="D16" s="39"/>
      <c r="E16" s="40"/>
      <c r="F16" s="41">
        <f t="shared" si="0"/>
        <v>0</v>
      </c>
      <c r="G16" s="42"/>
      <c r="H16" s="43" t="s">
        <v>24</v>
      </c>
      <c r="I16" s="44"/>
      <c r="J16" s="45"/>
      <c r="K16" s="46"/>
      <c r="L16" s="47">
        <f t="shared" si="1"/>
        <v>0</v>
      </c>
      <c r="M16" s="48"/>
    </row>
    <row r="17" spans="1:13" ht="29.25" customHeight="1" thickBot="1" x14ac:dyDescent="0.25">
      <c r="A17" s="49" t="s">
        <v>25</v>
      </c>
      <c r="B17" s="50" t="s">
        <v>26</v>
      </c>
      <c r="C17" s="51"/>
      <c r="D17" s="52">
        <f>E17-C17</f>
        <v>800000</v>
      </c>
      <c r="E17" s="53">
        <f>E6+E8+E9+E11</f>
        <v>800000</v>
      </c>
      <c r="F17" s="54">
        <f>SUM(G17-E17)</f>
        <v>0</v>
      </c>
      <c r="G17" s="51">
        <f>G6+G8+G9+G11</f>
        <v>800000</v>
      </c>
      <c r="H17" s="50" t="s">
        <v>27</v>
      </c>
      <c r="I17" s="51">
        <f>SUM(I6,I8,I10)</f>
        <v>1320500</v>
      </c>
      <c r="J17" s="72">
        <f>K17-I17</f>
        <v>500000</v>
      </c>
      <c r="K17" s="53">
        <f>SUM(K6,K8,K10)</f>
        <v>1820500</v>
      </c>
      <c r="L17" s="54">
        <f>SUM(M17-K17)</f>
        <v>94315</v>
      </c>
      <c r="M17" s="51">
        <f>SUM(M6,M8,M10)</f>
        <v>1914815</v>
      </c>
    </row>
    <row r="18" spans="1:13" ht="30" x14ac:dyDescent="0.2">
      <c r="A18" s="13" t="s">
        <v>28</v>
      </c>
      <c r="B18" s="55" t="s">
        <v>29</v>
      </c>
      <c r="C18" s="56">
        <f>SUM(C19:C23)</f>
        <v>1320500</v>
      </c>
      <c r="D18" s="90">
        <f>E18-C18</f>
        <v>-300000</v>
      </c>
      <c r="E18" s="57">
        <f>SUM(E19:E23)</f>
        <v>1020500</v>
      </c>
      <c r="F18" s="57">
        <f>SUM(G18-E18)</f>
        <v>94315</v>
      </c>
      <c r="G18" s="56">
        <f>SUM(G19:G23)</f>
        <v>1114815</v>
      </c>
      <c r="H18" s="24" t="s">
        <v>30</v>
      </c>
      <c r="I18" s="13"/>
      <c r="J18" s="58"/>
      <c r="K18" s="20"/>
      <c r="L18" s="47">
        <f t="shared" si="1"/>
        <v>0</v>
      </c>
      <c r="M18" s="56"/>
    </row>
    <row r="19" spans="1:13" ht="15" x14ac:dyDescent="0.2">
      <c r="A19" s="23" t="s">
        <v>31</v>
      </c>
      <c r="B19" s="59" t="s">
        <v>32</v>
      </c>
      <c r="C19" s="25">
        <v>1320500</v>
      </c>
      <c r="D19" s="91">
        <f>E19-C19</f>
        <v>-300000</v>
      </c>
      <c r="E19" s="30">
        <v>1020500</v>
      </c>
      <c r="F19" s="57">
        <f t="shared" ref="F19:F29" si="2">SUM(G19-E19)</f>
        <v>94315</v>
      </c>
      <c r="G19" s="25">
        <v>1114815</v>
      </c>
      <c r="H19" s="24" t="s">
        <v>33</v>
      </c>
      <c r="I19" s="23"/>
      <c r="J19" s="29"/>
      <c r="K19" s="30"/>
      <c r="L19" s="47">
        <f t="shared" si="1"/>
        <v>0</v>
      </c>
      <c r="M19" s="25"/>
    </row>
    <row r="20" spans="1:13" ht="15" x14ac:dyDescent="0.2">
      <c r="A20" s="13" t="s">
        <v>34</v>
      </c>
      <c r="B20" s="59" t="s">
        <v>35</v>
      </c>
      <c r="C20" s="25"/>
      <c r="D20" s="60"/>
      <c r="E20" s="30"/>
      <c r="F20" s="57">
        <f t="shared" si="2"/>
        <v>0</v>
      </c>
      <c r="G20" s="25"/>
      <c r="H20" s="24" t="s">
        <v>36</v>
      </c>
      <c r="I20" s="23"/>
      <c r="J20" s="29"/>
      <c r="K20" s="30"/>
      <c r="L20" s="47">
        <f t="shared" si="1"/>
        <v>0</v>
      </c>
      <c r="M20" s="25"/>
    </row>
    <row r="21" spans="1:13" ht="15.75" customHeight="1" x14ac:dyDescent="0.2">
      <c r="A21" s="23" t="s">
        <v>37</v>
      </c>
      <c r="B21" s="59" t="s">
        <v>38</v>
      </c>
      <c r="C21" s="25"/>
      <c r="D21" s="26"/>
      <c r="E21" s="30"/>
      <c r="F21" s="57">
        <f t="shared" si="2"/>
        <v>0</v>
      </c>
      <c r="G21" s="25"/>
      <c r="H21" s="24" t="s">
        <v>39</v>
      </c>
      <c r="I21" s="23"/>
      <c r="J21" s="29"/>
      <c r="K21" s="30"/>
      <c r="L21" s="47">
        <f t="shared" si="1"/>
        <v>0</v>
      </c>
      <c r="M21" s="25"/>
    </row>
    <row r="22" spans="1:13" ht="15" x14ac:dyDescent="0.2">
      <c r="A22" s="13" t="s">
        <v>40</v>
      </c>
      <c r="B22" s="59" t="s">
        <v>41</v>
      </c>
      <c r="C22" s="25"/>
      <c r="D22" s="61"/>
      <c r="E22" s="46"/>
      <c r="F22" s="57">
        <f t="shared" si="2"/>
        <v>0</v>
      </c>
      <c r="G22" s="42"/>
      <c r="H22" s="43" t="s">
        <v>42</v>
      </c>
      <c r="I22" s="23"/>
      <c r="J22" s="29"/>
      <c r="K22" s="30"/>
      <c r="L22" s="47">
        <f t="shared" si="1"/>
        <v>0</v>
      </c>
      <c r="M22" s="25"/>
    </row>
    <row r="23" spans="1:13" ht="30" x14ac:dyDescent="0.2">
      <c r="A23" s="23" t="s">
        <v>43</v>
      </c>
      <c r="B23" s="62" t="s">
        <v>44</v>
      </c>
      <c r="C23" s="25"/>
      <c r="D23" s="26"/>
      <c r="E23" s="30"/>
      <c r="F23" s="57">
        <f t="shared" si="2"/>
        <v>0</v>
      </c>
      <c r="G23" s="25"/>
      <c r="H23" s="24" t="s">
        <v>45</v>
      </c>
      <c r="I23" s="23"/>
      <c r="J23" s="29"/>
      <c r="K23" s="30"/>
      <c r="L23" s="47">
        <f t="shared" si="1"/>
        <v>0</v>
      </c>
      <c r="M23" s="25"/>
    </row>
    <row r="24" spans="1:13" ht="30" x14ac:dyDescent="0.2">
      <c r="A24" s="13" t="s">
        <v>46</v>
      </c>
      <c r="B24" s="63" t="s">
        <v>47</v>
      </c>
      <c r="C24" s="64"/>
      <c r="D24" s="65"/>
      <c r="E24" s="66"/>
      <c r="F24" s="57">
        <f t="shared" si="2"/>
        <v>0</v>
      </c>
      <c r="G24" s="56"/>
      <c r="H24" s="14" t="s">
        <v>48</v>
      </c>
      <c r="I24" s="23"/>
      <c r="J24" s="29"/>
      <c r="K24" s="30"/>
      <c r="L24" s="47">
        <f t="shared" si="1"/>
        <v>0</v>
      </c>
      <c r="M24" s="64"/>
    </row>
    <row r="25" spans="1:13" ht="15" x14ac:dyDescent="0.2">
      <c r="A25" s="23" t="s">
        <v>49</v>
      </c>
      <c r="B25" s="62" t="s">
        <v>50</v>
      </c>
      <c r="C25" s="25"/>
      <c r="D25" s="60"/>
      <c r="E25" s="20"/>
      <c r="F25" s="57">
        <f t="shared" si="2"/>
        <v>0</v>
      </c>
      <c r="G25" s="15"/>
      <c r="H25" s="14" t="s">
        <v>51</v>
      </c>
      <c r="I25" s="23"/>
      <c r="J25" s="29"/>
      <c r="K25" s="30"/>
      <c r="L25" s="47">
        <f t="shared" si="1"/>
        <v>0</v>
      </c>
      <c r="M25" s="25"/>
    </row>
    <row r="26" spans="1:13" ht="15" x14ac:dyDescent="0.2">
      <c r="A26" s="13" t="s">
        <v>52</v>
      </c>
      <c r="B26" s="62" t="s">
        <v>53</v>
      </c>
      <c r="C26" s="25"/>
      <c r="D26" s="60"/>
      <c r="E26" s="20"/>
      <c r="F26" s="57">
        <f t="shared" si="2"/>
        <v>0</v>
      </c>
      <c r="G26" s="15"/>
      <c r="H26" s="67"/>
      <c r="I26" s="32"/>
      <c r="J26" s="33"/>
      <c r="K26" s="30"/>
      <c r="L26" s="47">
        <f t="shared" si="1"/>
        <v>0</v>
      </c>
      <c r="M26" s="25"/>
    </row>
    <row r="27" spans="1:13" ht="15" x14ac:dyDescent="0.2">
      <c r="A27" s="23" t="s">
        <v>54</v>
      </c>
      <c r="B27" s="59" t="s">
        <v>55</v>
      </c>
      <c r="C27" s="25"/>
      <c r="D27" s="60"/>
      <c r="E27" s="20"/>
      <c r="F27" s="57">
        <f t="shared" si="2"/>
        <v>0</v>
      </c>
      <c r="G27" s="15"/>
      <c r="H27" s="67"/>
      <c r="I27" s="32"/>
      <c r="J27" s="33"/>
      <c r="K27" s="30"/>
      <c r="L27" s="47">
        <f t="shared" si="1"/>
        <v>0</v>
      </c>
      <c r="M27" s="25"/>
    </row>
    <row r="28" spans="1:13" ht="15" x14ac:dyDescent="0.2">
      <c r="A28" s="13" t="s">
        <v>56</v>
      </c>
      <c r="B28" s="68" t="s">
        <v>57</v>
      </c>
      <c r="C28" s="25"/>
      <c r="D28" s="26"/>
      <c r="E28" s="30"/>
      <c r="F28" s="57">
        <f t="shared" si="2"/>
        <v>0</v>
      </c>
      <c r="G28" s="25"/>
      <c r="H28" s="31"/>
      <c r="I28" s="32"/>
      <c r="J28" s="33"/>
      <c r="K28" s="30"/>
      <c r="L28" s="47">
        <f t="shared" si="1"/>
        <v>0</v>
      </c>
      <c r="M28" s="25"/>
    </row>
    <row r="29" spans="1:13" ht="15.75" thickBot="1" x14ac:dyDescent="0.25">
      <c r="A29" s="23" t="s">
        <v>58</v>
      </c>
      <c r="B29" s="69" t="s">
        <v>59</v>
      </c>
      <c r="C29" s="38"/>
      <c r="D29" s="60"/>
      <c r="E29" s="20"/>
      <c r="F29" s="57">
        <f t="shared" si="2"/>
        <v>0</v>
      </c>
      <c r="G29" s="15"/>
      <c r="H29" s="67"/>
      <c r="I29" s="70"/>
      <c r="J29" s="71"/>
      <c r="K29" s="30"/>
      <c r="L29" s="47">
        <f t="shared" si="1"/>
        <v>0</v>
      </c>
      <c r="M29" s="38"/>
    </row>
    <row r="30" spans="1:13" ht="29.25" thickBot="1" x14ac:dyDescent="0.25">
      <c r="A30" s="49" t="s">
        <v>60</v>
      </c>
      <c r="B30" s="50" t="s">
        <v>61</v>
      </c>
      <c r="C30" s="51">
        <f>SUM(C18)</f>
        <v>1320500</v>
      </c>
      <c r="D30" s="52">
        <f>E30-C30</f>
        <v>-300000</v>
      </c>
      <c r="E30" s="53">
        <f>SUM(E18)</f>
        <v>1020500</v>
      </c>
      <c r="F30" s="54">
        <f>SUM(G30-E30)</f>
        <v>94315</v>
      </c>
      <c r="G30" s="51">
        <f>SUM(G18)</f>
        <v>1114815</v>
      </c>
      <c r="H30" s="50" t="s">
        <v>71</v>
      </c>
      <c r="I30" s="49"/>
      <c r="J30" s="72"/>
      <c r="K30" s="73"/>
      <c r="L30" s="74">
        <f t="shared" si="1"/>
        <v>0</v>
      </c>
      <c r="M30" s="51"/>
    </row>
    <row r="31" spans="1:13" ht="24" customHeight="1" thickBot="1" x14ac:dyDescent="0.25">
      <c r="A31" s="49" t="s">
        <v>62</v>
      </c>
      <c r="B31" s="50" t="s">
        <v>63</v>
      </c>
      <c r="C31" s="51">
        <f>SUM(C17,C30)</f>
        <v>1320500</v>
      </c>
      <c r="D31" s="52">
        <f>E31-C31</f>
        <v>500000</v>
      </c>
      <c r="E31" s="53">
        <f>SUM(E17,E30)</f>
        <v>1820500</v>
      </c>
      <c r="F31" s="54">
        <f>SUM(G31-E31)</f>
        <v>94315</v>
      </c>
      <c r="G31" s="51">
        <f>SUM(G17,G30)</f>
        <v>1914815</v>
      </c>
      <c r="H31" s="50" t="s">
        <v>64</v>
      </c>
      <c r="I31" s="51">
        <f>SUM(I17,I30)</f>
        <v>1320500</v>
      </c>
      <c r="J31" s="72">
        <f>K31-I31</f>
        <v>500000</v>
      </c>
      <c r="K31" s="73">
        <f>SUM(K17,K30)</f>
        <v>1820500</v>
      </c>
      <c r="L31" s="54">
        <f>SUM(M31-K31)</f>
        <v>94315</v>
      </c>
      <c r="M31" s="51">
        <f>SUM(M17,M30)</f>
        <v>1914815</v>
      </c>
    </row>
    <row r="32" spans="1:13" ht="15" thickBot="1" x14ac:dyDescent="0.25">
      <c r="A32" s="49" t="s">
        <v>65</v>
      </c>
      <c r="B32" s="50" t="s">
        <v>66</v>
      </c>
      <c r="C32" s="51"/>
      <c r="D32" s="52"/>
      <c r="E32" s="53"/>
      <c r="F32" s="54"/>
      <c r="G32" s="51"/>
      <c r="H32" s="50" t="s">
        <v>67</v>
      </c>
      <c r="I32" s="49"/>
      <c r="J32" s="72"/>
      <c r="K32" s="73"/>
      <c r="L32" s="54"/>
      <c r="M32" s="51"/>
    </row>
    <row r="33" spans="1:13" ht="15" thickBot="1" x14ac:dyDescent="0.25">
      <c r="A33" s="49" t="s">
        <v>68</v>
      </c>
      <c r="B33" s="50" t="s">
        <v>69</v>
      </c>
      <c r="C33" s="51"/>
      <c r="D33" s="52"/>
      <c r="E33" s="53"/>
      <c r="F33" s="54"/>
      <c r="G33" s="51"/>
      <c r="H33" s="50" t="s">
        <v>70</v>
      </c>
      <c r="I33" s="49"/>
      <c r="J33" s="72"/>
      <c r="K33" s="73"/>
      <c r="L33" s="54"/>
      <c r="M33" s="51"/>
    </row>
  </sheetData>
  <mergeCells count="4">
    <mergeCell ref="A3:A4"/>
    <mergeCell ref="B3:G3"/>
    <mergeCell ref="H3:M3"/>
    <mergeCell ref="A1:M1"/>
  </mergeCells>
  <phoneticPr fontId="0" type="noConversion"/>
  <printOptions horizontalCentered="1"/>
  <pageMargins left="0" right="0" top="0.86614173228346458" bottom="0.78740157480314965" header="0.47244094488188981" footer="0.78740157480314965"/>
  <pageSetup paperSize="9" scale="63" orientation="landscape" verticalDpi="300" r:id="rId1"/>
  <headerFooter alignWithMargins="0">
    <oddHeader>&amp;R&amp;"Times New Roman CE,Félkövér dőlt"2.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 2 sz. 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ASP_5</cp:lastModifiedBy>
  <cp:lastPrinted>2017-09-25T07:33:50Z</cp:lastPrinted>
  <dcterms:created xsi:type="dcterms:W3CDTF">2014-02-06T13:26:43Z</dcterms:created>
  <dcterms:modified xsi:type="dcterms:W3CDTF">2017-09-25T07:35:00Z</dcterms:modified>
</cp:coreProperties>
</file>