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8" activeTab="10"/>
  </bookViews>
  <sheets>
    <sheet name="ÖSSZEFÜGGÉSEK" sheetId="1" r:id="rId1"/>
    <sheet name="1.1.sz.mell." sheetId="2" r:id="rId2"/>
    <sheet name="1.2.sz.mell." sheetId="3" r:id="rId3"/>
    <sheet name="1.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6.sz.mell." sheetId="10" r:id="rId10"/>
    <sheet name="7.sz.mell." sheetId="11" r:id="rId11"/>
    <sheet name="9.1. sz. mell" sheetId="12" r:id="rId12"/>
    <sheet name="9.1.1. sz. mell " sheetId="13" r:id="rId13"/>
    <sheet name="9.1.2. sz. mell  " sheetId="14" r:id="rId14"/>
    <sheet name="9.2. sz. mell" sheetId="15" r:id="rId15"/>
    <sheet name="9.2.1. sz. mell" sheetId="16" r:id="rId16"/>
    <sheet name="9.3. sz. mell" sheetId="17" r:id="rId17"/>
    <sheet name="9.3.1. sz. mell" sheetId="18" r:id="rId18"/>
    <sheet name="10.sz.mell" sheetId="19" r:id="rId19"/>
    <sheet name="1. sz tájékoztató t." sheetId="20" r:id="rId20"/>
    <sheet name="3. sz tájékoztató t." sheetId="21" r:id="rId21"/>
    <sheet name="4.sz tájékoztató t." sheetId="22" r:id="rId22"/>
    <sheet name="5.sz tájékoztató t." sheetId="23" r:id="rId23"/>
    <sheet name="6.sz tájékoztató t." sheetId="24" r:id="rId24"/>
    <sheet name="Munka1" sheetId="25" r:id="rId25"/>
  </sheets>
  <definedNames>
    <definedName name="_xlfn.IFERROR" hidden="1">#NAME?</definedName>
    <definedName name="_xlnm.Print_Titles" localSheetId="11">'9.1. sz. mell'!$1:$5</definedName>
    <definedName name="_xlnm.Print_Titles" localSheetId="12">'9.1.1. sz. mell '!$1:$6</definedName>
    <definedName name="_xlnm.Print_Titles" localSheetId="13">'9.1.2. sz. mell  '!$1:$6</definedName>
    <definedName name="_xlnm.Print_Titles" localSheetId="14">'9.2. sz. mell'!$1:$6</definedName>
    <definedName name="_xlnm.Print_Titles" localSheetId="15">'9.2.1. sz. mell'!$1:$6</definedName>
    <definedName name="_xlnm.Print_Titles" localSheetId="16">'9.3. sz. mell'!$1:$6</definedName>
    <definedName name="_xlnm.Print_Titles" localSheetId="17">'9.3.1. sz. mell'!$1:$6</definedName>
    <definedName name="_xlnm.Print_Area" localSheetId="19">'1. sz tájékoztató t.'!$A$1:$E$144</definedName>
    <definedName name="_xlnm.Print_Area" localSheetId="1">'1.1.sz.mell.'!$A$1:$C$141</definedName>
    <definedName name="_xlnm.Print_Area" localSheetId="2">'1.2.sz.mell.'!$A$1:$C$141</definedName>
    <definedName name="_xlnm.Print_Area" localSheetId="3">'1.3.sz.mell.'!$A$1:$C$141</definedName>
  </definedNames>
  <calcPr fullCalcOnLoad="1"/>
</workbook>
</file>

<file path=xl/sharedStrings.xml><?xml version="1.0" encoding="utf-8"?>
<sst xmlns="http://schemas.openxmlformats.org/spreadsheetml/2006/main" count="2783" uniqueCount="556">
  <si>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</si>
  <si>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</si>
  <si>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</si>
  <si>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</si>
  <si>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</si>
  <si>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</si>
  <si>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Az önkormányzat által adott közvetett támogatások
(kedvezmények)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</si>
  <si>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</si>
  <si>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</si>
  <si>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</si>
  <si>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</si>
  <si>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</si>
  <si>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</si>
  <si>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</si>
  <si>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</si>
  <si>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</si>
  <si>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</si>
  <si>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</si>
  <si>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</si>
  <si>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</si>
  <si>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</si>
  <si>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</si>
  <si>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</si>
  <si>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</si>
  <si>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</si>
  <si>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</si>
  <si>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</si>
  <si>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</si>
  <si>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</si>
  <si>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</si>
  <si>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</si>
  <si>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</si>
  <si>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</si>
  <si>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</si>
  <si>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</si>
  <si>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</si>
  <si>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</si>
  <si>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</si>
  <si>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</si>
  <si>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</si>
  <si>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</si>
  <si>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</si>
  <si>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</si>
  <si>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</si>
  <si>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</si>
  <si>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</si>
  <si>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</si>
  <si>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</si>
  <si>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</si>
  <si>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</si>
  <si>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</si>
  <si>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</si>
  <si>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</si>
  <si>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</si>
  <si>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</si>
  <si>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</si>
  <si>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</si>
  <si>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</si>
  <si>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</si>
  <si>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</si>
  <si>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</si>
  <si>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</si>
  <si>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</si>
  <si>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</si>
  <si>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</si>
  <si>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</si>
  <si>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</si>
  <si>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</si>
  <si>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</si>
  <si>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</si>
  <si>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</si>
  <si>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</si>
  <si>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</si>
  <si>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</si>
  <si>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</si>
  <si>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</si>
  <si>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</si>
  <si>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</si>
  <si>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</si>
  <si>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</si>
  <si>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</si>
  <si>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</si>
  <si>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</si>
  <si>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</si>
  <si>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</si>
  <si>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</si>
  <si>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</si>
  <si>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</si>
  <si>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</si>
  <si>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</si>
  <si>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</si>
  <si>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</si>
  <si>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</si>
  <si>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</si>
  <si>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</si>
  <si>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</si>
  <si>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</si>
  <si>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</si>
  <si>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</si>
  <si>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</si>
  <si>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</si>
  <si>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</si>
  <si>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</si>
  <si>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</si>
  <si>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</si>
  <si>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</si>
  <si>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</si>
  <si>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</si>
  <si>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</si>
  <si>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</si>
  <si>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</si>
  <si>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</si>
  <si>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</si>
  <si>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</si>
  <si>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</si>
  <si>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</si>
  <si>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</si>
  <si>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</si>
  <si>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</si>
  <si>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</si>
  <si>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</si>
  <si>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</si>
  <si>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</si>
  <si>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</si>
  <si>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</si>
  <si>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</si>
  <si>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</si>
  <si>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</si>
  <si>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</si>
  <si>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</si>
  <si>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</si>
  <si>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</si>
  <si>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</si>
  <si>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</si>
  <si>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</si>
  <si>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</si>
  <si>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</si>
  <si>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</si>
  <si>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</si>
  <si>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</si>
  <si>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</si>
  <si>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</si>
  <si>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</si>
  <si>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</si>
  <si>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</si>
  <si>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</si>
  <si>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</si>
  <si>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</si>
  <si>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</si>
  <si>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</si>
  <si>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</si>
  <si>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</si>
  <si>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</si>
  <si>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</si>
  <si>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</si>
  <si>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</si>
  <si>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</si>
  <si>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</si>
  <si>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</si>
  <si>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</si>
  <si>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</si>
  <si>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</si>
  <si>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</si>
  <si>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</si>
  <si>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</si>
  <si>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</si>
  <si>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</si>
  <si>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</si>
  <si>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</si>
  <si>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</si>
  <si>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</si>
  <si>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</si>
  <si>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</si>
  <si>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</si>
  <si>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</si>
  <si>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</si>
  <si>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</si>
  <si>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</si>
  <si>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</si>
  <si>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</si>
  <si>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</si>
  <si>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</si>
  <si>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</si>
  <si>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</si>
  <si>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</si>
  <si>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</si>
  <si>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</si>
  <si>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</si>
  <si>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</si>
  <si>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</si>
  <si>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</si>
  <si>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</si>
  <si>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</si>
  <si>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</si>
  <si>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</si>
  <si>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</si>
  <si>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</si>
  <si>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</si>
  <si>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</si>
  <si>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</si>
  <si>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</si>
  <si>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</si>
  <si>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</si>
  <si>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</si>
  <si>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</si>
  <si>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</si>
  <si>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</si>
  <si>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</si>
  <si>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</si>
  <si>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</si>
  <si>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</si>
  <si>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</si>
  <si>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</si>
  <si>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</si>
  <si>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</si>
  <si>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</si>
  <si>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</si>
  <si>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</si>
  <si>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</si>
  <si>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2016.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</si>
  <si>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</si>
  <si>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</si>
  <si>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</si>
  <si>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</si>
  <si>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</si>
  <si>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</si>
  <si>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</si>
  <si>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</si>
  <si>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</si>
  <si>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</si>
  <si>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</si>
  <si>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</si>
  <si>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</si>
  <si>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</si>
  <si>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</si>
  <si>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</si>
  <si>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</si>
  <si>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</si>
  <si>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</si>
  <si>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</si>
  <si>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</si>
  <si>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</si>
  <si>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</si>
  <si>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</si>
  <si>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</si>
  <si>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</si>
  <si>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</si>
  <si>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</si>
  <si>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</si>
  <si>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</si>
  <si>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</si>
  <si>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</si>
  <si>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</si>
  <si>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</si>
  <si>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</si>
  <si>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</si>
  <si>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</si>
  <si>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</si>
  <si>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</si>
  <si>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</si>
  <si>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</si>
  <si>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</si>
  <si>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</si>
  <si>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</si>
  <si>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</si>
  <si>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</si>
  <si>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</si>
  <si>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</si>
  <si>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</si>
  <si>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</si>
  <si>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</si>
  <si>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</si>
  <si>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</si>
  <si>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</si>
  <si>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</si>
  <si>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</si>
  <si>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</si>
  <si>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</si>
  <si>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</si>
  <si>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</si>
  <si>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</si>
  <si>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</si>
  <si>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</si>
  <si>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</si>
  <si>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</si>
  <si>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</si>
  <si>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</si>
  <si>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</si>
  <si>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</si>
  <si>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</si>
  <si>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</si>
  <si>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</si>
  <si>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</si>
  <si>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</si>
  <si>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</si>
  <si>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</si>
  <si>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</si>
  <si>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</si>
  <si>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</si>
  <si>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</si>
  <si>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</si>
  <si>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</si>
  <si>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</si>
  <si>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</si>
  <si>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</si>
  <si>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</si>
  <si>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</si>
  <si>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</si>
  <si>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</si>
  <si>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</si>
  <si>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</si>
  <si>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</si>
  <si>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</si>
  <si>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</si>
  <si>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</si>
  <si>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</si>
  <si>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</si>
  <si>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</si>
  <si>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</si>
  <si>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</si>
  <si>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</si>
  <si>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</si>
  <si>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</si>
  <si>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</si>
  <si>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</si>
  <si>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</si>
  <si>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</si>
  <si>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</si>
  <si>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</si>
  <si>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</si>
  <si>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</si>
  <si>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</si>
  <si>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</si>
  <si>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</si>
  <si>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</si>
  <si>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</si>
  <si>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</si>
  <si>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</si>
  <si>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</si>
  <si>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</si>
  <si>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</si>
  <si>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</si>
  <si>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</si>
  <si>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</si>
  <si>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</si>
  <si>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</si>
  <si>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</si>
  <si>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</si>
  <si>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</si>
  <si>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</si>
  <si>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</si>
  <si>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</si>
  <si>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</si>
  <si>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</si>
  <si>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</si>
  <si>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</si>
  <si>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</si>
  <si>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</si>
  <si>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</si>
  <si>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</si>
  <si>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</si>
  <si>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</si>
  <si>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</si>
  <si>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</si>
  <si>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</si>
  <si>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</si>
  <si>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</si>
  <si>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</si>
  <si>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</si>
  <si>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</si>
  <si>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</si>
  <si>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</si>
  <si>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</si>
  <si>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</si>
  <si>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</si>
  <si>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</si>
  <si>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</si>
  <si>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</si>
  <si>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</si>
  <si>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</si>
  <si>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</si>
  <si>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</si>
  <si>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</si>
  <si>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</si>
  <si>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</si>
  <si>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</si>
  <si>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</si>
  <si>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</si>
  <si>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</si>
  <si>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</si>
  <si>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</si>
  <si>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</si>
  <si>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</si>
  <si>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</si>
  <si>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</si>
  <si>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</si>
  <si>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</si>
  <si>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</si>
  <si>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</si>
  <si>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</si>
  <si>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</si>
  <si>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</si>
  <si>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</si>
  <si>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</si>
  <si>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</si>
  <si>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</si>
  <si>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</si>
  <si>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</si>
  <si>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</si>
  <si>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</si>
  <si>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</si>
  <si>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</si>
  <si>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</si>
  <si>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</si>
  <si>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</si>
  <si>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</si>
  <si>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</si>
  <si>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</si>
  <si>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</si>
  <si>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</si>
  <si>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</si>
  <si>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</si>
  <si>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</si>
  <si>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</si>
  <si>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</si>
  <si>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</si>
  <si>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</si>
  <si>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</si>
  <si>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</si>
  <si>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Belföldi értékpapírok kiadásai (6.1. + … + 6.4.)</t>
  </si>
  <si>
    <t xml:space="preserve"> 10.</t>
  </si>
  <si>
    <t>......................, 2014. .......................... hó ..... nap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</si>
  <si>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</si>
  <si>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</si>
  <si>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</si>
  <si>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</si>
  <si>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</si>
  <si>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</si>
  <si>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</si>
  <si>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</si>
  <si>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</si>
  <si>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</si>
  <si>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</si>
  <si>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</si>
  <si>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</si>
  <si>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</si>
  <si>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</si>
  <si>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</si>
  <si>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</si>
  <si>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</si>
  <si>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</si>
  <si>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</si>
  <si>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</si>
  <si>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</si>
  <si>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</si>
  <si>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</si>
  <si>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</si>
  <si>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</si>
  <si>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</si>
  <si>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</si>
  <si>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</si>
  <si>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</si>
  <si>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</si>
  <si>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</si>
  <si>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</si>
  <si>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Kötelező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</si>
  <si>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</si>
  <si>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</si>
  <si>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</si>
  <si>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</si>
  <si>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</si>
  <si>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</si>
  <si>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</si>
  <si>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</si>
  <si>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</si>
  <si>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</si>
  <si>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</si>
  <si>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</si>
  <si>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Osztalék, a koncessziós díj és a hozambevétel</t>
  </si>
  <si>
    <t xml:space="preserve">   Rövid lejáratú  hitelek, kölcsönök felvétele</t>
  </si>
  <si>
    <t>7.5</t>
  </si>
  <si>
    <t>Központi, irányító szervi támogatás</t>
  </si>
  <si>
    <t>Önkormányzati hivatal működésének támogatása</t>
  </si>
  <si>
    <t>Zöldterület kezelés támogatása</t>
  </si>
  <si>
    <t>Közvilágítás támogatása</t>
  </si>
  <si>
    <t>Köztemető fenntartás, működtetés támogatása</t>
  </si>
  <si>
    <t>Általános működési támogatások</t>
  </si>
  <si>
    <t>Közutak fenntartása támogatása</t>
  </si>
  <si>
    <t>Egyéb önkormányzati feladatok támogatása</t>
  </si>
  <si>
    <t>Óvodapedagógusok bértámogtása</t>
  </si>
  <si>
    <t>Óvodapedagógusok kiegészítő bértámogtása</t>
  </si>
  <si>
    <t>Óvodapedagógusok munkáját segítők bértámogatása</t>
  </si>
  <si>
    <t>Szociális, gyermekjóléti és gyermekétkeztetési feldatok támogatásai</t>
  </si>
  <si>
    <t>Egyes köznevelési  feladatok támogatásai</t>
  </si>
  <si>
    <t>Hozzájárulás pénzbeli szociális ellátásokhoz</t>
  </si>
  <si>
    <t>Szociális étkeztetés támogatása</t>
  </si>
  <si>
    <t>Házi segítségnyújtás támogatása</t>
  </si>
  <si>
    <t>Kistelepülések szociális feladatainak támogatása</t>
  </si>
  <si>
    <t>Egyes jövedelempótló támogatások</t>
  </si>
  <si>
    <t>Gyermekétkeztetés támogatása</t>
  </si>
  <si>
    <t>Kulturális feladatok támogatása</t>
  </si>
  <si>
    <t>Könyvtári, közművelődési feladatok támogatása</t>
  </si>
  <si>
    <t>Óvodaműködtetési támogatás</t>
  </si>
  <si>
    <t>Murakeresztúri Óvoda</t>
  </si>
  <si>
    <t>Murakeresztúr Község  Önkormányzat saját bevételeinek részletezése az adósságot keletkeztető ügyletből származó tárgyévi fizetési kötelezettség megállapításához</t>
  </si>
  <si>
    <t>Murakeresztúr Község Önkormányzat adósságot keletkeztető ügyletekből és kezességvállalásokból fennálló kötelezettségei</t>
  </si>
  <si>
    <t>Összesen
(7=3+4+5+6)</t>
  </si>
  <si>
    <t>Háziorvosi rendelő és védőnő szolgálat fejlesztése</t>
  </si>
  <si>
    <t>Murakeresztúri Közös Önkormányzati Hivatal</t>
  </si>
  <si>
    <t>Felhalmozási kölcsön visszatérülése államháztartáson kívülről</t>
  </si>
  <si>
    <t>Működési célú átvett pénzeszközök államháztartáson kívülről</t>
  </si>
  <si>
    <t>Belföldi finanszírozás bevételei</t>
  </si>
  <si>
    <t xml:space="preserve">Külföldi finanszírozás bevételei </t>
  </si>
  <si>
    <t>Murakeresztúr Község Önkormányzat</t>
  </si>
  <si>
    <t>FINANSZÍROZÁSI BEVÉTELEK ÖSSZESEN: (10. + … +13.)</t>
  </si>
  <si>
    <t>BEVÉTELEK ÖSSZESEN: (9+13)</t>
  </si>
  <si>
    <t>FINANSZÍROZÁSI BEVÉTELEK ÖSSZESEN: (10. + … +12.)</t>
  </si>
  <si>
    <t xml:space="preserve">Kis értékű tárgyi eszköz beszerzés </t>
  </si>
  <si>
    <t>2014</t>
  </si>
  <si>
    <t>Platós kisteherautó vásárlás</t>
  </si>
  <si>
    <t>2 db önkormányzati lakás felújítása</t>
  </si>
  <si>
    <t>Horgász Egyesület Murakeresztúr</t>
  </si>
  <si>
    <t>működési támogatás</t>
  </si>
  <si>
    <t>Tűzoltó Egyesület Murakeresztúr</t>
  </si>
  <si>
    <t>Közművelődési Egyesület Murakeresztúr</t>
  </si>
  <si>
    <t>Polgárőrség Murakeresztúr</t>
  </si>
  <si>
    <t>Sport Egyesület Murakeresztúr</t>
  </si>
  <si>
    <t>Zrínyi Kadétok Hagyományőrző Egyesülete</t>
  </si>
  <si>
    <t>Szent-kereszt Egyesület</t>
  </si>
  <si>
    <t>Államháztartások kívüli támogatások</t>
  </si>
  <si>
    <t>Államháztartáson belüli támogatások</t>
  </si>
  <si>
    <t>Muramenti Nemzetiségi Területfejlesztési Társulás</t>
  </si>
  <si>
    <t>Nagykanizsa és Térsége Önkormányzati Társulás</t>
  </si>
  <si>
    <t>Egészségügyi Társulás Eszteregnye</t>
  </si>
  <si>
    <t>Nagykanizsa Megyei Jogú Város Önkormányzata</t>
  </si>
  <si>
    <t>működési támogatás (háziorvosi ügyelet működtetéséhez)</t>
  </si>
  <si>
    <t>működési támogatás (fogovosi ügyelet működtetéséhez)</t>
  </si>
  <si>
    <t>COR 98 Bt.</t>
  </si>
  <si>
    <t>iskolaeü.támogatás átadása</t>
  </si>
  <si>
    <t>Minalg Bt.</t>
  </si>
  <si>
    <t>fogorvosi támogatás átadása</t>
  </si>
  <si>
    <t>Bursa Hungarica támogatás</t>
  </si>
  <si>
    <t>Emberi Erőforrás Támogatáskezelő</t>
  </si>
  <si>
    <t>Államháztartáson belüli támogatások összesen</t>
  </si>
  <si>
    <t>Államháztartáson kívüli támogatások összesen</t>
  </si>
  <si>
    <t>Felhalmozási célú átvett pénzeszközök, kölcsön visszatérül.</t>
  </si>
  <si>
    <t xml:space="preserve">2.1. melléklet a 2/2014. (II.10.) önkormányzati rendelethez     </t>
  </si>
  <si>
    <t xml:space="preserve">2.2. melléklet a 2/2014. (Ii.10.) önkormányzati rendelethez     </t>
  </si>
  <si>
    <t>7.1. melléklet a 2/2014. (II.10.) önkormányzati rendelethez</t>
  </si>
  <si>
    <t>7.1.1. melléklet a 2/2014. (II.10.) önkormányzati rendelethez</t>
  </si>
  <si>
    <t>7.1.2. melléklet a 2/2014. (II.10.) önkormányzati rendelethez</t>
  </si>
  <si>
    <t>7.2. melléklet a 2/2014. (II.10.) önkormányzati rendelethez</t>
  </si>
  <si>
    <t>7.2.1. melléklet a 2/2014. (II.10.) önkormányzati rendelethez</t>
  </si>
  <si>
    <t>7.3. melléklet a 2/2014. (II.10.) önkormányzati rendelethez</t>
  </si>
  <si>
    <t>7.3.1. melléklet a 2/2014. (II.10.) önkormányzati rendelethez</t>
  </si>
  <si>
    <t>Vendég étkezők térítési díja ( az önkormányzat és intézményei nyugdíjas dolgozóinak térítési díj kedvezménye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</si>
</sst>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4" borderId="7" applyNumberFormat="0" applyFont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8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17" borderId="0" applyNumberFormat="0" applyBorder="0" applyAlignment="0" applyProtection="0"/>
    <xf numFmtId="0" fontId="49" fillId="7" borderId="0" applyNumberFormat="0" applyBorder="0" applyAlignment="0" applyProtection="0"/>
    <xf numFmtId="0" fontId="50" fillId="16" borderId="1" applyNumberFormat="0" applyAlignment="0" applyProtection="0"/>
    <xf numFmtId="9" fontId="0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6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7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4" xfId="0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2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6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37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7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3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8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28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38" xfId="0" applyFont="1" applyFill="1" applyBorder="1" applyAlignment="1" applyProtection="1">
      <alignment horizontal="left" vertical="center" wrapText="1"/>
      <protection locked="0"/>
    </xf>
    <xf numFmtId="0" fontId="21" fillId="0" borderId="39" xfId="0" applyFont="1" applyFill="1" applyBorder="1" applyAlignment="1" applyProtection="1">
      <alignment horizontal="left" vertical="center" wrapText="1"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164" fontId="16" fillId="0" borderId="42" xfId="58" applyNumberFormat="1" applyFont="1" applyFill="1" applyBorder="1" applyAlignment="1" applyProtection="1">
      <alignment horizontal="left" vertical="center"/>
      <protection/>
    </xf>
    <xf numFmtId="0" fontId="17" fillId="0" borderId="3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4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3" xfId="40" applyNumberFormat="1" applyFont="1" applyFill="1" applyBorder="1" applyAlignment="1">
      <alignment/>
    </xf>
    <xf numFmtId="166" fontId="0" fillId="0" borderId="27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3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8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4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3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4" fontId="15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7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36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6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6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164" fontId="21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6" xfId="58" applyFont="1" applyFill="1" applyBorder="1" applyAlignment="1" applyProtection="1">
      <alignment horizontal="center" vertical="center" wrapText="1"/>
      <protection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3" xfId="58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0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18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18" borderId="3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29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8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2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2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70" xfId="0" applyNumberFormat="1" applyFont="1" applyBorder="1" applyAlignment="1" applyProtection="1">
      <alignment horizontal="right" vertical="center" wrapText="1" indent="1"/>
      <protection/>
    </xf>
    <xf numFmtId="164" fontId="20" fillId="0" borderId="70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0" applyNumberFormat="1" applyFont="1" applyBorder="1" applyAlignment="1" applyProtection="1">
      <alignment horizontal="right" vertical="center" wrapText="1" indent="1"/>
      <protection/>
    </xf>
    <xf numFmtId="164" fontId="20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4" xfId="58" applyFont="1" applyFill="1" applyBorder="1" applyAlignment="1" applyProtection="1">
      <alignment horizontal="left" vertical="center" wrapText="1" indent="1"/>
      <protection/>
    </xf>
    <xf numFmtId="0" fontId="22" fillId="0" borderId="20" xfId="0" applyFont="1" applyFill="1" applyBorder="1" applyAlignment="1" applyProtection="1">
      <alignment horizontal="left" vertical="center" wrapText="1"/>
      <protection/>
    </xf>
    <xf numFmtId="164" fontId="22" fillId="0" borderId="26" xfId="0" applyNumberFormat="1" applyFont="1" applyFill="1" applyBorder="1" applyAlignment="1" applyProtection="1">
      <alignment horizontal="center" vertical="center" wrapText="1"/>
      <protection/>
    </xf>
    <xf numFmtId="0" fontId="22" fillId="0" borderId="39" xfId="0" applyFont="1" applyFill="1" applyBorder="1" applyAlignment="1" applyProtection="1">
      <alignment horizontal="left" vertical="center" wrapText="1"/>
      <protection locked="0"/>
    </xf>
    <xf numFmtId="0" fontId="0" fillId="0" borderId="12" xfId="58" applyFont="1" applyFill="1" applyBorder="1" applyAlignment="1" applyProtection="1">
      <alignment wrapText="1"/>
      <protection locked="0"/>
    </xf>
    <xf numFmtId="0" fontId="17" fillId="0" borderId="11" xfId="0" applyFont="1" applyBorder="1" applyAlignment="1" applyProtection="1">
      <alignment horizontal="left" vertical="center" wrapText="1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6" fillId="0" borderId="43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164" fontId="16" fillId="0" borderId="42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2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1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6" xfId="58" applyFont="1" applyFill="1" applyBorder="1" applyAlignment="1">
      <alignment horizontal="center" vertical="center" wrapText="1"/>
      <protection/>
    </xf>
    <xf numFmtId="0" fontId="3" fillId="0" borderId="32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70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130</v>
      </c>
    </row>
    <row r="4" spans="1:2" ht="12.75">
      <c r="A4" s="137"/>
      <c r="B4" s="137"/>
    </row>
    <row r="5" spans="1:2" s="149" customFormat="1" ht="15.75">
      <c r="A5" s="87" t="s">
        <v>412</v>
      </c>
      <c r="B5" s="148"/>
    </row>
    <row r="6" spans="1:2" ht="12.75">
      <c r="A6" s="137"/>
      <c r="B6" s="137"/>
    </row>
    <row r="7" spans="1:2" ht="12.75">
      <c r="A7" s="137" t="s">
        <v>414</v>
      </c>
      <c r="B7" s="137" t="s">
        <v>415</v>
      </c>
    </row>
    <row r="8" spans="1:2" ht="12.75">
      <c r="A8" s="137" t="s">
        <v>416</v>
      </c>
      <c r="B8" s="137" t="s">
        <v>417</v>
      </c>
    </row>
    <row r="9" spans="1:2" ht="12.75">
      <c r="A9" s="137" t="s">
        <v>418</v>
      </c>
      <c r="B9" s="137" t="s">
        <v>419</v>
      </c>
    </row>
    <row r="10" spans="1:2" ht="12.75">
      <c r="A10" s="137"/>
      <c r="B10" s="137"/>
    </row>
    <row r="11" spans="1:2" ht="12.75">
      <c r="A11" s="137"/>
      <c r="B11" s="137"/>
    </row>
    <row r="12" spans="1:2" s="149" customFormat="1" ht="15.75">
      <c r="A12" s="87" t="s">
        <v>413</v>
      </c>
      <c r="B12" s="148"/>
    </row>
    <row r="13" spans="1:2" ht="12.75">
      <c r="A13" s="137"/>
      <c r="B13" s="137"/>
    </row>
    <row r="14" spans="1:2" ht="12.75">
      <c r="A14" s="137" t="s">
        <v>423</v>
      </c>
      <c r="B14" s="137" t="s">
        <v>422</v>
      </c>
    </row>
    <row r="15" spans="1:2" ht="12.75">
      <c r="A15" s="137" t="s">
        <v>223</v>
      </c>
      <c r="B15" s="137" t="s">
        <v>421</v>
      </c>
    </row>
    <row r="16" spans="1:2" ht="12.75">
      <c r="A16" s="137" t="s">
        <v>424</v>
      </c>
      <c r="B16" s="137" t="s">
        <v>420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workbookViewId="0" topLeftCell="A1">
      <selection activeCell="D14" sqref="D14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7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534" t="s">
        <v>0</v>
      </c>
      <c r="B1" s="534"/>
      <c r="C1" s="534"/>
      <c r="D1" s="534"/>
      <c r="E1" s="534"/>
      <c r="F1" s="534"/>
    </row>
    <row r="2" spans="1:6" ht="22.5" customHeight="1" thickBot="1">
      <c r="A2" s="194"/>
      <c r="B2" s="57"/>
      <c r="C2" s="57"/>
      <c r="D2" s="57"/>
      <c r="E2" s="57"/>
      <c r="F2" s="52" t="s">
        <v>63</v>
      </c>
    </row>
    <row r="3" spans="1:6" s="45" customFormat="1" ht="44.25" customHeight="1" thickBot="1">
      <c r="A3" s="195" t="s">
        <v>67</v>
      </c>
      <c r="B3" s="196" t="s">
        <v>68</v>
      </c>
      <c r="C3" s="196" t="s">
        <v>69</v>
      </c>
      <c r="D3" s="196" t="s">
        <v>426</v>
      </c>
      <c r="E3" s="196" t="s">
        <v>225</v>
      </c>
      <c r="F3" s="53" t="s">
        <v>427</v>
      </c>
    </row>
    <row r="4" spans="1:6" s="57" customFormat="1" ht="12" customHeight="1" thickBot="1">
      <c r="A4" s="54">
        <v>1</v>
      </c>
      <c r="B4" s="55">
        <v>2</v>
      </c>
      <c r="C4" s="55">
        <v>3</v>
      </c>
      <c r="D4" s="55">
        <v>4</v>
      </c>
      <c r="E4" s="55">
        <v>5</v>
      </c>
      <c r="F4" s="56" t="s">
        <v>86</v>
      </c>
    </row>
    <row r="5" spans="1:6" ht="15.75" customHeight="1">
      <c r="A5" s="469" t="s">
        <v>517</v>
      </c>
      <c r="B5" s="23">
        <v>2182</v>
      </c>
      <c r="C5" s="471" t="s">
        <v>518</v>
      </c>
      <c r="D5" s="23"/>
      <c r="E5" s="23">
        <v>2182</v>
      </c>
      <c r="F5" s="58">
        <f aca="true" t="shared" si="0" ref="F5:F19">B5-D5-E5</f>
        <v>0</v>
      </c>
    </row>
    <row r="6" spans="1:6" ht="15.75" customHeight="1">
      <c r="A6" s="469" t="s">
        <v>519</v>
      </c>
      <c r="B6" s="23">
        <v>1000</v>
      </c>
      <c r="C6" s="471" t="s">
        <v>518</v>
      </c>
      <c r="D6" s="23"/>
      <c r="E6" s="23">
        <v>1000</v>
      </c>
      <c r="F6" s="58">
        <f t="shared" si="0"/>
        <v>0</v>
      </c>
    </row>
    <row r="7" spans="1:6" ht="15.75" customHeight="1">
      <c r="A7" s="469"/>
      <c r="B7" s="23"/>
      <c r="C7" s="471"/>
      <c r="D7" s="23"/>
      <c r="E7" s="23"/>
      <c r="F7" s="58">
        <f t="shared" si="0"/>
        <v>0</v>
      </c>
    </row>
    <row r="8" spans="1:6" ht="15.75" customHeight="1">
      <c r="A8" s="470"/>
      <c r="B8" s="23"/>
      <c r="C8" s="471"/>
      <c r="D8" s="23"/>
      <c r="E8" s="23"/>
      <c r="F8" s="58">
        <f t="shared" si="0"/>
        <v>0</v>
      </c>
    </row>
    <row r="9" spans="1:6" ht="15.75" customHeight="1">
      <c r="A9" s="469"/>
      <c r="B9" s="23"/>
      <c r="C9" s="471"/>
      <c r="D9" s="23"/>
      <c r="E9" s="23"/>
      <c r="F9" s="58">
        <f t="shared" si="0"/>
        <v>0</v>
      </c>
    </row>
    <row r="10" spans="1:6" ht="15.75" customHeight="1">
      <c r="A10" s="470"/>
      <c r="B10" s="23"/>
      <c r="C10" s="471"/>
      <c r="D10" s="23"/>
      <c r="E10" s="23"/>
      <c r="F10" s="58">
        <f t="shared" si="0"/>
        <v>0</v>
      </c>
    </row>
    <row r="11" spans="1:6" ht="15.75" customHeight="1">
      <c r="A11" s="469"/>
      <c r="B11" s="23"/>
      <c r="C11" s="471"/>
      <c r="D11" s="23"/>
      <c r="E11" s="23"/>
      <c r="F11" s="58">
        <f t="shared" si="0"/>
        <v>0</v>
      </c>
    </row>
    <row r="12" spans="1:6" ht="15.75" customHeight="1">
      <c r="A12" s="469"/>
      <c r="B12" s="23"/>
      <c r="C12" s="471"/>
      <c r="D12" s="23"/>
      <c r="E12" s="23"/>
      <c r="F12" s="58">
        <f t="shared" si="0"/>
        <v>0</v>
      </c>
    </row>
    <row r="13" spans="1:6" ht="15.75" customHeight="1">
      <c r="A13" s="469"/>
      <c r="B13" s="23"/>
      <c r="C13" s="471"/>
      <c r="D13" s="23"/>
      <c r="E13" s="23"/>
      <c r="F13" s="58">
        <f t="shared" si="0"/>
        <v>0</v>
      </c>
    </row>
    <row r="14" spans="1:6" ht="15.75" customHeight="1">
      <c r="A14" s="469"/>
      <c r="B14" s="23"/>
      <c r="C14" s="471"/>
      <c r="D14" s="23"/>
      <c r="E14" s="23"/>
      <c r="F14" s="58">
        <f t="shared" si="0"/>
        <v>0</v>
      </c>
    </row>
    <row r="15" spans="1:6" ht="15.75" customHeight="1">
      <c r="A15" s="469"/>
      <c r="B15" s="23"/>
      <c r="C15" s="471"/>
      <c r="D15" s="23"/>
      <c r="E15" s="23"/>
      <c r="F15" s="58">
        <f t="shared" si="0"/>
        <v>0</v>
      </c>
    </row>
    <row r="16" spans="1:6" ht="15.75" customHeight="1">
      <c r="A16" s="469"/>
      <c r="B16" s="23"/>
      <c r="C16" s="471"/>
      <c r="D16" s="23"/>
      <c r="E16" s="23"/>
      <c r="F16" s="58">
        <f t="shared" si="0"/>
        <v>0</v>
      </c>
    </row>
    <row r="17" spans="1:6" ht="15.75" customHeight="1">
      <c r="A17" s="469"/>
      <c r="B17" s="23"/>
      <c r="C17" s="471"/>
      <c r="D17" s="23"/>
      <c r="E17" s="23"/>
      <c r="F17" s="58">
        <f t="shared" si="0"/>
        <v>0</v>
      </c>
    </row>
    <row r="18" spans="1:6" ht="15.75" customHeight="1">
      <c r="A18" s="469"/>
      <c r="B18" s="23"/>
      <c r="C18" s="471"/>
      <c r="D18" s="23"/>
      <c r="E18" s="23"/>
      <c r="F18" s="58">
        <f t="shared" si="0"/>
        <v>0</v>
      </c>
    </row>
    <row r="19" spans="1:6" ht="15.75" customHeight="1" thickBot="1">
      <c r="A19" s="469"/>
      <c r="B19" s="23"/>
      <c r="C19" s="471"/>
      <c r="D19" s="23"/>
      <c r="E19" s="23"/>
      <c r="F19" s="58">
        <f t="shared" si="0"/>
        <v>0</v>
      </c>
    </row>
    <row r="20" spans="1:6" s="62" customFormat="1" ht="18" customHeight="1" thickBot="1">
      <c r="A20" s="197" t="s">
        <v>66</v>
      </c>
      <c r="B20" s="60">
        <f>SUM(B5:B19)</f>
        <v>3182</v>
      </c>
      <c r="C20" s="121"/>
      <c r="D20" s="60">
        <f>SUM(D5:D19)</f>
        <v>0</v>
      </c>
      <c r="E20" s="60">
        <f>SUM(E5:E19)</f>
        <v>3182</v>
      </c>
      <c r="F20" s="61">
        <f>SUM(F5:F19)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5. melléklet a 2/2014. (II.10.)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534" t="s">
        <v>1</v>
      </c>
      <c r="B1" s="534"/>
      <c r="C1" s="534"/>
      <c r="D1" s="534"/>
      <c r="E1" s="534"/>
      <c r="F1" s="534"/>
    </row>
    <row r="2" spans="1:6" ht="23.25" customHeight="1" thickBot="1">
      <c r="A2" s="194"/>
      <c r="B2" s="57"/>
      <c r="C2" s="57"/>
      <c r="D2" s="57"/>
      <c r="E2" s="57"/>
      <c r="F2" s="52" t="s">
        <v>63</v>
      </c>
    </row>
    <row r="3" spans="1:6" s="45" customFormat="1" ht="48.75" customHeight="1" thickBot="1">
      <c r="A3" s="195" t="s">
        <v>70</v>
      </c>
      <c r="B3" s="196" t="s">
        <v>68</v>
      </c>
      <c r="C3" s="196" t="s">
        <v>69</v>
      </c>
      <c r="D3" s="196" t="s">
        <v>426</v>
      </c>
      <c r="E3" s="196" t="s">
        <v>225</v>
      </c>
      <c r="F3" s="53" t="s">
        <v>428</v>
      </c>
    </row>
    <row r="4" spans="1:6" s="57" customFormat="1" ht="15" customHeight="1" thickBot="1">
      <c r="A4" s="54">
        <v>1</v>
      </c>
      <c r="B4" s="55">
        <v>2</v>
      </c>
      <c r="C4" s="55">
        <v>3</v>
      </c>
      <c r="D4" s="55">
        <v>4</v>
      </c>
      <c r="E4" s="55">
        <v>5</v>
      </c>
      <c r="F4" s="56">
        <v>6</v>
      </c>
    </row>
    <row r="5" spans="1:6" ht="15.75" customHeight="1">
      <c r="A5" s="63" t="s">
        <v>520</v>
      </c>
      <c r="B5" s="64">
        <v>3000</v>
      </c>
      <c r="C5" s="472" t="s">
        <v>518</v>
      </c>
      <c r="D5" s="64"/>
      <c r="E5" s="64">
        <v>3000</v>
      </c>
      <c r="F5" s="65">
        <f aca="true" t="shared" si="0" ref="F5:F23">B5-D5-E5</f>
        <v>0</v>
      </c>
    </row>
    <row r="6" spans="1:6" ht="15.75" customHeight="1">
      <c r="A6" s="63"/>
      <c r="B6" s="64"/>
      <c r="C6" s="472"/>
      <c r="D6" s="64"/>
      <c r="E6" s="64"/>
      <c r="F6" s="65">
        <f t="shared" si="0"/>
        <v>0</v>
      </c>
    </row>
    <row r="7" spans="1:6" ht="15.75" customHeight="1">
      <c r="A7" s="63"/>
      <c r="B7" s="64"/>
      <c r="C7" s="472"/>
      <c r="D7" s="64"/>
      <c r="E7" s="64"/>
      <c r="F7" s="65">
        <f t="shared" si="0"/>
        <v>0</v>
      </c>
    </row>
    <row r="8" spans="1:6" ht="15.75" customHeight="1">
      <c r="A8" s="63"/>
      <c r="B8" s="64"/>
      <c r="C8" s="472"/>
      <c r="D8" s="64"/>
      <c r="E8" s="64"/>
      <c r="F8" s="65">
        <f t="shared" si="0"/>
        <v>0</v>
      </c>
    </row>
    <row r="9" spans="1:6" ht="15.75" customHeight="1">
      <c r="A9" s="63"/>
      <c r="B9" s="64"/>
      <c r="C9" s="472"/>
      <c r="D9" s="64"/>
      <c r="E9" s="64"/>
      <c r="F9" s="65">
        <f t="shared" si="0"/>
        <v>0</v>
      </c>
    </row>
    <row r="10" spans="1:6" ht="15.75" customHeight="1">
      <c r="A10" s="63"/>
      <c r="B10" s="64"/>
      <c r="C10" s="472"/>
      <c r="D10" s="64"/>
      <c r="E10" s="64"/>
      <c r="F10" s="65">
        <f t="shared" si="0"/>
        <v>0</v>
      </c>
    </row>
    <row r="11" spans="1:6" ht="15.75" customHeight="1">
      <c r="A11" s="63"/>
      <c r="B11" s="64"/>
      <c r="C11" s="472"/>
      <c r="D11" s="64"/>
      <c r="E11" s="64"/>
      <c r="F11" s="65">
        <f t="shared" si="0"/>
        <v>0</v>
      </c>
    </row>
    <row r="12" spans="1:6" ht="15.75" customHeight="1">
      <c r="A12" s="63"/>
      <c r="B12" s="64"/>
      <c r="C12" s="472"/>
      <c r="D12" s="64"/>
      <c r="E12" s="64"/>
      <c r="F12" s="65">
        <f t="shared" si="0"/>
        <v>0</v>
      </c>
    </row>
    <row r="13" spans="1:6" ht="15.75" customHeight="1">
      <c r="A13" s="63"/>
      <c r="B13" s="64"/>
      <c r="C13" s="472"/>
      <c r="D13" s="64"/>
      <c r="E13" s="64"/>
      <c r="F13" s="65">
        <f t="shared" si="0"/>
        <v>0</v>
      </c>
    </row>
    <row r="14" spans="1:6" ht="15.75" customHeight="1">
      <c r="A14" s="63"/>
      <c r="B14" s="64"/>
      <c r="C14" s="472"/>
      <c r="D14" s="64"/>
      <c r="E14" s="64"/>
      <c r="F14" s="65">
        <f t="shared" si="0"/>
        <v>0</v>
      </c>
    </row>
    <row r="15" spans="1:6" ht="15.75" customHeight="1">
      <c r="A15" s="63"/>
      <c r="B15" s="64"/>
      <c r="C15" s="472"/>
      <c r="D15" s="64"/>
      <c r="E15" s="64"/>
      <c r="F15" s="65">
        <f t="shared" si="0"/>
        <v>0</v>
      </c>
    </row>
    <row r="16" spans="1:6" ht="15.75" customHeight="1">
      <c r="A16" s="63"/>
      <c r="B16" s="64"/>
      <c r="C16" s="472"/>
      <c r="D16" s="64"/>
      <c r="E16" s="64"/>
      <c r="F16" s="65">
        <f t="shared" si="0"/>
        <v>0</v>
      </c>
    </row>
    <row r="17" spans="1:6" ht="15.75" customHeight="1">
      <c r="A17" s="63"/>
      <c r="B17" s="64"/>
      <c r="C17" s="472"/>
      <c r="D17" s="64"/>
      <c r="E17" s="64"/>
      <c r="F17" s="65">
        <f t="shared" si="0"/>
        <v>0</v>
      </c>
    </row>
    <row r="18" spans="1:6" ht="15.75" customHeight="1">
      <c r="A18" s="63"/>
      <c r="B18" s="64"/>
      <c r="C18" s="472"/>
      <c r="D18" s="64"/>
      <c r="E18" s="64"/>
      <c r="F18" s="65">
        <f t="shared" si="0"/>
        <v>0</v>
      </c>
    </row>
    <row r="19" spans="1:6" ht="15.75" customHeight="1">
      <c r="A19" s="63"/>
      <c r="B19" s="64"/>
      <c r="C19" s="472"/>
      <c r="D19" s="64"/>
      <c r="E19" s="64"/>
      <c r="F19" s="65">
        <f t="shared" si="0"/>
        <v>0</v>
      </c>
    </row>
    <row r="20" spans="1:6" ht="15.75" customHeight="1">
      <c r="A20" s="63"/>
      <c r="B20" s="64"/>
      <c r="C20" s="472"/>
      <c r="D20" s="64"/>
      <c r="E20" s="64"/>
      <c r="F20" s="65">
        <f t="shared" si="0"/>
        <v>0</v>
      </c>
    </row>
    <row r="21" spans="1:6" ht="15.75" customHeight="1">
      <c r="A21" s="63"/>
      <c r="B21" s="64"/>
      <c r="C21" s="472"/>
      <c r="D21" s="64"/>
      <c r="E21" s="64"/>
      <c r="F21" s="65">
        <f t="shared" si="0"/>
        <v>0</v>
      </c>
    </row>
    <row r="22" spans="1:6" ht="15.75" customHeight="1">
      <c r="A22" s="63"/>
      <c r="B22" s="64"/>
      <c r="C22" s="472"/>
      <c r="D22" s="64"/>
      <c r="E22" s="64"/>
      <c r="F22" s="65">
        <f t="shared" si="0"/>
        <v>0</v>
      </c>
    </row>
    <row r="23" spans="1:6" ht="15.75" customHeight="1" thickBot="1">
      <c r="A23" s="66"/>
      <c r="B23" s="67"/>
      <c r="C23" s="473"/>
      <c r="D23" s="67"/>
      <c r="E23" s="67"/>
      <c r="F23" s="68">
        <f t="shared" si="0"/>
        <v>0</v>
      </c>
    </row>
    <row r="24" spans="1:6" s="62" customFormat="1" ht="18" customHeight="1" thickBot="1">
      <c r="A24" s="197" t="s">
        <v>66</v>
      </c>
      <c r="B24" s="198">
        <f>SUM(B5:B23)</f>
        <v>3000</v>
      </c>
      <c r="C24" s="122"/>
      <c r="D24" s="198">
        <f>SUM(D5:D23)</f>
        <v>0</v>
      </c>
      <c r="E24" s="198">
        <f>SUM(E5:E23)</f>
        <v>3000</v>
      </c>
      <c r="F24" s="69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6. melléklet a 2/2014. (II.10.)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9"/>
  <sheetViews>
    <sheetView zoomScaleSheetLayoutView="85" workbookViewId="0" topLeftCell="A1">
      <selection activeCell="B5" sqref="B5"/>
    </sheetView>
  </sheetViews>
  <sheetFormatPr defaultColWidth="9.00390625" defaultRowHeight="12.75"/>
  <cols>
    <col min="1" max="1" width="19.50390625" style="384" customWidth="1"/>
    <col min="2" max="2" width="72.00390625" style="385" customWidth="1"/>
    <col min="3" max="3" width="25.00390625" style="386" customWidth="1"/>
    <col min="4" max="16384" width="9.375" style="3" customWidth="1"/>
  </cols>
  <sheetData>
    <row r="1" spans="1:3" s="2" customFormat="1" ht="12.75" customHeight="1" thickBot="1">
      <c r="A1" s="221"/>
      <c r="B1" s="223"/>
      <c r="C1" s="246" t="s">
        <v>548</v>
      </c>
    </row>
    <row r="2" spans="1:3" s="88" customFormat="1" ht="13.5" customHeight="1">
      <c r="A2" s="401" t="s">
        <v>64</v>
      </c>
      <c r="B2" s="342" t="s">
        <v>513</v>
      </c>
      <c r="C2" s="344" t="s">
        <v>51</v>
      </c>
    </row>
    <row r="3" spans="1:3" s="88" customFormat="1" ht="14.25" customHeight="1" thickBot="1">
      <c r="A3" s="224" t="s">
        <v>172</v>
      </c>
      <c r="B3" s="343" t="s">
        <v>441</v>
      </c>
      <c r="C3" s="345">
        <v>1</v>
      </c>
    </row>
    <row r="4" spans="1:3" s="89" customFormat="1" ht="12" customHeight="1" thickBot="1">
      <c r="A4" s="225"/>
      <c r="B4" s="225"/>
      <c r="C4" s="226" t="s">
        <v>52</v>
      </c>
    </row>
    <row r="5" spans="1:3" ht="13.5" thickBot="1">
      <c r="A5" s="402" t="s">
        <v>174</v>
      </c>
      <c r="B5" s="227" t="s">
        <v>53</v>
      </c>
      <c r="C5" s="346" t="s">
        <v>54</v>
      </c>
    </row>
    <row r="6" spans="1:3" s="70" customFormat="1" ht="12" customHeight="1" thickBot="1">
      <c r="A6" s="229"/>
      <c r="B6" s="230" t="s">
        <v>55</v>
      </c>
      <c r="C6" s="347"/>
    </row>
    <row r="7" spans="1:3" s="70" customFormat="1" ht="12" customHeight="1" thickBot="1">
      <c r="A7" s="31" t="s">
        <v>16</v>
      </c>
      <c r="B7" s="19" t="s">
        <v>226</v>
      </c>
      <c r="C7" s="282">
        <f>+C8+C9+C10+C11+C12+C13</f>
        <v>114828</v>
      </c>
    </row>
    <row r="8" spans="1:3" s="90" customFormat="1" ht="12" customHeight="1">
      <c r="A8" s="426" t="s">
        <v>98</v>
      </c>
      <c r="B8" s="411" t="s">
        <v>227</v>
      </c>
      <c r="C8" s="285">
        <v>52108</v>
      </c>
    </row>
    <row r="9" spans="1:3" s="91" customFormat="1" ht="12" customHeight="1">
      <c r="A9" s="427" t="s">
        <v>99</v>
      </c>
      <c r="B9" s="412" t="s">
        <v>228</v>
      </c>
      <c r="C9" s="284">
        <v>23636</v>
      </c>
    </row>
    <row r="10" spans="1:3" s="91" customFormat="1" ht="12" customHeight="1">
      <c r="A10" s="427" t="s">
        <v>100</v>
      </c>
      <c r="B10" s="412" t="s">
        <v>229</v>
      </c>
      <c r="C10" s="284">
        <v>37018</v>
      </c>
    </row>
    <row r="11" spans="1:3" s="91" customFormat="1" ht="12" customHeight="1">
      <c r="A11" s="427" t="s">
        <v>101</v>
      </c>
      <c r="B11" s="412" t="s">
        <v>230</v>
      </c>
      <c r="C11" s="284">
        <v>2066</v>
      </c>
    </row>
    <row r="12" spans="1:3" s="91" customFormat="1" ht="12" customHeight="1">
      <c r="A12" s="427" t="s">
        <v>127</v>
      </c>
      <c r="B12" s="412" t="s">
        <v>231</v>
      </c>
      <c r="C12" s="453"/>
    </row>
    <row r="13" spans="1:3" s="90" customFormat="1" ht="12" customHeight="1" thickBot="1">
      <c r="A13" s="428" t="s">
        <v>102</v>
      </c>
      <c r="B13" s="413" t="s">
        <v>232</v>
      </c>
      <c r="C13" s="454"/>
    </row>
    <row r="14" spans="1:3" s="90" customFormat="1" ht="12" customHeight="1" thickBot="1">
      <c r="A14" s="31" t="s">
        <v>17</v>
      </c>
      <c r="B14" s="277" t="s">
        <v>233</v>
      </c>
      <c r="C14" s="282">
        <f>+C15+C16+C17+C18+C19</f>
        <v>19532</v>
      </c>
    </row>
    <row r="15" spans="1:3" s="90" customFormat="1" ht="12" customHeight="1">
      <c r="A15" s="426" t="s">
        <v>104</v>
      </c>
      <c r="B15" s="411" t="s">
        <v>234</v>
      </c>
      <c r="C15" s="285"/>
    </row>
    <row r="16" spans="1:3" s="90" customFormat="1" ht="12" customHeight="1">
      <c r="A16" s="427" t="s">
        <v>105</v>
      </c>
      <c r="B16" s="412" t="s">
        <v>235</v>
      </c>
      <c r="C16" s="284"/>
    </row>
    <row r="17" spans="1:3" s="90" customFormat="1" ht="12" customHeight="1">
      <c r="A17" s="427" t="s">
        <v>106</v>
      </c>
      <c r="B17" s="412" t="s">
        <v>469</v>
      </c>
      <c r="C17" s="284"/>
    </row>
    <row r="18" spans="1:3" s="90" customFormat="1" ht="12" customHeight="1">
      <c r="A18" s="427" t="s">
        <v>107</v>
      </c>
      <c r="B18" s="412" t="s">
        <v>470</v>
      </c>
      <c r="C18" s="284"/>
    </row>
    <row r="19" spans="1:3" s="90" customFormat="1" ht="12" customHeight="1">
      <c r="A19" s="427" t="s">
        <v>108</v>
      </c>
      <c r="B19" s="412" t="s">
        <v>236</v>
      </c>
      <c r="C19" s="284">
        <v>19532</v>
      </c>
    </row>
    <row r="20" spans="1:3" s="91" customFormat="1" ht="12" customHeight="1" thickBot="1">
      <c r="A20" s="428" t="s">
        <v>117</v>
      </c>
      <c r="B20" s="413" t="s">
        <v>237</v>
      </c>
      <c r="C20" s="286">
        <v>545</v>
      </c>
    </row>
    <row r="21" spans="1:3" s="91" customFormat="1" ht="12" customHeight="1" thickBot="1">
      <c r="A21" s="31" t="s">
        <v>18</v>
      </c>
      <c r="B21" s="19" t="s">
        <v>238</v>
      </c>
      <c r="C21" s="282">
        <f>+C22+C23+C24+C25+C26</f>
        <v>682</v>
      </c>
    </row>
    <row r="22" spans="1:3" s="91" customFormat="1" ht="12" customHeight="1">
      <c r="A22" s="426" t="s">
        <v>87</v>
      </c>
      <c r="B22" s="411" t="s">
        <v>239</v>
      </c>
      <c r="C22" s="285"/>
    </row>
    <row r="23" spans="1:3" s="90" customFormat="1" ht="12" customHeight="1">
      <c r="A23" s="427" t="s">
        <v>88</v>
      </c>
      <c r="B23" s="412" t="s">
        <v>240</v>
      </c>
      <c r="C23" s="284"/>
    </row>
    <row r="24" spans="1:3" s="91" customFormat="1" ht="12" customHeight="1">
      <c r="A24" s="427" t="s">
        <v>89</v>
      </c>
      <c r="B24" s="412" t="s">
        <v>471</v>
      </c>
      <c r="C24" s="284"/>
    </row>
    <row r="25" spans="1:3" s="91" customFormat="1" ht="12" customHeight="1">
      <c r="A25" s="427" t="s">
        <v>90</v>
      </c>
      <c r="B25" s="412" t="s">
        <v>472</v>
      </c>
      <c r="C25" s="284"/>
    </row>
    <row r="26" spans="1:3" s="91" customFormat="1" ht="12" customHeight="1">
      <c r="A26" s="427" t="s">
        <v>142</v>
      </c>
      <c r="B26" s="412" t="s">
        <v>241</v>
      </c>
      <c r="C26" s="284">
        <v>682</v>
      </c>
    </row>
    <row r="27" spans="1:3" s="91" customFormat="1" ht="12" customHeight="1" thickBot="1">
      <c r="A27" s="428" t="s">
        <v>143</v>
      </c>
      <c r="B27" s="413" t="s">
        <v>242</v>
      </c>
      <c r="C27" s="286"/>
    </row>
    <row r="28" spans="1:3" s="91" customFormat="1" ht="12" customHeight="1" thickBot="1">
      <c r="A28" s="31" t="s">
        <v>144</v>
      </c>
      <c r="B28" s="19" t="s">
        <v>243</v>
      </c>
      <c r="C28" s="288">
        <f>+C29+C32+C33+C34</f>
        <v>34450</v>
      </c>
    </row>
    <row r="29" spans="1:3" s="91" customFormat="1" ht="12" customHeight="1">
      <c r="A29" s="426" t="s">
        <v>244</v>
      </c>
      <c r="B29" s="411" t="s">
        <v>250</v>
      </c>
      <c r="C29" s="406">
        <f>+C30+C31</f>
        <v>30200</v>
      </c>
    </row>
    <row r="30" spans="1:3" s="91" customFormat="1" ht="12" customHeight="1">
      <c r="A30" s="427" t="s">
        <v>245</v>
      </c>
      <c r="B30" s="412" t="s">
        <v>251</v>
      </c>
      <c r="C30" s="284">
        <v>5200</v>
      </c>
    </row>
    <row r="31" spans="1:3" s="91" customFormat="1" ht="12" customHeight="1">
      <c r="A31" s="427" t="s">
        <v>246</v>
      </c>
      <c r="B31" s="412" t="s">
        <v>252</v>
      </c>
      <c r="C31" s="284">
        <v>25000</v>
      </c>
    </row>
    <row r="32" spans="1:3" s="91" customFormat="1" ht="12" customHeight="1">
      <c r="A32" s="427" t="s">
        <v>247</v>
      </c>
      <c r="B32" s="412" t="s">
        <v>253</v>
      </c>
      <c r="C32" s="284">
        <v>3000</v>
      </c>
    </row>
    <row r="33" spans="1:3" s="91" customFormat="1" ht="12" customHeight="1">
      <c r="A33" s="427" t="s">
        <v>248</v>
      </c>
      <c r="B33" s="412" t="s">
        <v>254</v>
      </c>
      <c r="C33" s="284">
        <v>700</v>
      </c>
    </row>
    <row r="34" spans="1:3" s="91" customFormat="1" ht="12" customHeight="1" thickBot="1">
      <c r="A34" s="428" t="s">
        <v>249</v>
      </c>
      <c r="B34" s="413" t="s">
        <v>255</v>
      </c>
      <c r="C34" s="286">
        <v>550</v>
      </c>
    </row>
    <row r="35" spans="1:3" s="91" customFormat="1" ht="12" customHeight="1" thickBot="1">
      <c r="A35" s="31" t="s">
        <v>20</v>
      </c>
      <c r="B35" s="19" t="s">
        <v>256</v>
      </c>
      <c r="C35" s="282">
        <f>SUM(C36:C45)</f>
        <v>27199</v>
      </c>
    </row>
    <row r="36" spans="1:3" s="91" customFormat="1" ht="12" customHeight="1">
      <c r="A36" s="426" t="s">
        <v>91</v>
      </c>
      <c r="B36" s="411" t="s">
        <v>259</v>
      </c>
      <c r="C36" s="285"/>
    </row>
    <row r="37" spans="1:3" s="91" customFormat="1" ht="12" customHeight="1">
      <c r="A37" s="427" t="s">
        <v>92</v>
      </c>
      <c r="B37" s="412" t="s">
        <v>260</v>
      </c>
      <c r="C37" s="284">
        <v>8871</v>
      </c>
    </row>
    <row r="38" spans="1:3" s="91" customFormat="1" ht="12" customHeight="1">
      <c r="A38" s="427" t="s">
        <v>93</v>
      </c>
      <c r="B38" s="412" t="s">
        <v>261</v>
      </c>
      <c r="C38" s="284">
        <v>60</v>
      </c>
    </row>
    <row r="39" spans="1:3" s="91" customFormat="1" ht="12" customHeight="1">
      <c r="A39" s="427" t="s">
        <v>146</v>
      </c>
      <c r="B39" s="412" t="s">
        <v>262</v>
      </c>
      <c r="C39" s="284">
        <v>2064</v>
      </c>
    </row>
    <row r="40" spans="1:3" s="91" customFormat="1" ht="12" customHeight="1">
      <c r="A40" s="427" t="s">
        <v>147</v>
      </c>
      <c r="B40" s="412" t="s">
        <v>263</v>
      </c>
      <c r="C40" s="284">
        <v>10668</v>
      </c>
    </row>
    <row r="41" spans="1:3" s="91" customFormat="1" ht="12" customHeight="1">
      <c r="A41" s="427" t="s">
        <v>148</v>
      </c>
      <c r="B41" s="412" t="s">
        <v>264</v>
      </c>
      <c r="C41" s="284">
        <v>5436</v>
      </c>
    </row>
    <row r="42" spans="1:3" s="91" customFormat="1" ht="12" customHeight="1">
      <c r="A42" s="427" t="s">
        <v>149</v>
      </c>
      <c r="B42" s="412" t="s">
        <v>265</v>
      </c>
      <c r="C42" s="284"/>
    </row>
    <row r="43" spans="1:3" s="91" customFormat="1" ht="12" customHeight="1">
      <c r="A43" s="427" t="s">
        <v>150</v>
      </c>
      <c r="B43" s="412" t="s">
        <v>266</v>
      </c>
      <c r="C43" s="284">
        <v>100</v>
      </c>
    </row>
    <row r="44" spans="1:3" s="91" customFormat="1" ht="12" customHeight="1">
      <c r="A44" s="427" t="s">
        <v>257</v>
      </c>
      <c r="B44" s="412" t="s">
        <v>267</v>
      </c>
      <c r="C44" s="287"/>
    </row>
    <row r="45" spans="1:3" s="91" customFormat="1" ht="12" customHeight="1" thickBot="1">
      <c r="A45" s="428" t="s">
        <v>258</v>
      </c>
      <c r="B45" s="413" t="s">
        <v>268</v>
      </c>
      <c r="C45" s="397"/>
    </row>
    <row r="46" spans="1:3" s="91" customFormat="1" ht="12" customHeight="1" thickBot="1">
      <c r="A46" s="31" t="s">
        <v>21</v>
      </c>
      <c r="B46" s="19" t="s">
        <v>269</v>
      </c>
      <c r="C46" s="282">
        <f>SUM(C47:C51)</f>
        <v>630</v>
      </c>
    </row>
    <row r="47" spans="1:3" s="91" customFormat="1" ht="12" customHeight="1">
      <c r="A47" s="426" t="s">
        <v>94</v>
      </c>
      <c r="B47" s="411" t="s">
        <v>273</v>
      </c>
      <c r="C47" s="455"/>
    </row>
    <row r="48" spans="1:3" s="91" customFormat="1" ht="12" customHeight="1">
      <c r="A48" s="427" t="s">
        <v>95</v>
      </c>
      <c r="B48" s="412" t="s">
        <v>274</v>
      </c>
      <c r="C48" s="287"/>
    </row>
    <row r="49" spans="1:3" s="91" customFormat="1" ht="12" customHeight="1">
      <c r="A49" s="427" t="s">
        <v>270</v>
      </c>
      <c r="B49" s="412" t="s">
        <v>275</v>
      </c>
      <c r="C49" s="287">
        <v>630</v>
      </c>
    </row>
    <row r="50" spans="1:3" s="91" customFormat="1" ht="12" customHeight="1">
      <c r="A50" s="427" t="s">
        <v>271</v>
      </c>
      <c r="B50" s="412" t="s">
        <v>276</v>
      </c>
      <c r="C50" s="287"/>
    </row>
    <row r="51" spans="1:3" s="91" customFormat="1" ht="12" customHeight="1" thickBot="1">
      <c r="A51" s="428" t="s">
        <v>272</v>
      </c>
      <c r="B51" s="413" t="s">
        <v>277</v>
      </c>
      <c r="C51" s="397"/>
    </row>
    <row r="52" spans="1:3" s="91" customFormat="1" ht="12" customHeight="1" thickBot="1">
      <c r="A52" s="31" t="s">
        <v>151</v>
      </c>
      <c r="B52" s="19" t="s">
        <v>278</v>
      </c>
      <c r="C52" s="282">
        <f>SUM(C53:C55)</f>
        <v>720</v>
      </c>
    </row>
    <row r="53" spans="1:3" s="91" customFormat="1" ht="12" customHeight="1">
      <c r="A53" s="426" t="s">
        <v>96</v>
      </c>
      <c r="B53" s="411" t="s">
        <v>279</v>
      </c>
      <c r="C53" s="285"/>
    </row>
    <row r="54" spans="1:3" s="91" customFormat="1" ht="12" customHeight="1">
      <c r="A54" s="427" t="s">
        <v>97</v>
      </c>
      <c r="B54" s="412" t="s">
        <v>473</v>
      </c>
      <c r="C54" s="284"/>
    </row>
    <row r="55" spans="1:3" s="91" customFormat="1" ht="12" customHeight="1">
      <c r="A55" s="427" t="s">
        <v>283</v>
      </c>
      <c r="B55" s="412" t="s">
        <v>281</v>
      </c>
      <c r="C55" s="284">
        <v>720</v>
      </c>
    </row>
    <row r="56" spans="1:3" s="91" customFormat="1" ht="12" customHeight="1" thickBot="1">
      <c r="A56" s="428" t="s">
        <v>284</v>
      </c>
      <c r="B56" s="413" t="s">
        <v>282</v>
      </c>
      <c r="C56" s="286"/>
    </row>
    <row r="57" spans="1:3" s="91" customFormat="1" ht="12" customHeight="1" thickBot="1">
      <c r="A57" s="31" t="s">
        <v>23</v>
      </c>
      <c r="B57" s="277" t="s">
        <v>285</v>
      </c>
      <c r="C57" s="282">
        <f>SUM(C58:C60)</f>
        <v>400</v>
      </c>
    </row>
    <row r="58" spans="1:3" s="91" customFormat="1" ht="12" customHeight="1">
      <c r="A58" s="426" t="s">
        <v>152</v>
      </c>
      <c r="B58" s="411" t="s">
        <v>287</v>
      </c>
      <c r="C58" s="287"/>
    </row>
    <row r="59" spans="1:3" s="91" customFormat="1" ht="12" customHeight="1">
      <c r="A59" s="427" t="s">
        <v>153</v>
      </c>
      <c r="B59" s="412" t="s">
        <v>474</v>
      </c>
      <c r="C59" s="287">
        <v>400</v>
      </c>
    </row>
    <row r="60" spans="1:3" s="91" customFormat="1" ht="12" customHeight="1">
      <c r="A60" s="427" t="s">
        <v>199</v>
      </c>
      <c r="B60" s="412" t="s">
        <v>288</v>
      </c>
      <c r="C60" s="287"/>
    </row>
    <row r="61" spans="1:3" s="91" customFormat="1" ht="12" customHeight="1" thickBot="1">
      <c r="A61" s="428" t="s">
        <v>286</v>
      </c>
      <c r="B61" s="413" t="s">
        <v>289</v>
      </c>
      <c r="C61" s="287"/>
    </row>
    <row r="62" spans="1:3" s="91" customFormat="1" ht="12" customHeight="1" thickBot="1">
      <c r="A62" s="31" t="s">
        <v>24</v>
      </c>
      <c r="B62" s="19" t="s">
        <v>290</v>
      </c>
      <c r="C62" s="288">
        <f>+C7+C14+C21+C28+C35+C46+C52+C57</f>
        <v>198441</v>
      </c>
    </row>
    <row r="63" spans="1:3" s="91" customFormat="1" ht="12" customHeight="1" thickBot="1">
      <c r="A63" s="429" t="s">
        <v>430</v>
      </c>
      <c r="B63" s="277" t="s">
        <v>292</v>
      </c>
      <c r="C63" s="282">
        <f>SUM(C64:C66)</f>
        <v>0</v>
      </c>
    </row>
    <row r="64" spans="1:3" s="91" customFormat="1" ht="12" customHeight="1">
      <c r="A64" s="426" t="s">
        <v>325</v>
      </c>
      <c r="B64" s="411" t="s">
        <v>293</v>
      </c>
      <c r="C64" s="287"/>
    </row>
    <row r="65" spans="1:3" s="91" customFormat="1" ht="12" customHeight="1">
      <c r="A65" s="427" t="s">
        <v>334</v>
      </c>
      <c r="B65" s="412" t="s">
        <v>294</v>
      </c>
      <c r="C65" s="287"/>
    </row>
    <row r="66" spans="1:3" s="91" customFormat="1" ht="12" customHeight="1" thickBot="1">
      <c r="A66" s="428" t="s">
        <v>335</v>
      </c>
      <c r="B66" s="415" t="s">
        <v>295</v>
      </c>
      <c r="C66" s="287"/>
    </row>
    <row r="67" spans="1:3" s="91" customFormat="1" ht="12" customHeight="1" thickBot="1">
      <c r="A67" s="429" t="s">
        <v>296</v>
      </c>
      <c r="B67" s="277" t="s">
        <v>297</v>
      </c>
      <c r="C67" s="282">
        <f>SUM(C68:C71)</f>
        <v>0</v>
      </c>
    </row>
    <row r="68" spans="1:3" s="91" customFormat="1" ht="12" customHeight="1">
      <c r="A68" s="426" t="s">
        <v>128</v>
      </c>
      <c r="B68" s="411" t="s">
        <v>298</v>
      </c>
      <c r="C68" s="287"/>
    </row>
    <row r="69" spans="1:3" s="91" customFormat="1" ht="12" customHeight="1">
      <c r="A69" s="427" t="s">
        <v>129</v>
      </c>
      <c r="B69" s="412" t="s">
        <v>299</v>
      </c>
      <c r="C69" s="287"/>
    </row>
    <row r="70" spans="1:3" s="91" customFormat="1" ht="12" customHeight="1">
      <c r="A70" s="427" t="s">
        <v>326</v>
      </c>
      <c r="B70" s="412" t="s">
        <v>300</v>
      </c>
      <c r="C70" s="287"/>
    </row>
    <row r="71" spans="1:3" s="91" customFormat="1" ht="12" customHeight="1" thickBot="1">
      <c r="A71" s="428" t="s">
        <v>327</v>
      </c>
      <c r="B71" s="413" t="s">
        <v>301</v>
      </c>
      <c r="C71" s="287"/>
    </row>
    <row r="72" spans="1:3" s="91" customFormat="1" ht="12" customHeight="1" thickBot="1">
      <c r="A72" s="429" t="s">
        <v>302</v>
      </c>
      <c r="B72" s="277" t="s">
        <v>303</v>
      </c>
      <c r="C72" s="282">
        <f>SUM(C73:C74)</f>
        <v>14644</v>
      </c>
    </row>
    <row r="73" spans="1:3" s="91" customFormat="1" ht="12" customHeight="1">
      <c r="A73" s="426" t="s">
        <v>328</v>
      </c>
      <c r="B73" s="411" t="s">
        <v>304</v>
      </c>
      <c r="C73" s="287">
        <v>14644</v>
      </c>
    </row>
    <row r="74" spans="1:3" s="91" customFormat="1" ht="12" customHeight="1" thickBot="1">
      <c r="A74" s="428" t="s">
        <v>329</v>
      </c>
      <c r="B74" s="413" t="s">
        <v>305</v>
      </c>
      <c r="C74" s="287"/>
    </row>
    <row r="75" spans="1:3" s="90" customFormat="1" ht="12" customHeight="1" thickBot="1">
      <c r="A75" s="429" t="s">
        <v>306</v>
      </c>
      <c r="B75" s="277" t="s">
        <v>511</v>
      </c>
      <c r="C75" s="282"/>
    </row>
    <row r="76" spans="1:3" s="90" customFormat="1" ht="12" customHeight="1" thickBot="1">
      <c r="A76" s="429">
        <v>14</v>
      </c>
      <c r="B76" s="416" t="s">
        <v>514</v>
      </c>
      <c r="C76" s="288">
        <f>+C63+C67+C72+C75</f>
        <v>14644</v>
      </c>
    </row>
    <row r="77" spans="1:3" s="90" customFormat="1" ht="12" customHeight="1" thickBot="1">
      <c r="A77" s="430" t="s">
        <v>30</v>
      </c>
      <c r="B77" s="418" t="s">
        <v>515</v>
      </c>
      <c r="C77" s="288">
        <f>+C62+C76</f>
        <v>213085</v>
      </c>
    </row>
    <row r="78" spans="1:3" s="91" customFormat="1" ht="15" customHeight="1">
      <c r="A78" s="235"/>
      <c r="B78" s="236"/>
      <c r="C78" s="352"/>
    </row>
    <row r="79" spans="1:3" ht="13.5" thickBot="1">
      <c r="A79" s="431"/>
      <c r="B79" s="238"/>
      <c r="C79" s="353"/>
    </row>
    <row r="80" spans="1:3" s="70" customFormat="1" ht="16.5" customHeight="1" thickBot="1">
      <c r="A80" s="239"/>
      <c r="B80" s="240" t="s">
        <v>57</v>
      </c>
      <c r="C80" s="354"/>
    </row>
    <row r="81" spans="1:3" s="92" customFormat="1" ht="12" customHeight="1" thickBot="1">
      <c r="A81" s="403" t="s">
        <v>16</v>
      </c>
      <c r="B81" s="25" t="s">
        <v>339</v>
      </c>
      <c r="C81" s="281">
        <f>SUM(C82:C86)</f>
        <v>131303</v>
      </c>
    </row>
    <row r="82" spans="1:3" ht="12" customHeight="1">
      <c r="A82" s="432" t="s">
        <v>98</v>
      </c>
      <c r="B82" s="8" t="s">
        <v>47</v>
      </c>
      <c r="C82" s="283">
        <v>46253</v>
      </c>
    </row>
    <row r="83" spans="1:3" ht="12" customHeight="1">
      <c r="A83" s="427" t="s">
        <v>99</v>
      </c>
      <c r="B83" s="6" t="s">
        <v>154</v>
      </c>
      <c r="C83" s="284">
        <v>9962</v>
      </c>
    </row>
    <row r="84" spans="1:3" ht="12" customHeight="1">
      <c r="A84" s="427" t="s">
        <v>100</v>
      </c>
      <c r="B84" s="6" t="s">
        <v>126</v>
      </c>
      <c r="C84" s="286">
        <v>54415</v>
      </c>
    </row>
    <row r="85" spans="1:3" ht="12" customHeight="1">
      <c r="A85" s="427" t="s">
        <v>101</v>
      </c>
      <c r="B85" s="9" t="s">
        <v>155</v>
      </c>
      <c r="C85" s="286">
        <v>14563</v>
      </c>
    </row>
    <row r="86" spans="1:3" ht="12" customHeight="1">
      <c r="A86" s="427" t="s">
        <v>112</v>
      </c>
      <c r="B86" s="17" t="s">
        <v>156</v>
      </c>
      <c r="C86" s="286">
        <v>6110</v>
      </c>
    </row>
    <row r="87" spans="1:3" ht="12" customHeight="1">
      <c r="A87" s="427" t="s">
        <v>102</v>
      </c>
      <c r="B87" s="6" t="s">
        <v>340</v>
      </c>
      <c r="C87" s="286"/>
    </row>
    <row r="88" spans="1:3" ht="12" customHeight="1">
      <c r="A88" s="427" t="s">
        <v>103</v>
      </c>
      <c r="B88" s="144" t="s">
        <v>341</v>
      </c>
      <c r="C88" s="286"/>
    </row>
    <row r="89" spans="1:3" ht="12" customHeight="1">
      <c r="A89" s="427" t="s">
        <v>113</v>
      </c>
      <c r="B89" s="145" t="s">
        <v>342</v>
      </c>
      <c r="C89" s="286"/>
    </row>
    <row r="90" spans="1:3" ht="12" customHeight="1">
      <c r="A90" s="427" t="s">
        <v>114</v>
      </c>
      <c r="B90" s="145" t="s">
        <v>343</v>
      </c>
      <c r="C90" s="286"/>
    </row>
    <row r="91" spans="1:3" ht="12" customHeight="1">
      <c r="A91" s="427" t="s">
        <v>115</v>
      </c>
      <c r="B91" s="144" t="s">
        <v>344</v>
      </c>
      <c r="C91" s="286">
        <v>2426</v>
      </c>
    </row>
    <row r="92" spans="1:3" ht="12" customHeight="1">
      <c r="A92" s="427" t="s">
        <v>116</v>
      </c>
      <c r="B92" s="144" t="s">
        <v>345</v>
      </c>
      <c r="C92" s="286"/>
    </row>
    <row r="93" spans="1:3" ht="12" customHeight="1">
      <c r="A93" s="427" t="s">
        <v>118</v>
      </c>
      <c r="B93" s="145" t="s">
        <v>346</v>
      </c>
      <c r="C93" s="286"/>
    </row>
    <row r="94" spans="1:3" ht="12" customHeight="1">
      <c r="A94" s="433" t="s">
        <v>157</v>
      </c>
      <c r="B94" s="146" t="s">
        <v>347</v>
      </c>
      <c r="C94" s="286"/>
    </row>
    <row r="95" spans="1:3" ht="12" customHeight="1">
      <c r="A95" s="427" t="s">
        <v>337</v>
      </c>
      <c r="B95" s="146" t="s">
        <v>348</v>
      </c>
      <c r="C95" s="286"/>
    </row>
    <row r="96" spans="1:3" ht="12" customHeight="1" thickBot="1">
      <c r="A96" s="434" t="s">
        <v>338</v>
      </c>
      <c r="B96" s="147" t="s">
        <v>349</v>
      </c>
      <c r="C96" s="289">
        <v>3684</v>
      </c>
    </row>
    <row r="97" spans="1:3" ht="12" customHeight="1" thickBot="1">
      <c r="A97" s="31" t="s">
        <v>17</v>
      </c>
      <c r="B97" s="24" t="s">
        <v>350</v>
      </c>
      <c r="C97" s="282">
        <f>+C98+C100+C102</f>
        <v>6232</v>
      </c>
    </row>
    <row r="98" spans="1:3" ht="12" customHeight="1">
      <c r="A98" s="426" t="s">
        <v>104</v>
      </c>
      <c r="B98" s="6" t="s">
        <v>197</v>
      </c>
      <c r="C98" s="285">
        <v>2682</v>
      </c>
    </row>
    <row r="99" spans="1:3" ht="12" customHeight="1">
      <c r="A99" s="426" t="s">
        <v>105</v>
      </c>
      <c r="B99" s="10" t="s">
        <v>354</v>
      </c>
      <c r="C99" s="285"/>
    </row>
    <row r="100" spans="1:3" ht="12" customHeight="1">
      <c r="A100" s="426" t="s">
        <v>106</v>
      </c>
      <c r="B100" s="10" t="s">
        <v>158</v>
      </c>
      <c r="C100" s="284">
        <v>3000</v>
      </c>
    </row>
    <row r="101" spans="1:3" ht="12" customHeight="1">
      <c r="A101" s="426" t="s">
        <v>107</v>
      </c>
      <c r="B101" s="10" t="s">
        <v>355</v>
      </c>
      <c r="C101" s="265"/>
    </row>
    <row r="102" spans="1:3" ht="12" customHeight="1">
      <c r="A102" s="426" t="s">
        <v>108</v>
      </c>
      <c r="B102" s="279" t="s">
        <v>200</v>
      </c>
      <c r="C102" s="265">
        <v>550</v>
      </c>
    </row>
    <row r="103" spans="1:3" ht="12" customHeight="1">
      <c r="A103" s="426" t="s">
        <v>117</v>
      </c>
      <c r="B103" s="278" t="s">
        <v>475</v>
      </c>
      <c r="C103" s="265"/>
    </row>
    <row r="104" spans="1:3" ht="12" customHeight="1">
      <c r="A104" s="426" t="s">
        <v>119</v>
      </c>
      <c r="B104" s="407" t="s">
        <v>360</v>
      </c>
      <c r="C104" s="265"/>
    </row>
    <row r="105" spans="1:3" ht="12" customHeight="1">
      <c r="A105" s="426" t="s">
        <v>159</v>
      </c>
      <c r="B105" s="145" t="s">
        <v>343</v>
      </c>
      <c r="C105" s="265">
        <v>500</v>
      </c>
    </row>
    <row r="106" spans="1:3" ht="12" customHeight="1">
      <c r="A106" s="426" t="s">
        <v>160</v>
      </c>
      <c r="B106" s="145" t="s">
        <v>359</v>
      </c>
      <c r="C106" s="265">
        <v>50</v>
      </c>
    </row>
    <row r="107" spans="1:3" ht="12" customHeight="1">
      <c r="A107" s="426" t="s">
        <v>161</v>
      </c>
      <c r="B107" s="145" t="s">
        <v>358</v>
      </c>
      <c r="C107" s="265"/>
    </row>
    <row r="108" spans="1:3" ht="12" customHeight="1">
      <c r="A108" s="426" t="s">
        <v>351</v>
      </c>
      <c r="B108" s="145" t="s">
        <v>346</v>
      </c>
      <c r="C108" s="265"/>
    </row>
    <row r="109" spans="1:3" ht="12" customHeight="1">
      <c r="A109" s="426" t="s">
        <v>352</v>
      </c>
      <c r="B109" s="145" t="s">
        <v>357</v>
      </c>
      <c r="C109" s="265"/>
    </row>
    <row r="110" spans="1:3" ht="12" customHeight="1" thickBot="1">
      <c r="A110" s="433" t="s">
        <v>353</v>
      </c>
      <c r="B110" s="145" t="s">
        <v>356</v>
      </c>
      <c r="C110" s="267"/>
    </row>
    <row r="111" spans="1:3" ht="12" customHeight="1" thickBot="1">
      <c r="A111" s="31" t="s">
        <v>18</v>
      </c>
      <c r="B111" s="126" t="s">
        <v>361</v>
      </c>
      <c r="C111" s="282">
        <f>+C112+C113</f>
        <v>10190</v>
      </c>
    </row>
    <row r="112" spans="1:3" ht="12" customHeight="1">
      <c r="A112" s="426" t="s">
        <v>87</v>
      </c>
      <c r="B112" s="7" t="s">
        <v>59</v>
      </c>
      <c r="C112" s="285">
        <v>2490</v>
      </c>
    </row>
    <row r="113" spans="1:3" ht="12" customHeight="1" thickBot="1">
      <c r="A113" s="428" t="s">
        <v>88</v>
      </c>
      <c r="B113" s="10" t="s">
        <v>60</v>
      </c>
      <c r="C113" s="286">
        <v>7700</v>
      </c>
    </row>
    <row r="114" spans="1:3" ht="12" customHeight="1" thickBot="1">
      <c r="A114" s="31" t="s">
        <v>19</v>
      </c>
      <c r="B114" s="126" t="s">
        <v>362</v>
      </c>
      <c r="C114" s="282">
        <f>+C81+C97+C111</f>
        <v>147725</v>
      </c>
    </row>
    <row r="115" spans="1:3" ht="12" customHeight="1" thickBot="1">
      <c r="A115" s="31" t="s">
        <v>20</v>
      </c>
      <c r="B115" s="126" t="s">
        <v>363</v>
      </c>
      <c r="C115" s="282">
        <f>+C116+C117+C118</f>
        <v>0</v>
      </c>
    </row>
    <row r="116" spans="1:3" s="92" customFormat="1" ht="12" customHeight="1">
      <c r="A116" s="426" t="s">
        <v>91</v>
      </c>
      <c r="B116" s="7" t="s">
        <v>364</v>
      </c>
      <c r="C116" s="265"/>
    </row>
    <row r="117" spans="1:3" ht="12" customHeight="1">
      <c r="A117" s="426" t="s">
        <v>92</v>
      </c>
      <c r="B117" s="7" t="s">
        <v>365</v>
      </c>
      <c r="C117" s="265"/>
    </row>
    <row r="118" spans="1:3" ht="12" customHeight="1" thickBot="1">
      <c r="A118" s="433" t="s">
        <v>93</v>
      </c>
      <c r="B118" s="5" t="s">
        <v>366</v>
      </c>
      <c r="C118" s="265"/>
    </row>
    <row r="119" spans="1:3" ht="12" customHeight="1" thickBot="1">
      <c r="A119" s="31" t="s">
        <v>21</v>
      </c>
      <c r="B119" s="126" t="s">
        <v>429</v>
      </c>
      <c r="C119" s="282">
        <f>+C120+C121+C122+C123</f>
        <v>0</v>
      </c>
    </row>
    <row r="120" spans="1:3" ht="12" customHeight="1">
      <c r="A120" s="426" t="s">
        <v>94</v>
      </c>
      <c r="B120" s="7" t="s">
        <v>367</v>
      </c>
      <c r="C120" s="265"/>
    </row>
    <row r="121" spans="1:3" ht="12" customHeight="1">
      <c r="A121" s="426" t="s">
        <v>95</v>
      </c>
      <c r="B121" s="7" t="s">
        <v>368</v>
      </c>
      <c r="C121" s="265"/>
    </row>
    <row r="122" spans="1:3" ht="12" customHeight="1">
      <c r="A122" s="426" t="s">
        <v>270</v>
      </c>
      <c r="B122" s="7" t="s">
        <v>369</v>
      </c>
      <c r="C122" s="265"/>
    </row>
    <row r="123" spans="1:3" s="92" customFormat="1" ht="12" customHeight="1" thickBot="1">
      <c r="A123" s="433" t="s">
        <v>271</v>
      </c>
      <c r="B123" s="5" t="s">
        <v>370</v>
      </c>
      <c r="C123" s="265"/>
    </row>
    <row r="124" spans="1:11" ht="12" customHeight="1" thickBot="1">
      <c r="A124" s="31" t="s">
        <v>22</v>
      </c>
      <c r="B124" s="126" t="s">
        <v>371</v>
      </c>
      <c r="C124" s="288">
        <f>+C125+C126+C127+C128+C129</f>
        <v>65360</v>
      </c>
      <c r="K124" s="247"/>
    </row>
    <row r="125" spans="1:3" ht="12.75">
      <c r="A125" s="426" t="s">
        <v>96</v>
      </c>
      <c r="B125" s="7" t="s">
        <v>372</v>
      </c>
      <c r="C125" s="265"/>
    </row>
    <row r="126" spans="1:3" ht="12" customHeight="1">
      <c r="A126" s="426" t="s">
        <v>97</v>
      </c>
      <c r="B126" s="7" t="s">
        <v>382</v>
      </c>
      <c r="C126" s="265"/>
    </row>
    <row r="127" spans="1:3" s="92" customFormat="1" ht="12" customHeight="1">
      <c r="A127" s="426" t="s">
        <v>283</v>
      </c>
      <c r="B127" s="7" t="s">
        <v>373</v>
      </c>
      <c r="C127" s="265"/>
    </row>
    <row r="128" spans="1:3" s="92" customFormat="1" ht="12" customHeight="1">
      <c r="A128" s="427" t="s">
        <v>284</v>
      </c>
      <c r="B128" s="6" t="s">
        <v>374</v>
      </c>
      <c r="C128" s="265"/>
    </row>
    <row r="129" spans="1:3" s="92" customFormat="1" ht="12" customHeight="1" thickBot="1">
      <c r="A129" s="434" t="s">
        <v>480</v>
      </c>
      <c r="B129" s="503" t="s">
        <v>481</v>
      </c>
      <c r="C129" s="502">
        <v>65360</v>
      </c>
    </row>
    <row r="130" spans="1:3" s="92" customFormat="1" ht="12" customHeight="1" thickBot="1">
      <c r="A130" s="31" t="s">
        <v>23</v>
      </c>
      <c r="B130" s="126" t="s">
        <v>375</v>
      </c>
      <c r="C130" s="290">
        <f>+C131+C132+C133+C134</f>
        <v>0</v>
      </c>
    </row>
    <row r="131" spans="1:3" s="92" customFormat="1" ht="12" customHeight="1">
      <c r="A131" s="426" t="s">
        <v>152</v>
      </c>
      <c r="B131" s="7" t="s">
        <v>376</v>
      </c>
      <c r="C131" s="265"/>
    </row>
    <row r="132" spans="1:3" s="92" customFormat="1" ht="12" customHeight="1">
      <c r="A132" s="426" t="s">
        <v>153</v>
      </c>
      <c r="B132" s="7" t="s">
        <v>377</v>
      </c>
      <c r="C132" s="265"/>
    </row>
    <row r="133" spans="1:3" s="92" customFormat="1" ht="12" customHeight="1">
      <c r="A133" s="426" t="s">
        <v>199</v>
      </c>
      <c r="B133" s="7" t="s">
        <v>378</v>
      </c>
      <c r="C133" s="265"/>
    </row>
    <row r="134" spans="1:3" ht="12.75" customHeight="1" thickBot="1">
      <c r="A134" s="426" t="s">
        <v>286</v>
      </c>
      <c r="B134" s="7" t="s">
        <v>379</v>
      </c>
      <c r="C134" s="265"/>
    </row>
    <row r="135" spans="1:3" ht="12" customHeight="1" thickBot="1">
      <c r="A135" s="31" t="s">
        <v>24</v>
      </c>
      <c r="B135" s="126" t="s">
        <v>380</v>
      </c>
      <c r="C135" s="420">
        <f>+C115+C119+C124+C130</f>
        <v>65360</v>
      </c>
    </row>
    <row r="136" spans="1:3" ht="15" customHeight="1" thickBot="1">
      <c r="A136" s="435" t="s">
        <v>25</v>
      </c>
      <c r="B136" s="373" t="s">
        <v>381</v>
      </c>
      <c r="C136" s="420">
        <f>+C114+C135</f>
        <v>213085</v>
      </c>
    </row>
    <row r="137" spans="1:3" ht="13.5" thickBot="1">
      <c r="A137" s="381"/>
      <c r="B137" s="382"/>
      <c r="C137" s="383"/>
    </row>
    <row r="138" spans="1:3" ht="15" customHeight="1" thickBot="1">
      <c r="A138" s="244" t="s">
        <v>175</v>
      </c>
      <c r="B138" s="245"/>
      <c r="C138" s="123">
        <v>17</v>
      </c>
    </row>
    <row r="139" spans="1:3" ht="14.25" customHeight="1" thickBot="1">
      <c r="A139" s="244" t="s">
        <v>176</v>
      </c>
      <c r="B139" s="245"/>
      <c r="C139" s="123">
        <v>16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5"/>
  <sheetViews>
    <sheetView zoomScaleSheetLayoutView="85" workbookViewId="0" topLeftCell="A1">
      <selection activeCell="C13" sqref="C13"/>
    </sheetView>
  </sheetViews>
  <sheetFormatPr defaultColWidth="9.00390625" defaultRowHeight="12.75"/>
  <cols>
    <col min="1" max="1" width="19.50390625" style="384" customWidth="1"/>
    <col min="2" max="2" width="72.00390625" style="385" customWidth="1"/>
    <col min="3" max="3" width="25.00390625" style="386" customWidth="1"/>
    <col min="4" max="16384" width="9.375" style="3" customWidth="1"/>
  </cols>
  <sheetData>
    <row r="1" spans="1:3" s="2" customFormat="1" ht="16.5" customHeight="1" thickBot="1">
      <c r="A1" s="221"/>
      <c r="B1" s="223"/>
      <c r="C1" s="246" t="s">
        <v>549</v>
      </c>
    </row>
    <row r="2" spans="1:3" s="88" customFormat="1" ht="15" customHeight="1">
      <c r="A2" s="401" t="s">
        <v>64</v>
      </c>
      <c r="B2" s="342" t="s">
        <v>513</v>
      </c>
      <c r="C2" s="344" t="s">
        <v>51</v>
      </c>
    </row>
    <row r="3" spans="1:3" s="88" customFormat="1" ht="12.75" customHeight="1" thickBot="1">
      <c r="A3" s="224" t="s">
        <v>172</v>
      </c>
      <c r="B3" s="343" t="s">
        <v>476</v>
      </c>
      <c r="C3" s="345">
        <v>2</v>
      </c>
    </row>
    <row r="4" spans="1:3" s="89" customFormat="1" ht="14.25" customHeight="1" thickBot="1">
      <c r="A4" s="225"/>
      <c r="B4" s="225"/>
      <c r="C4" s="226" t="s">
        <v>52</v>
      </c>
    </row>
    <row r="5" spans="1:3" ht="13.5" thickBot="1">
      <c r="A5" s="402" t="s">
        <v>174</v>
      </c>
      <c r="B5" s="227" t="s">
        <v>53</v>
      </c>
      <c r="C5" s="346" t="s">
        <v>54</v>
      </c>
    </row>
    <row r="6" spans="1:3" s="70" customFormat="1" ht="12.75" customHeight="1" thickBot="1">
      <c r="A6" s="202">
        <v>1</v>
      </c>
      <c r="B6" s="203">
        <v>2</v>
      </c>
      <c r="C6" s="204">
        <v>3</v>
      </c>
    </row>
    <row r="7" spans="1:3" s="70" customFormat="1" ht="15.75" customHeight="1" thickBot="1">
      <c r="A7" s="229"/>
      <c r="B7" s="230" t="s">
        <v>55</v>
      </c>
      <c r="C7" s="347"/>
    </row>
    <row r="8" spans="1:3" s="70" customFormat="1" ht="12" customHeight="1" thickBot="1">
      <c r="A8" s="31" t="s">
        <v>16</v>
      </c>
      <c r="B8" s="19" t="s">
        <v>226</v>
      </c>
      <c r="C8" s="282">
        <f>+C9+C10+C11+C12+C13+C14</f>
        <v>114828</v>
      </c>
    </row>
    <row r="9" spans="1:3" s="90" customFormat="1" ht="12" customHeight="1">
      <c r="A9" s="426" t="s">
        <v>98</v>
      </c>
      <c r="B9" s="411" t="s">
        <v>227</v>
      </c>
      <c r="C9" s="285">
        <v>52108</v>
      </c>
    </row>
    <row r="10" spans="1:3" s="91" customFormat="1" ht="12" customHeight="1">
      <c r="A10" s="427" t="s">
        <v>99</v>
      </c>
      <c r="B10" s="412" t="s">
        <v>228</v>
      </c>
      <c r="C10" s="284">
        <v>23636</v>
      </c>
    </row>
    <row r="11" spans="1:3" s="91" customFormat="1" ht="12" customHeight="1">
      <c r="A11" s="427" t="s">
        <v>100</v>
      </c>
      <c r="B11" s="412" t="s">
        <v>229</v>
      </c>
      <c r="C11" s="284">
        <v>37018</v>
      </c>
    </row>
    <row r="12" spans="1:3" s="91" customFormat="1" ht="12" customHeight="1">
      <c r="A12" s="427" t="s">
        <v>101</v>
      </c>
      <c r="B12" s="412" t="s">
        <v>230</v>
      </c>
      <c r="C12" s="284">
        <v>2066</v>
      </c>
    </row>
    <row r="13" spans="1:3" s="91" customFormat="1" ht="12" customHeight="1">
      <c r="A13" s="427" t="s">
        <v>127</v>
      </c>
      <c r="B13" s="412" t="s">
        <v>231</v>
      </c>
      <c r="C13" s="453"/>
    </row>
    <row r="14" spans="1:3" s="90" customFormat="1" ht="12" customHeight="1" thickBot="1">
      <c r="A14" s="428" t="s">
        <v>102</v>
      </c>
      <c r="B14" s="413" t="s">
        <v>232</v>
      </c>
      <c r="C14" s="454"/>
    </row>
    <row r="15" spans="1:3" s="90" customFormat="1" ht="12" customHeight="1" thickBot="1">
      <c r="A15" s="31" t="s">
        <v>17</v>
      </c>
      <c r="B15" s="277" t="s">
        <v>233</v>
      </c>
      <c r="C15" s="282">
        <f>+C16+C17+C18+C19+C20</f>
        <v>19532</v>
      </c>
    </row>
    <row r="16" spans="1:3" s="90" customFormat="1" ht="12" customHeight="1">
      <c r="A16" s="426" t="s">
        <v>104</v>
      </c>
      <c r="B16" s="411" t="s">
        <v>234</v>
      </c>
      <c r="C16" s="285"/>
    </row>
    <row r="17" spans="1:3" s="90" customFormat="1" ht="12" customHeight="1">
      <c r="A17" s="427" t="s">
        <v>105</v>
      </c>
      <c r="B17" s="412" t="s">
        <v>235</v>
      </c>
      <c r="C17" s="284"/>
    </row>
    <row r="18" spans="1:3" s="90" customFormat="1" ht="12" customHeight="1">
      <c r="A18" s="427" t="s">
        <v>106</v>
      </c>
      <c r="B18" s="412" t="s">
        <v>469</v>
      </c>
      <c r="C18" s="284"/>
    </row>
    <row r="19" spans="1:3" s="90" customFormat="1" ht="12" customHeight="1">
      <c r="A19" s="427" t="s">
        <v>107</v>
      </c>
      <c r="B19" s="412" t="s">
        <v>470</v>
      </c>
      <c r="C19" s="284"/>
    </row>
    <row r="20" spans="1:3" s="90" customFormat="1" ht="12" customHeight="1">
      <c r="A20" s="427" t="s">
        <v>108</v>
      </c>
      <c r="B20" s="412" t="s">
        <v>236</v>
      </c>
      <c r="C20" s="284">
        <v>19532</v>
      </c>
    </row>
    <row r="21" spans="1:3" s="91" customFormat="1" ht="12" customHeight="1" thickBot="1">
      <c r="A21" s="428" t="s">
        <v>117</v>
      </c>
      <c r="B21" s="413" t="s">
        <v>237</v>
      </c>
      <c r="C21" s="286">
        <v>545</v>
      </c>
    </row>
    <row r="22" spans="1:3" s="91" customFormat="1" ht="12" customHeight="1" thickBot="1">
      <c r="A22" s="31" t="s">
        <v>18</v>
      </c>
      <c r="B22" s="19" t="s">
        <v>238</v>
      </c>
      <c r="C22" s="282">
        <f>+C23+C24+C25+C26+C27</f>
        <v>682</v>
      </c>
    </row>
    <row r="23" spans="1:3" s="91" customFormat="1" ht="12" customHeight="1">
      <c r="A23" s="426" t="s">
        <v>87</v>
      </c>
      <c r="B23" s="411" t="s">
        <v>239</v>
      </c>
      <c r="C23" s="285"/>
    </row>
    <row r="24" spans="1:3" s="90" customFormat="1" ht="12" customHeight="1">
      <c r="A24" s="427" t="s">
        <v>88</v>
      </c>
      <c r="B24" s="412" t="s">
        <v>240</v>
      </c>
      <c r="C24" s="284"/>
    </row>
    <row r="25" spans="1:3" s="91" customFormat="1" ht="12" customHeight="1">
      <c r="A25" s="427" t="s">
        <v>89</v>
      </c>
      <c r="B25" s="412" t="s">
        <v>471</v>
      </c>
      <c r="C25" s="284"/>
    </row>
    <row r="26" spans="1:3" s="91" customFormat="1" ht="12" customHeight="1">
      <c r="A26" s="427" t="s">
        <v>90</v>
      </c>
      <c r="B26" s="412" t="s">
        <v>472</v>
      </c>
      <c r="C26" s="284"/>
    </row>
    <row r="27" spans="1:3" s="91" customFormat="1" ht="12" customHeight="1">
      <c r="A27" s="427" t="s">
        <v>142</v>
      </c>
      <c r="B27" s="412" t="s">
        <v>241</v>
      </c>
      <c r="C27" s="284">
        <v>682</v>
      </c>
    </row>
    <row r="28" spans="1:3" s="91" customFormat="1" ht="12" customHeight="1" thickBot="1">
      <c r="A28" s="428" t="s">
        <v>143</v>
      </c>
      <c r="B28" s="413" t="s">
        <v>242</v>
      </c>
      <c r="C28" s="286"/>
    </row>
    <row r="29" spans="1:3" s="91" customFormat="1" ht="12" customHeight="1" thickBot="1">
      <c r="A29" s="31" t="s">
        <v>144</v>
      </c>
      <c r="B29" s="19" t="s">
        <v>243</v>
      </c>
      <c r="C29" s="288">
        <f>+C30+C33+C34+C35</f>
        <v>32470</v>
      </c>
    </row>
    <row r="30" spans="1:3" s="91" customFormat="1" ht="12" customHeight="1">
      <c r="A30" s="426" t="s">
        <v>244</v>
      </c>
      <c r="B30" s="411" t="s">
        <v>250</v>
      </c>
      <c r="C30" s="406">
        <f>+C31+C32</f>
        <v>28220</v>
      </c>
    </row>
    <row r="31" spans="1:3" s="91" customFormat="1" ht="12" customHeight="1">
      <c r="A31" s="427" t="s">
        <v>245</v>
      </c>
      <c r="B31" s="412" t="s">
        <v>251</v>
      </c>
      <c r="C31" s="284">
        <v>5200</v>
      </c>
    </row>
    <row r="32" spans="1:3" s="91" customFormat="1" ht="12" customHeight="1">
      <c r="A32" s="427" t="s">
        <v>246</v>
      </c>
      <c r="B32" s="412" t="s">
        <v>252</v>
      </c>
      <c r="C32" s="284">
        <v>23020</v>
      </c>
    </row>
    <row r="33" spans="1:3" s="91" customFormat="1" ht="12" customHeight="1">
      <c r="A33" s="427" t="s">
        <v>247</v>
      </c>
      <c r="B33" s="412" t="s">
        <v>253</v>
      </c>
      <c r="C33" s="284">
        <v>3000</v>
      </c>
    </row>
    <row r="34" spans="1:3" s="91" customFormat="1" ht="12" customHeight="1">
      <c r="A34" s="427" t="s">
        <v>248</v>
      </c>
      <c r="B34" s="412" t="s">
        <v>254</v>
      </c>
      <c r="C34" s="284">
        <v>700</v>
      </c>
    </row>
    <row r="35" spans="1:3" s="91" customFormat="1" ht="12" customHeight="1" thickBot="1">
      <c r="A35" s="428" t="s">
        <v>249</v>
      </c>
      <c r="B35" s="413" t="s">
        <v>255</v>
      </c>
      <c r="C35" s="286">
        <v>550</v>
      </c>
    </row>
    <row r="36" spans="1:3" s="91" customFormat="1" ht="12" customHeight="1" thickBot="1">
      <c r="A36" s="31" t="s">
        <v>20</v>
      </c>
      <c r="B36" s="19" t="s">
        <v>256</v>
      </c>
      <c r="C36" s="282">
        <f>SUM(C37:C46)</f>
        <v>18711</v>
      </c>
    </row>
    <row r="37" spans="1:3" s="91" customFormat="1" ht="12" customHeight="1">
      <c r="A37" s="426" t="s">
        <v>91</v>
      </c>
      <c r="B37" s="411" t="s">
        <v>259</v>
      </c>
      <c r="C37" s="285"/>
    </row>
    <row r="38" spans="1:3" s="91" customFormat="1" ht="12" customHeight="1">
      <c r="A38" s="427" t="s">
        <v>92</v>
      </c>
      <c r="B38" s="412" t="s">
        <v>260</v>
      </c>
      <c r="C38" s="284">
        <v>2185</v>
      </c>
    </row>
    <row r="39" spans="1:3" s="91" customFormat="1" ht="12" customHeight="1">
      <c r="A39" s="427" t="s">
        <v>93</v>
      </c>
      <c r="B39" s="412" t="s">
        <v>261</v>
      </c>
      <c r="C39" s="284">
        <v>60</v>
      </c>
    </row>
    <row r="40" spans="1:3" s="91" customFormat="1" ht="12" customHeight="1">
      <c r="A40" s="427" t="s">
        <v>146</v>
      </c>
      <c r="B40" s="412" t="s">
        <v>262</v>
      </c>
      <c r="C40" s="284">
        <v>2064</v>
      </c>
    </row>
    <row r="41" spans="1:3" s="91" customFormat="1" ht="12" customHeight="1">
      <c r="A41" s="427" t="s">
        <v>147</v>
      </c>
      <c r="B41" s="412" t="s">
        <v>263</v>
      </c>
      <c r="C41" s="284">
        <v>10668</v>
      </c>
    </row>
    <row r="42" spans="1:3" s="91" customFormat="1" ht="12" customHeight="1">
      <c r="A42" s="427" t="s">
        <v>148</v>
      </c>
      <c r="B42" s="412" t="s">
        <v>264</v>
      </c>
      <c r="C42" s="284">
        <v>3634</v>
      </c>
    </row>
    <row r="43" spans="1:3" s="91" customFormat="1" ht="12" customHeight="1">
      <c r="A43" s="427" t="s">
        <v>149</v>
      </c>
      <c r="B43" s="412" t="s">
        <v>265</v>
      </c>
      <c r="C43" s="284"/>
    </row>
    <row r="44" spans="1:3" s="91" customFormat="1" ht="12" customHeight="1">
      <c r="A44" s="427" t="s">
        <v>150</v>
      </c>
      <c r="B44" s="412" t="s">
        <v>266</v>
      </c>
      <c r="C44" s="284">
        <v>100</v>
      </c>
    </row>
    <row r="45" spans="1:3" s="91" customFormat="1" ht="12" customHeight="1">
      <c r="A45" s="427" t="s">
        <v>257</v>
      </c>
      <c r="B45" s="412" t="s">
        <v>267</v>
      </c>
      <c r="C45" s="287"/>
    </row>
    <row r="46" spans="1:3" s="91" customFormat="1" ht="12" customHeight="1" thickBot="1">
      <c r="A46" s="428" t="s">
        <v>258</v>
      </c>
      <c r="B46" s="413" t="s">
        <v>268</v>
      </c>
      <c r="C46" s="397"/>
    </row>
    <row r="47" spans="1:3" s="91" customFormat="1" ht="12" customHeight="1" thickBot="1">
      <c r="A47" s="31" t="s">
        <v>21</v>
      </c>
      <c r="B47" s="19" t="s">
        <v>269</v>
      </c>
      <c r="C47" s="282">
        <f>SUM(C48:C52)</f>
        <v>630</v>
      </c>
    </row>
    <row r="48" spans="1:3" s="91" customFormat="1" ht="12" customHeight="1">
      <c r="A48" s="426" t="s">
        <v>94</v>
      </c>
      <c r="B48" s="411" t="s">
        <v>273</v>
      </c>
      <c r="C48" s="455"/>
    </row>
    <row r="49" spans="1:3" s="91" customFormat="1" ht="12" customHeight="1">
      <c r="A49" s="427" t="s">
        <v>95</v>
      </c>
      <c r="B49" s="412" t="s">
        <v>274</v>
      </c>
      <c r="C49" s="287"/>
    </row>
    <row r="50" spans="1:3" s="91" customFormat="1" ht="12" customHeight="1">
      <c r="A50" s="427" t="s">
        <v>270</v>
      </c>
      <c r="B50" s="412" t="s">
        <v>275</v>
      </c>
      <c r="C50" s="287">
        <v>630</v>
      </c>
    </row>
    <row r="51" spans="1:3" s="91" customFormat="1" ht="12" customHeight="1">
      <c r="A51" s="427" t="s">
        <v>271</v>
      </c>
      <c r="B51" s="412" t="s">
        <v>276</v>
      </c>
      <c r="C51" s="287"/>
    </row>
    <row r="52" spans="1:3" s="91" customFormat="1" ht="12" customHeight="1" thickBot="1">
      <c r="A52" s="428" t="s">
        <v>272</v>
      </c>
      <c r="B52" s="413" t="s">
        <v>277</v>
      </c>
      <c r="C52" s="397"/>
    </row>
    <row r="53" spans="1:3" s="91" customFormat="1" ht="12" customHeight="1" thickBot="1">
      <c r="A53" s="31" t="s">
        <v>151</v>
      </c>
      <c r="B53" s="19" t="s">
        <v>278</v>
      </c>
      <c r="C53" s="282">
        <f>SUM(C54:C56)</f>
        <v>720</v>
      </c>
    </row>
    <row r="54" spans="1:3" s="91" customFormat="1" ht="12" customHeight="1">
      <c r="A54" s="426" t="s">
        <v>96</v>
      </c>
      <c r="B54" s="411" t="s">
        <v>279</v>
      </c>
      <c r="C54" s="285"/>
    </row>
    <row r="55" spans="1:3" s="91" customFormat="1" ht="12" customHeight="1">
      <c r="A55" s="427" t="s">
        <v>97</v>
      </c>
      <c r="B55" s="412" t="s">
        <v>473</v>
      </c>
      <c r="C55" s="284"/>
    </row>
    <row r="56" spans="1:3" s="91" customFormat="1" ht="12" customHeight="1">
      <c r="A56" s="427" t="s">
        <v>283</v>
      </c>
      <c r="B56" s="412" t="s">
        <v>281</v>
      </c>
      <c r="C56" s="284">
        <v>720</v>
      </c>
    </row>
    <row r="57" spans="1:3" s="91" customFormat="1" ht="12" customHeight="1" thickBot="1">
      <c r="A57" s="428" t="s">
        <v>284</v>
      </c>
      <c r="B57" s="413" t="s">
        <v>282</v>
      </c>
      <c r="C57" s="286"/>
    </row>
    <row r="58" spans="1:3" s="91" customFormat="1" ht="12" customHeight="1" thickBot="1">
      <c r="A58" s="31" t="s">
        <v>23</v>
      </c>
      <c r="B58" s="277" t="s">
        <v>285</v>
      </c>
      <c r="C58" s="282">
        <f>SUM(C59:C61)</f>
        <v>400</v>
      </c>
    </row>
    <row r="59" spans="1:3" s="91" customFormat="1" ht="12" customHeight="1">
      <c r="A59" s="426" t="s">
        <v>152</v>
      </c>
      <c r="B59" s="411" t="s">
        <v>287</v>
      </c>
      <c r="C59" s="287"/>
    </row>
    <row r="60" spans="1:3" s="91" customFormat="1" ht="12" customHeight="1">
      <c r="A60" s="427" t="s">
        <v>153</v>
      </c>
      <c r="B60" s="412" t="s">
        <v>474</v>
      </c>
      <c r="C60" s="287">
        <v>400</v>
      </c>
    </row>
    <row r="61" spans="1:3" s="91" customFormat="1" ht="12" customHeight="1">
      <c r="A61" s="427" t="s">
        <v>199</v>
      </c>
      <c r="B61" s="412" t="s">
        <v>288</v>
      </c>
      <c r="C61" s="287"/>
    </row>
    <row r="62" spans="1:3" s="91" customFormat="1" ht="12" customHeight="1" thickBot="1">
      <c r="A62" s="428" t="s">
        <v>286</v>
      </c>
      <c r="B62" s="413" t="s">
        <v>289</v>
      </c>
      <c r="C62" s="287"/>
    </row>
    <row r="63" spans="1:3" s="91" customFormat="1" ht="12" customHeight="1" thickBot="1">
      <c r="A63" s="31" t="s">
        <v>24</v>
      </c>
      <c r="B63" s="19" t="s">
        <v>290</v>
      </c>
      <c r="C63" s="288">
        <f>+C8+C15+C22+C29+C36+C47+C53+C58</f>
        <v>187973</v>
      </c>
    </row>
    <row r="64" spans="1:3" s="91" customFormat="1" ht="12" customHeight="1" thickBot="1">
      <c r="A64" s="429" t="s">
        <v>430</v>
      </c>
      <c r="B64" s="277" t="s">
        <v>292</v>
      </c>
      <c r="C64" s="282">
        <f>SUM(C65:C67)</f>
        <v>0</v>
      </c>
    </row>
    <row r="65" spans="1:3" s="91" customFormat="1" ht="12" customHeight="1">
      <c r="A65" s="426" t="s">
        <v>325</v>
      </c>
      <c r="B65" s="411" t="s">
        <v>293</v>
      </c>
      <c r="C65" s="287"/>
    </row>
    <row r="66" spans="1:3" s="91" customFormat="1" ht="12" customHeight="1">
      <c r="A66" s="427" t="s">
        <v>334</v>
      </c>
      <c r="B66" s="412" t="s">
        <v>294</v>
      </c>
      <c r="C66" s="287"/>
    </row>
    <row r="67" spans="1:3" s="91" customFormat="1" ht="12" customHeight="1" thickBot="1">
      <c r="A67" s="428" t="s">
        <v>335</v>
      </c>
      <c r="B67" s="415" t="s">
        <v>295</v>
      </c>
      <c r="C67" s="287"/>
    </row>
    <row r="68" spans="1:3" s="91" customFormat="1" ht="12" customHeight="1" thickBot="1">
      <c r="A68" s="429" t="s">
        <v>296</v>
      </c>
      <c r="B68" s="277" t="s">
        <v>297</v>
      </c>
      <c r="C68" s="282"/>
    </row>
    <row r="69" spans="1:3" s="91" customFormat="1" ht="12" customHeight="1" thickBot="1">
      <c r="A69" s="429" t="s">
        <v>302</v>
      </c>
      <c r="B69" s="277" t="s">
        <v>303</v>
      </c>
      <c r="C69" s="282">
        <f>SUM(C70:C71)</f>
        <v>14644</v>
      </c>
    </row>
    <row r="70" spans="1:3" s="91" customFormat="1" ht="12" customHeight="1">
      <c r="A70" s="426" t="s">
        <v>328</v>
      </c>
      <c r="B70" s="411" t="s">
        <v>304</v>
      </c>
      <c r="C70" s="287">
        <v>14644</v>
      </c>
    </row>
    <row r="71" spans="1:3" s="91" customFormat="1" ht="12" customHeight="1" thickBot="1">
      <c r="A71" s="428" t="s">
        <v>329</v>
      </c>
      <c r="B71" s="413" t="s">
        <v>305</v>
      </c>
      <c r="C71" s="287"/>
    </row>
    <row r="72" spans="1:3" s="90" customFormat="1" ht="12" customHeight="1" thickBot="1">
      <c r="A72" s="429" t="s">
        <v>28</v>
      </c>
      <c r="B72" s="416" t="s">
        <v>516</v>
      </c>
      <c r="C72" s="288">
        <f>+C64+C68+C69</f>
        <v>14644</v>
      </c>
    </row>
    <row r="73" spans="1:3" s="90" customFormat="1" ht="12" customHeight="1" thickBot="1">
      <c r="A73" s="430" t="s">
        <v>29</v>
      </c>
      <c r="B73" s="418" t="s">
        <v>515</v>
      </c>
      <c r="C73" s="288">
        <f>+C63+C72</f>
        <v>202617</v>
      </c>
    </row>
    <row r="74" spans="1:3" s="91" customFormat="1" ht="15" customHeight="1">
      <c r="A74" s="235"/>
      <c r="B74" s="236"/>
      <c r="C74" s="352"/>
    </row>
    <row r="75" spans="1:3" ht="13.5" thickBot="1">
      <c r="A75" s="431"/>
      <c r="B75" s="238"/>
      <c r="C75" s="353"/>
    </row>
    <row r="76" spans="1:3" s="70" customFormat="1" ht="16.5" customHeight="1" thickBot="1">
      <c r="A76" s="239"/>
      <c r="B76" s="240" t="s">
        <v>57</v>
      </c>
      <c r="C76" s="354"/>
    </row>
    <row r="77" spans="1:3" s="92" customFormat="1" ht="12" customHeight="1" thickBot="1">
      <c r="A77" s="403" t="s">
        <v>16</v>
      </c>
      <c r="B77" s="25" t="s">
        <v>339</v>
      </c>
      <c r="C77" s="281">
        <f>SUM(C78:C82)</f>
        <v>121343</v>
      </c>
    </row>
    <row r="78" spans="1:3" ht="12" customHeight="1">
      <c r="A78" s="432" t="s">
        <v>98</v>
      </c>
      <c r="B78" s="8" t="s">
        <v>47</v>
      </c>
      <c r="C78" s="283">
        <v>44525</v>
      </c>
    </row>
    <row r="79" spans="1:3" ht="12" customHeight="1">
      <c r="A79" s="427" t="s">
        <v>99</v>
      </c>
      <c r="B79" s="6" t="s">
        <v>154</v>
      </c>
      <c r="C79" s="284">
        <v>9495</v>
      </c>
    </row>
    <row r="80" spans="1:3" ht="12" customHeight="1">
      <c r="A80" s="427" t="s">
        <v>100</v>
      </c>
      <c r="B80" s="6" t="s">
        <v>126</v>
      </c>
      <c r="C80" s="286">
        <v>48630</v>
      </c>
    </row>
    <row r="81" spans="1:3" ht="12" customHeight="1">
      <c r="A81" s="427" t="s">
        <v>101</v>
      </c>
      <c r="B81" s="9" t="s">
        <v>155</v>
      </c>
      <c r="C81" s="286">
        <v>14563</v>
      </c>
    </row>
    <row r="82" spans="1:3" ht="12" customHeight="1">
      <c r="A82" s="427" t="s">
        <v>112</v>
      </c>
      <c r="B82" s="17" t="s">
        <v>156</v>
      </c>
      <c r="C82" s="286">
        <v>4130</v>
      </c>
    </row>
    <row r="83" spans="1:3" ht="12" customHeight="1">
      <c r="A83" s="427" t="s">
        <v>102</v>
      </c>
      <c r="B83" s="6" t="s">
        <v>340</v>
      </c>
      <c r="C83" s="286"/>
    </row>
    <row r="84" spans="1:3" ht="12" customHeight="1">
      <c r="A84" s="427" t="s">
        <v>103</v>
      </c>
      <c r="B84" s="144" t="s">
        <v>341</v>
      </c>
      <c r="C84" s="286"/>
    </row>
    <row r="85" spans="1:3" ht="12" customHeight="1">
      <c r="A85" s="427" t="s">
        <v>113</v>
      </c>
      <c r="B85" s="145" t="s">
        <v>342</v>
      </c>
      <c r="C85" s="286"/>
    </row>
    <row r="86" spans="1:3" ht="12" customHeight="1">
      <c r="A86" s="427" t="s">
        <v>114</v>
      </c>
      <c r="B86" s="145" t="s">
        <v>343</v>
      </c>
      <c r="C86" s="286"/>
    </row>
    <row r="87" spans="1:3" ht="12" customHeight="1">
      <c r="A87" s="427" t="s">
        <v>115</v>
      </c>
      <c r="B87" s="144" t="s">
        <v>344</v>
      </c>
      <c r="C87" s="286">
        <v>1946</v>
      </c>
    </row>
    <row r="88" spans="1:3" ht="12" customHeight="1">
      <c r="A88" s="427" t="s">
        <v>116</v>
      </c>
      <c r="B88" s="144" t="s">
        <v>345</v>
      </c>
      <c r="C88" s="286"/>
    </row>
    <row r="89" spans="1:3" ht="12" customHeight="1">
      <c r="A89" s="427" t="s">
        <v>118</v>
      </c>
      <c r="B89" s="145" t="s">
        <v>346</v>
      </c>
      <c r="C89" s="286"/>
    </row>
    <row r="90" spans="1:3" ht="12" customHeight="1">
      <c r="A90" s="433" t="s">
        <v>157</v>
      </c>
      <c r="B90" s="146" t="s">
        <v>347</v>
      </c>
      <c r="C90" s="286"/>
    </row>
    <row r="91" spans="1:3" ht="12" customHeight="1">
      <c r="A91" s="427" t="s">
        <v>337</v>
      </c>
      <c r="B91" s="146" t="s">
        <v>348</v>
      </c>
      <c r="C91" s="286"/>
    </row>
    <row r="92" spans="1:3" ht="12" customHeight="1" thickBot="1">
      <c r="A92" s="434" t="s">
        <v>338</v>
      </c>
      <c r="B92" s="147" t="s">
        <v>349</v>
      </c>
      <c r="C92" s="289">
        <v>2184</v>
      </c>
    </row>
    <row r="93" spans="1:3" ht="12" customHeight="1" thickBot="1">
      <c r="A93" s="31" t="s">
        <v>17</v>
      </c>
      <c r="B93" s="24" t="s">
        <v>350</v>
      </c>
      <c r="C93" s="282">
        <f>+C94+C96+C98</f>
        <v>5724</v>
      </c>
    </row>
    <row r="94" spans="1:3" ht="12" customHeight="1">
      <c r="A94" s="426" t="s">
        <v>104</v>
      </c>
      <c r="B94" s="6" t="s">
        <v>197</v>
      </c>
      <c r="C94" s="285">
        <v>2174</v>
      </c>
    </row>
    <row r="95" spans="1:3" ht="12" customHeight="1">
      <c r="A95" s="426" t="s">
        <v>105</v>
      </c>
      <c r="B95" s="10" t="s">
        <v>354</v>
      </c>
      <c r="C95" s="285"/>
    </row>
    <row r="96" spans="1:3" ht="12" customHeight="1">
      <c r="A96" s="426" t="s">
        <v>106</v>
      </c>
      <c r="B96" s="10" t="s">
        <v>158</v>
      </c>
      <c r="C96" s="284">
        <v>3000</v>
      </c>
    </row>
    <row r="97" spans="1:3" ht="12" customHeight="1">
      <c r="A97" s="426" t="s">
        <v>107</v>
      </c>
      <c r="B97" s="10" t="s">
        <v>355</v>
      </c>
      <c r="C97" s="265"/>
    </row>
    <row r="98" spans="1:3" ht="12" customHeight="1">
      <c r="A98" s="426" t="s">
        <v>108</v>
      </c>
      <c r="B98" s="279" t="s">
        <v>200</v>
      </c>
      <c r="C98" s="265">
        <v>550</v>
      </c>
    </row>
    <row r="99" spans="1:3" ht="12" customHeight="1">
      <c r="A99" s="426" t="s">
        <v>117</v>
      </c>
      <c r="B99" s="278" t="s">
        <v>475</v>
      </c>
      <c r="C99" s="265"/>
    </row>
    <row r="100" spans="1:3" ht="12" customHeight="1">
      <c r="A100" s="426" t="s">
        <v>119</v>
      </c>
      <c r="B100" s="407" t="s">
        <v>360</v>
      </c>
      <c r="C100" s="265"/>
    </row>
    <row r="101" spans="1:3" ht="12" customHeight="1">
      <c r="A101" s="426" t="s">
        <v>159</v>
      </c>
      <c r="B101" s="145" t="s">
        <v>343</v>
      </c>
      <c r="C101" s="265">
        <v>500</v>
      </c>
    </row>
    <row r="102" spans="1:3" ht="12" customHeight="1">
      <c r="A102" s="426" t="s">
        <v>160</v>
      </c>
      <c r="B102" s="145" t="s">
        <v>359</v>
      </c>
      <c r="C102" s="265">
        <v>50</v>
      </c>
    </row>
    <row r="103" spans="1:3" ht="12" customHeight="1">
      <c r="A103" s="426" t="s">
        <v>161</v>
      </c>
      <c r="B103" s="145" t="s">
        <v>358</v>
      </c>
      <c r="C103" s="265"/>
    </row>
    <row r="104" spans="1:3" ht="12" customHeight="1">
      <c r="A104" s="426" t="s">
        <v>351</v>
      </c>
      <c r="B104" s="145" t="s">
        <v>346</v>
      </c>
      <c r="C104" s="265"/>
    </row>
    <row r="105" spans="1:3" ht="12" customHeight="1">
      <c r="A105" s="426" t="s">
        <v>352</v>
      </c>
      <c r="B105" s="145" t="s">
        <v>357</v>
      </c>
      <c r="C105" s="265"/>
    </row>
    <row r="106" spans="1:3" ht="12" customHeight="1" thickBot="1">
      <c r="A106" s="433" t="s">
        <v>353</v>
      </c>
      <c r="B106" s="145" t="s">
        <v>356</v>
      </c>
      <c r="C106" s="267"/>
    </row>
    <row r="107" spans="1:3" ht="12" customHeight="1" thickBot="1">
      <c r="A107" s="31" t="s">
        <v>18</v>
      </c>
      <c r="B107" s="126" t="s">
        <v>361</v>
      </c>
      <c r="C107" s="282">
        <f>+C108+C109</f>
        <v>10190</v>
      </c>
    </row>
    <row r="108" spans="1:3" ht="12" customHeight="1">
      <c r="A108" s="426" t="s">
        <v>87</v>
      </c>
      <c r="B108" s="7" t="s">
        <v>59</v>
      </c>
      <c r="C108" s="285">
        <v>2490</v>
      </c>
    </row>
    <row r="109" spans="1:3" ht="12" customHeight="1" thickBot="1">
      <c r="A109" s="428" t="s">
        <v>88</v>
      </c>
      <c r="B109" s="10" t="s">
        <v>60</v>
      </c>
      <c r="C109" s="286">
        <v>7700</v>
      </c>
    </row>
    <row r="110" spans="1:3" ht="12" customHeight="1" thickBot="1">
      <c r="A110" s="31" t="s">
        <v>19</v>
      </c>
      <c r="B110" s="126" t="s">
        <v>362</v>
      </c>
      <c r="C110" s="282">
        <f>+C77+C93+C107</f>
        <v>137257</v>
      </c>
    </row>
    <row r="111" spans="1:3" ht="12" customHeight="1" thickBot="1">
      <c r="A111" s="31" t="s">
        <v>20</v>
      </c>
      <c r="B111" s="126" t="s">
        <v>363</v>
      </c>
      <c r="C111" s="282">
        <f>+C112+C113+C114</f>
        <v>0</v>
      </c>
    </row>
    <row r="112" spans="1:3" s="92" customFormat="1" ht="12" customHeight="1">
      <c r="A112" s="426" t="s">
        <v>91</v>
      </c>
      <c r="B112" s="7" t="s">
        <v>364</v>
      </c>
      <c r="C112" s="265"/>
    </row>
    <row r="113" spans="1:3" ht="12" customHeight="1">
      <c r="A113" s="426" t="s">
        <v>92</v>
      </c>
      <c r="B113" s="7" t="s">
        <v>365</v>
      </c>
      <c r="C113" s="265"/>
    </row>
    <row r="114" spans="1:3" ht="12" customHeight="1" thickBot="1">
      <c r="A114" s="433" t="s">
        <v>93</v>
      </c>
      <c r="B114" s="5" t="s">
        <v>366</v>
      </c>
      <c r="C114" s="265"/>
    </row>
    <row r="115" spans="1:3" ht="12" customHeight="1" thickBot="1">
      <c r="A115" s="31" t="s">
        <v>21</v>
      </c>
      <c r="B115" s="126" t="s">
        <v>429</v>
      </c>
      <c r="C115" s="282">
        <f>+C116+C117+C118+C119</f>
        <v>0</v>
      </c>
    </row>
    <row r="116" spans="1:3" ht="12" customHeight="1">
      <c r="A116" s="426" t="s">
        <v>94</v>
      </c>
      <c r="B116" s="7" t="s">
        <v>367</v>
      </c>
      <c r="C116" s="265"/>
    </row>
    <row r="117" spans="1:3" ht="12" customHeight="1">
      <c r="A117" s="426" t="s">
        <v>95</v>
      </c>
      <c r="B117" s="7" t="s">
        <v>368</v>
      </c>
      <c r="C117" s="265"/>
    </row>
    <row r="118" spans="1:3" ht="12" customHeight="1">
      <c r="A118" s="426" t="s">
        <v>270</v>
      </c>
      <c r="B118" s="7" t="s">
        <v>369</v>
      </c>
      <c r="C118" s="265"/>
    </row>
    <row r="119" spans="1:3" s="92" customFormat="1" ht="12" customHeight="1" thickBot="1">
      <c r="A119" s="433" t="s">
        <v>271</v>
      </c>
      <c r="B119" s="5" t="s">
        <v>370</v>
      </c>
      <c r="C119" s="265"/>
    </row>
    <row r="120" spans="1:11" ht="12" customHeight="1" thickBot="1">
      <c r="A120" s="31" t="s">
        <v>22</v>
      </c>
      <c r="B120" s="126" t="s">
        <v>371</v>
      </c>
      <c r="C120" s="288">
        <f>+C121+C122+C123+C124+C125</f>
        <v>65360</v>
      </c>
      <c r="K120" s="247"/>
    </row>
    <row r="121" spans="1:3" ht="12.75">
      <c r="A121" s="426" t="s">
        <v>96</v>
      </c>
      <c r="B121" s="7" t="s">
        <v>372</v>
      </c>
      <c r="C121" s="265"/>
    </row>
    <row r="122" spans="1:3" ht="12" customHeight="1">
      <c r="A122" s="426" t="s">
        <v>97</v>
      </c>
      <c r="B122" s="7" t="s">
        <v>382</v>
      </c>
      <c r="C122" s="265"/>
    </row>
    <row r="123" spans="1:3" s="92" customFormat="1" ht="12" customHeight="1">
      <c r="A123" s="426" t="s">
        <v>283</v>
      </c>
      <c r="B123" s="7" t="s">
        <v>373</v>
      </c>
      <c r="C123" s="265"/>
    </row>
    <row r="124" spans="1:3" s="92" customFormat="1" ht="12" customHeight="1">
      <c r="A124" s="433" t="s">
        <v>284</v>
      </c>
      <c r="B124" s="5" t="s">
        <v>374</v>
      </c>
      <c r="C124" s="265"/>
    </row>
    <row r="125" spans="1:3" s="92" customFormat="1" ht="12" customHeight="1" thickBot="1">
      <c r="A125" s="434" t="s">
        <v>480</v>
      </c>
      <c r="B125" s="503" t="s">
        <v>481</v>
      </c>
      <c r="C125" s="502">
        <v>65360</v>
      </c>
    </row>
    <row r="126" spans="1:3" s="92" customFormat="1" ht="12" customHeight="1" thickBot="1">
      <c r="A126" s="31" t="s">
        <v>23</v>
      </c>
      <c r="B126" s="126" t="s">
        <v>375</v>
      </c>
      <c r="C126" s="290">
        <f>+C127+C128+C129+C130</f>
        <v>0</v>
      </c>
    </row>
    <row r="127" spans="1:3" s="92" customFormat="1" ht="12" customHeight="1">
      <c r="A127" s="426" t="s">
        <v>152</v>
      </c>
      <c r="B127" s="7" t="s">
        <v>376</v>
      </c>
      <c r="C127" s="265"/>
    </row>
    <row r="128" spans="1:3" s="92" customFormat="1" ht="12" customHeight="1">
      <c r="A128" s="426" t="s">
        <v>153</v>
      </c>
      <c r="B128" s="7" t="s">
        <v>377</v>
      </c>
      <c r="C128" s="265"/>
    </row>
    <row r="129" spans="1:3" s="92" customFormat="1" ht="12" customHeight="1">
      <c r="A129" s="426" t="s">
        <v>199</v>
      </c>
      <c r="B129" s="7" t="s">
        <v>378</v>
      </c>
      <c r="C129" s="265"/>
    </row>
    <row r="130" spans="1:3" ht="12.75" customHeight="1" thickBot="1">
      <c r="A130" s="426" t="s">
        <v>286</v>
      </c>
      <c r="B130" s="7" t="s">
        <v>379</v>
      </c>
      <c r="C130" s="265"/>
    </row>
    <row r="131" spans="1:3" ht="12" customHeight="1" thickBot="1">
      <c r="A131" s="31" t="s">
        <v>24</v>
      </c>
      <c r="B131" s="126" t="s">
        <v>380</v>
      </c>
      <c r="C131" s="420">
        <f>+C111+C115+C120+C126</f>
        <v>65360</v>
      </c>
    </row>
    <row r="132" spans="1:3" ht="15" customHeight="1" thickBot="1">
      <c r="A132" s="435" t="s">
        <v>25</v>
      </c>
      <c r="B132" s="373" t="s">
        <v>381</v>
      </c>
      <c r="C132" s="420">
        <f>+C110+C131</f>
        <v>202617</v>
      </c>
    </row>
    <row r="133" spans="1:3" ht="13.5" thickBot="1">
      <c r="A133" s="381"/>
      <c r="B133" s="382"/>
      <c r="C133" s="383"/>
    </row>
    <row r="134" spans="1:3" ht="15" customHeight="1" thickBot="1">
      <c r="A134" s="244" t="s">
        <v>175</v>
      </c>
      <c r="B134" s="245"/>
      <c r="C134" s="123">
        <v>16</v>
      </c>
    </row>
    <row r="135" spans="1:3" ht="14.25" customHeight="1" thickBot="1">
      <c r="A135" s="244" t="s">
        <v>176</v>
      </c>
      <c r="B135" s="245"/>
      <c r="C135" s="123">
        <v>16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4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84" customWidth="1"/>
    <col min="2" max="2" width="72.00390625" style="385" customWidth="1"/>
    <col min="3" max="3" width="25.00390625" style="386" customWidth="1"/>
    <col min="4" max="16384" width="9.375" style="3" customWidth="1"/>
  </cols>
  <sheetData>
    <row r="1" spans="1:3" s="2" customFormat="1" ht="16.5" customHeight="1" thickBot="1">
      <c r="A1" s="221"/>
      <c r="B1" s="223"/>
      <c r="C1" s="246" t="s">
        <v>550</v>
      </c>
    </row>
    <row r="2" spans="1:3" s="88" customFormat="1" ht="18" customHeight="1">
      <c r="A2" s="401" t="s">
        <v>64</v>
      </c>
      <c r="B2" s="342" t="s">
        <v>513</v>
      </c>
      <c r="C2" s="344" t="s">
        <v>51</v>
      </c>
    </row>
    <row r="3" spans="1:3" s="88" customFormat="1" ht="12.75" customHeight="1" thickBot="1">
      <c r="A3" s="224" t="s">
        <v>172</v>
      </c>
      <c r="B3" s="343" t="s">
        <v>477</v>
      </c>
      <c r="C3" s="345">
        <v>3</v>
      </c>
    </row>
    <row r="4" spans="1:3" s="89" customFormat="1" ht="14.25" customHeight="1" thickBot="1">
      <c r="A4" s="225"/>
      <c r="B4" s="225"/>
      <c r="C4" s="226" t="s">
        <v>52</v>
      </c>
    </row>
    <row r="5" spans="1:3" ht="13.5" thickBot="1">
      <c r="A5" s="402" t="s">
        <v>174</v>
      </c>
      <c r="B5" s="227" t="s">
        <v>53</v>
      </c>
      <c r="C5" s="346" t="s">
        <v>54</v>
      </c>
    </row>
    <row r="6" spans="1:3" s="70" customFormat="1" ht="12.75" customHeight="1" thickBot="1">
      <c r="A6" s="202">
        <v>1</v>
      </c>
      <c r="B6" s="203">
        <v>2</v>
      </c>
      <c r="C6" s="204">
        <v>3</v>
      </c>
    </row>
    <row r="7" spans="1:3" s="70" customFormat="1" ht="12.75" customHeight="1" thickBot="1">
      <c r="A7" s="229"/>
      <c r="B7" s="230" t="s">
        <v>55</v>
      </c>
      <c r="C7" s="347"/>
    </row>
    <row r="8" spans="1:3" s="70" customFormat="1" ht="12" customHeight="1" thickBot="1">
      <c r="A8" s="31" t="s">
        <v>16</v>
      </c>
      <c r="B8" s="19" t="s">
        <v>226</v>
      </c>
      <c r="C8" s="282">
        <f>+C9+C10+C11+C12+C13+C14</f>
        <v>0</v>
      </c>
    </row>
    <row r="9" spans="1:3" s="90" customFormat="1" ht="12" customHeight="1">
      <c r="A9" s="426" t="s">
        <v>98</v>
      </c>
      <c r="B9" s="411" t="s">
        <v>227</v>
      </c>
      <c r="C9" s="285"/>
    </row>
    <row r="10" spans="1:3" s="91" customFormat="1" ht="12" customHeight="1">
      <c r="A10" s="427" t="s">
        <v>99</v>
      </c>
      <c r="B10" s="412" t="s">
        <v>228</v>
      </c>
      <c r="C10" s="284"/>
    </row>
    <row r="11" spans="1:3" s="91" customFormat="1" ht="12" customHeight="1">
      <c r="A11" s="427" t="s">
        <v>100</v>
      </c>
      <c r="B11" s="412" t="s">
        <v>229</v>
      </c>
      <c r="C11" s="284"/>
    </row>
    <row r="12" spans="1:3" s="91" customFormat="1" ht="12" customHeight="1">
      <c r="A12" s="427" t="s">
        <v>101</v>
      </c>
      <c r="B12" s="412" t="s">
        <v>230</v>
      </c>
      <c r="C12" s="284"/>
    </row>
    <row r="13" spans="1:3" s="91" customFormat="1" ht="12" customHeight="1">
      <c r="A13" s="427" t="s">
        <v>127</v>
      </c>
      <c r="B13" s="412" t="s">
        <v>231</v>
      </c>
      <c r="C13" s="453"/>
    </row>
    <row r="14" spans="1:3" s="90" customFormat="1" ht="12" customHeight="1" thickBot="1">
      <c r="A14" s="428" t="s">
        <v>102</v>
      </c>
      <c r="B14" s="413" t="s">
        <v>232</v>
      </c>
      <c r="C14" s="454"/>
    </row>
    <row r="15" spans="1:3" s="90" customFormat="1" ht="12" customHeight="1" thickBot="1">
      <c r="A15" s="31" t="s">
        <v>17</v>
      </c>
      <c r="B15" s="277" t="s">
        <v>233</v>
      </c>
      <c r="C15" s="282">
        <f>+C16+C17+C18+C19+C20</f>
        <v>0</v>
      </c>
    </row>
    <row r="16" spans="1:3" s="90" customFormat="1" ht="12" customHeight="1">
      <c r="A16" s="426" t="s">
        <v>104</v>
      </c>
      <c r="B16" s="411" t="s">
        <v>234</v>
      </c>
      <c r="C16" s="285"/>
    </row>
    <row r="17" spans="1:3" s="90" customFormat="1" ht="12" customHeight="1">
      <c r="A17" s="427" t="s">
        <v>105</v>
      </c>
      <c r="B17" s="412" t="s">
        <v>235</v>
      </c>
      <c r="C17" s="284"/>
    </row>
    <row r="18" spans="1:3" s="90" customFormat="1" ht="12" customHeight="1">
      <c r="A18" s="427" t="s">
        <v>106</v>
      </c>
      <c r="B18" s="412" t="s">
        <v>469</v>
      </c>
      <c r="C18" s="284"/>
    </row>
    <row r="19" spans="1:3" s="90" customFormat="1" ht="12" customHeight="1">
      <c r="A19" s="427" t="s">
        <v>107</v>
      </c>
      <c r="B19" s="412" t="s">
        <v>470</v>
      </c>
      <c r="C19" s="284"/>
    </row>
    <row r="20" spans="1:3" s="90" customFormat="1" ht="12" customHeight="1">
      <c r="A20" s="427" t="s">
        <v>108</v>
      </c>
      <c r="B20" s="412" t="s">
        <v>236</v>
      </c>
      <c r="C20" s="284"/>
    </row>
    <row r="21" spans="1:3" s="91" customFormat="1" ht="12" customHeight="1" thickBot="1">
      <c r="A21" s="428" t="s">
        <v>117</v>
      </c>
      <c r="B21" s="413" t="s">
        <v>237</v>
      </c>
      <c r="C21" s="286"/>
    </row>
    <row r="22" spans="1:3" s="91" customFormat="1" ht="12" customHeight="1" thickBot="1">
      <c r="A22" s="31" t="s">
        <v>18</v>
      </c>
      <c r="B22" s="19" t="s">
        <v>238</v>
      </c>
      <c r="C22" s="282">
        <f>+C23+C24+C25+C26+C27</f>
        <v>0</v>
      </c>
    </row>
    <row r="23" spans="1:3" s="91" customFormat="1" ht="12" customHeight="1">
      <c r="A23" s="426" t="s">
        <v>87</v>
      </c>
      <c r="B23" s="411" t="s">
        <v>239</v>
      </c>
      <c r="C23" s="285"/>
    </row>
    <row r="24" spans="1:3" s="90" customFormat="1" ht="12" customHeight="1">
      <c r="A24" s="427" t="s">
        <v>88</v>
      </c>
      <c r="B24" s="412" t="s">
        <v>240</v>
      </c>
      <c r="C24" s="284"/>
    </row>
    <row r="25" spans="1:3" s="91" customFormat="1" ht="12" customHeight="1">
      <c r="A25" s="427" t="s">
        <v>89</v>
      </c>
      <c r="B25" s="412" t="s">
        <v>471</v>
      </c>
      <c r="C25" s="284"/>
    </row>
    <row r="26" spans="1:3" s="91" customFormat="1" ht="12" customHeight="1">
      <c r="A26" s="427" t="s">
        <v>90</v>
      </c>
      <c r="B26" s="412" t="s">
        <v>472</v>
      </c>
      <c r="C26" s="284"/>
    </row>
    <row r="27" spans="1:3" s="91" customFormat="1" ht="12" customHeight="1">
      <c r="A27" s="427" t="s">
        <v>142</v>
      </c>
      <c r="B27" s="412" t="s">
        <v>241</v>
      </c>
      <c r="C27" s="284"/>
    </row>
    <row r="28" spans="1:3" s="91" customFormat="1" ht="12" customHeight="1" thickBot="1">
      <c r="A28" s="428" t="s">
        <v>143</v>
      </c>
      <c r="B28" s="413" t="s">
        <v>242</v>
      </c>
      <c r="C28" s="286"/>
    </row>
    <row r="29" spans="1:3" s="91" customFormat="1" ht="12" customHeight="1" thickBot="1">
      <c r="A29" s="31" t="s">
        <v>144</v>
      </c>
      <c r="B29" s="19" t="s">
        <v>243</v>
      </c>
      <c r="C29" s="288">
        <f>+C30+C33+C34+C35</f>
        <v>1980</v>
      </c>
    </row>
    <row r="30" spans="1:3" s="91" customFormat="1" ht="12" customHeight="1">
      <c r="A30" s="426" t="s">
        <v>244</v>
      </c>
      <c r="B30" s="411" t="s">
        <v>250</v>
      </c>
      <c r="C30" s="406">
        <f>+C31+C32</f>
        <v>1980</v>
      </c>
    </row>
    <row r="31" spans="1:3" s="91" customFormat="1" ht="12" customHeight="1">
      <c r="A31" s="427" t="s">
        <v>245</v>
      </c>
      <c r="B31" s="412" t="s">
        <v>251</v>
      </c>
      <c r="C31" s="284"/>
    </row>
    <row r="32" spans="1:3" s="91" customFormat="1" ht="12" customHeight="1">
      <c r="A32" s="427" t="s">
        <v>246</v>
      </c>
      <c r="B32" s="412" t="s">
        <v>252</v>
      </c>
      <c r="C32" s="284">
        <v>1980</v>
      </c>
    </row>
    <row r="33" spans="1:3" s="91" customFormat="1" ht="12" customHeight="1">
      <c r="A33" s="427" t="s">
        <v>247</v>
      </c>
      <c r="B33" s="412" t="s">
        <v>253</v>
      </c>
      <c r="C33" s="284"/>
    </row>
    <row r="34" spans="1:3" s="91" customFormat="1" ht="12" customHeight="1">
      <c r="A34" s="427" t="s">
        <v>248</v>
      </c>
      <c r="B34" s="412" t="s">
        <v>254</v>
      </c>
      <c r="C34" s="284"/>
    </row>
    <row r="35" spans="1:3" s="91" customFormat="1" ht="12" customHeight="1" thickBot="1">
      <c r="A35" s="428" t="s">
        <v>249</v>
      </c>
      <c r="B35" s="413" t="s">
        <v>255</v>
      </c>
      <c r="C35" s="286"/>
    </row>
    <row r="36" spans="1:3" s="91" customFormat="1" ht="12" customHeight="1" thickBot="1">
      <c r="A36" s="31" t="s">
        <v>20</v>
      </c>
      <c r="B36" s="19" t="s">
        <v>256</v>
      </c>
      <c r="C36" s="282">
        <f>SUM(C37:C46)</f>
        <v>8488</v>
      </c>
    </row>
    <row r="37" spans="1:3" s="91" customFormat="1" ht="12" customHeight="1">
      <c r="A37" s="426" t="s">
        <v>91</v>
      </c>
      <c r="B37" s="411" t="s">
        <v>259</v>
      </c>
      <c r="C37" s="285"/>
    </row>
    <row r="38" spans="1:3" s="91" customFormat="1" ht="12" customHeight="1">
      <c r="A38" s="427" t="s">
        <v>92</v>
      </c>
      <c r="B38" s="412" t="s">
        <v>260</v>
      </c>
      <c r="C38" s="284">
        <v>6686</v>
      </c>
    </row>
    <row r="39" spans="1:3" s="91" customFormat="1" ht="12" customHeight="1">
      <c r="A39" s="427" t="s">
        <v>93</v>
      </c>
      <c r="B39" s="412" t="s">
        <v>261</v>
      </c>
      <c r="C39" s="284"/>
    </row>
    <row r="40" spans="1:3" s="91" customFormat="1" ht="12" customHeight="1">
      <c r="A40" s="427" t="s">
        <v>146</v>
      </c>
      <c r="B40" s="412" t="s">
        <v>262</v>
      </c>
      <c r="C40" s="284"/>
    </row>
    <row r="41" spans="1:3" s="91" customFormat="1" ht="12" customHeight="1">
      <c r="A41" s="427" t="s">
        <v>147</v>
      </c>
      <c r="B41" s="412" t="s">
        <v>263</v>
      </c>
      <c r="C41" s="284"/>
    </row>
    <row r="42" spans="1:3" s="91" customFormat="1" ht="12" customHeight="1">
      <c r="A42" s="427" t="s">
        <v>148</v>
      </c>
      <c r="B42" s="412" t="s">
        <v>264</v>
      </c>
      <c r="C42" s="284">
        <v>1802</v>
      </c>
    </row>
    <row r="43" spans="1:3" s="91" customFormat="1" ht="12" customHeight="1">
      <c r="A43" s="427" t="s">
        <v>149</v>
      </c>
      <c r="B43" s="412" t="s">
        <v>265</v>
      </c>
      <c r="C43" s="284"/>
    </row>
    <row r="44" spans="1:3" s="91" customFormat="1" ht="12" customHeight="1">
      <c r="A44" s="427" t="s">
        <v>150</v>
      </c>
      <c r="B44" s="412" t="s">
        <v>266</v>
      </c>
      <c r="C44" s="284"/>
    </row>
    <row r="45" spans="1:3" s="91" customFormat="1" ht="12" customHeight="1">
      <c r="A45" s="427" t="s">
        <v>257</v>
      </c>
      <c r="B45" s="412" t="s">
        <v>267</v>
      </c>
      <c r="C45" s="287"/>
    </row>
    <row r="46" spans="1:3" s="91" customFormat="1" ht="12" customHeight="1" thickBot="1">
      <c r="A46" s="428" t="s">
        <v>258</v>
      </c>
      <c r="B46" s="413" t="s">
        <v>268</v>
      </c>
      <c r="C46" s="397"/>
    </row>
    <row r="47" spans="1:3" s="91" customFormat="1" ht="12" customHeight="1" thickBot="1">
      <c r="A47" s="31" t="s">
        <v>21</v>
      </c>
      <c r="B47" s="19" t="s">
        <v>269</v>
      </c>
      <c r="C47" s="282">
        <f>SUM(C48:C52)</f>
        <v>0</v>
      </c>
    </row>
    <row r="48" spans="1:3" s="91" customFormat="1" ht="12" customHeight="1">
      <c r="A48" s="426" t="s">
        <v>94</v>
      </c>
      <c r="B48" s="411" t="s">
        <v>273</v>
      </c>
      <c r="C48" s="455"/>
    </row>
    <row r="49" spans="1:3" s="91" customFormat="1" ht="12" customHeight="1">
      <c r="A49" s="427" t="s">
        <v>95</v>
      </c>
      <c r="B49" s="412" t="s">
        <v>274</v>
      </c>
      <c r="C49" s="287"/>
    </row>
    <row r="50" spans="1:3" s="91" customFormat="1" ht="12" customHeight="1">
      <c r="A50" s="427" t="s">
        <v>270</v>
      </c>
      <c r="B50" s="412" t="s">
        <v>275</v>
      </c>
      <c r="C50" s="287"/>
    </row>
    <row r="51" spans="1:3" s="91" customFormat="1" ht="12" customHeight="1">
      <c r="A51" s="427" t="s">
        <v>271</v>
      </c>
      <c r="B51" s="412" t="s">
        <v>276</v>
      </c>
      <c r="C51" s="287"/>
    </row>
    <row r="52" spans="1:3" s="91" customFormat="1" ht="12" customHeight="1" thickBot="1">
      <c r="A52" s="428" t="s">
        <v>272</v>
      </c>
      <c r="B52" s="413" t="s">
        <v>277</v>
      </c>
      <c r="C52" s="397"/>
    </row>
    <row r="53" spans="1:3" s="91" customFormat="1" ht="12" customHeight="1" thickBot="1">
      <c r="A53" s="31" t="s">
        <v>151</v>
      </c>
      <c r="B53" s="19" t="s">
        <v>278</v>
      </c>
      <c r="C53" s="282">
        <f>SUM(C54:C56)</f>
        <v>0</v>
      </c>
    </row>
    <row r="54" spans="1:3" s="91" customFormat="1" ht="12" customHeight="1">
      <c r="A54" s="426" t="s">
        <v>96</v>
      </c>
      <c r="B54" s="411" t="s">
        <v>279</v>
      </c>
      <c r="C54" s="285"/>
    </row>
    <row r="55" spans="1:3" s="91" customFormat="1" ht="12" customHeight="1">
      <c r="A55" s="427" t="s">
        <v>97</v>
      </c>
      <c r="B55" s="412" t="s">
        <v>473</v>
      </c>
      <c r="C55" s="284"/>
    </row>
    <row r="56" spans="1:3" s="91" customFormat="1" ht="12" customHeight="1">
      <c r="A56" s="427" t="s">
        <v>283</v>
      </c>
      <c r="B56" s="412" t="s">
        <v>281</v>
      </c>
      <c r="C56" s="284"/>
    </row>
    <row r="57" spans="1:3" s="91" customFormat="1" ht="12" customHeight="1" thickBot="1">
      <c r="A57" s="428" t="s">
        <v>284</v>
      </c>
      <c r="B57" s="413" t="s">
        <v>282</v>
      </c>
      <c r="C57" s="286"/>
    </row>
    <row r="58" spans="1:3" s="91" customFormat="1" ht="12" customHeight="1" thickBot="1">
      <c r="A58" s="31" t="s">
        <v>23</v>
      </c>
      <c r="B58" s="277" t="s">
        <v>285</v>
      </c>
      <c r="C58" s="282">
        <f>SUM(C59:C61)</f>
        <v>0</v>
      </c>
    </row>
    <row r="59" spans="1:3" s="91" customFormat="1" ht="12" customHeight="1">
      <c r="A59" s="426" t="s">
        <v>152</v>
      </c>
      <c r="B59" s="411" t="s">
        <v>287</v>
      </c>
      <c r="C59" s="287"/>
    </row>
    <row r="60" spans="1:3" s="91" customFormat="1" ht="12" customHeight="1">
      <c r="A60" s="427" t="s">
        <v>153</v>
      </c>
      <c r="B60" s="412" t="s">
        <v>474</v>
      </c>
      <c r="C60" s="287"/>
    </row>
    <row r="61" spans="1:3" s="91" customFormat="1" ht="12" customHeight="1">
      <c r="A61" s="427" t="s">
        <v>199</v>
      </c>
      <c r="B61" s="412" t="s">
        <v>288</v>
      </c>
      <c r="C61" s="287"/>
    </row>
    <row r="62" spans="1:3" s="91" customFormat="1" ht="12" customHeight="1" thickBot="1">
      <c r="A62" s="428" t="s">
        <v>286</v>
      </c>
      <c r="B62" s="413" t="s">
        <v>289</v>
      </c>
      <c r="C62" s="287"/>
    </row>
    <row r="63" spans="1:3" s="91" customFormat="1" ht="12" customHeight="1" thickBot="1">
      <c r="A63" s="31" t="s">
        <v>24</v>
      </c>
      <c r="B63" s="19" t="s">
        <v>290</v>
      </c>
      <c r="C63" s="288">
        <f>+C8+C15+C22+C29+C36+C47+C53+C58</f>
        <v>10468</v>
      </c>
    </row>
    <row r="64" spans="1:3" s="91" customFormat="1" ht="12" customHeight="1" thickBot="1">
      <c r="A64" s="429" t="s">
        <v>430</v>
      </c>
      <c r="B64" s="277" t="s">
        <v>292</v>
      </c>
      <c r="C64" s="282">
        <f>SUM(C65:C67)</f>
        <v>0</v>
      </c>
    </row>
    <row r="65" spans="1:3" s="91" customFormat="1" ht="12" customHeight="1">
      <c r="A65" s="426" t="s">
        <v>325</v>
      </c>
      <c r="B65" s="411" t="s">
        <v>293</v>
      </c>
      <c r="C65" s="287"/>
    </row>
    <row r="66" spans="1:3" s="91" customFormat="1" ht="12" customHeight="1">
      <c r="A66" s="427" t="s">
        <v>334</v>
      </c>
      <c r="B66" s="412" t="s">
        <v>294</v>
      </c>
      <c r="C66" s="287"/>
    </row>
    <row r="67" spans="1:3" s="91" customFormat="1" ht="12" customHeight="1" thickBot="1">
      <c r="A67" s="428" t="s">
        <v>335</v>
      </c>
      <c r="B67" s="415" t="s">
        <v>295</v>
      </c>
      <c r="C67" s="287"/>
    </row>
    <row r="68" spans="1:3" s="91" customFormat="1" ht="12" customHeight="1" thickBot="1">
      <c r="A68" s="429" t="s">
        <v>296</v>
      </c>
      <c r="B68" s="277" t="s">
        <v>297</v>
      </c>
      <c r="C68" s="282"/>
    </row>
    <row r="69" spans="1:3" s="91" customFormat="1" ht="12" customHeight="1" thickBot="1">
      <c r="A69" s="429" t="s">
        <v>302</v>
      </c>
      <c r="B69" s="277" t="s">
        <v>303</v>
      </c>
      <c r="C69" s="282">
        <f>SUM(C70:C71)</f>
        <v>0</v>
      </c>
    </row>
    <row r="70" spans="1:3" s="91" customFormat="1" ht="12" customHeight="1">
      <c r="A70" s="426" t="s">
        <v>328</v>
      </c>
      <c r="B70" s="411" t="s">
        <v>304</v>
      </c>
      <c r="C70" s="287"/>
    </row>
    <row r="71" spans="1:3" s="91" customFormat="1" ht="12" customHeight="1" thickBot="1">
      <c r="A71" s="428" t="s">
        <v>329</v>
      </c>
      <c r="B71" s="413" t="s">
        <v>305</v>
      </c>
      <c r="C71" s="287"/>
    </row>
    <row r="72" spans="1:3" s="90" customFormat="1" ht="12" customHeight="1" thickBot="1">
      <c r="A72" s="429" t="s">
        <v>28</v>
      </c>
      <c r="B72" s="416" t="s">
        <v>323</v>
      </c>
      <c r="C72" s="288">
        <f>+C64+C68+C69</f>
        <v>0</v>
      </c>
    </row>
    <row r="73" spans="1:3" s="90" customFormat="1" ht="12" customHeight="1" thickBot="1">
      <c r="A73" s="430" t="s">
        <v>29</v>
      </c>
      <c r="B73" s="418" t="s">
        <v>464</v>
      </c>
      <c r="C73" s="288">
        <f>+C63+C72</f>
        <v>10468</v>
      </c>
    </row>
    <row r="74" spans="1:3" s="91" customFormat="1" ht="15" customHeight="1">
      <c r="A74" s="235"/>
      <c r="B74" s="236"/>
      <c r="C74" s="352"/>
    </row>
    <row r="75" spans="1:3" ht="13.5" thickBot="1">
      <c r="A75" s="431"/>
      <c r="B75" s="238"/>
      <c r="C75" s="353"/>
    </row>
    <row r="76" spans="1:3" s="70" customFormat="1" ht="16.5" customHeight="1" thickBot="1">
      <c r="A76" s="239"/>
      <c r="B76" s="240" t="s">
        <v>57</v>
      </c>
      <c r="C76" s="354"/>
    </row>
    <row r="77" spans="1:3" s="92" customFormat="1" ht="12" customHeight="1" thickBot="1">
      <c r="A77" s="403" t="s">
        <v>16</v>
      </c>
      <c r="B77" s="25" t="s">
        <v>339</v>
      </c>
      <c r="C77" s="281">
        <f>SUM(C78:C82)</f>
        <v>9960</v>
      </c>
    </row>
    <row r="78" spans="1:3" ht="12" customHeight="1">
      <c r="A78" s="432" t="s">
        <v>98</v>
      </c>
      <c r="B78" s="8" t="s">
        <v>47</v>
      </c>
      <c r="C78" s="283">
        <v>1728</v>
      </c>
    </row>
    <row r="79" spans="1:3" ht="12" customHeight="1">
      <c r="A79" s="427" t="s">
        <v>99</v>
      </c>
      <c r="B79" s="6" t="s">
        <v>154</v>
      </c>
      <c r="C79" s="284">
        <v>467</v>
      </c>
    </row>
    <row r="80" spans="1:3" ht="12" customHeight="1">
      <c r="A80" s="427" t="s">
        <v>100</v>
      </c>
      <c r="B80" s="6" t="s">
        <v>126</v>
      </c>
      <c r="C80" s="286">
        <v>5785</v>
      </c>
    </row>
    <row r="81" spans="1:3" ht="12" customHeight="1">
      <c r="A81" s="427" t="s">
        <v>101</v>
      </c>
      <c r="B81" s="9" t="s">
        <v>155</v>
      </c>
      <c r="C81" s="286"/>
    </row>
    <row r="82" spans="1:3" ht="12" customHeight="1">
      <c r="A82" s="427" t="s">
        <v>112</v>
      </c>
      <c r="B82" s="17" t="s">
        <v>156</v>
      </c>
      <c r="C82" s="286">
        <v>1980</v>
      </c>
    </row>
    <row r="83" spans="1:3" ht="12" customHeight="1">
      <c r="A83" s="427" t="s">
        <v>102</v>
      </c>
      <c r="B83" s="6" t="s">
        <v>340</v>
      </c>
      <c r="C83" s="286"/>
    </row>
    <row r="84" spans="1:3" ht="12" customHeight="1">
      <c r="A84" s="427" t="s">
        <v>103</v>
      </c>
      <c r="B84" s="144" t="s">
        <v>341</v>
      </c>
      <c r="C84" s="286"/>
    </row>
    <row r="85" spans="1:3" ht="12" customHeight="1">
      <c r="A85" s="427" t="s">
        <v>113</v>
      </c>
      <c r="B85" s="145" t="s">
        <v>342</v>
      </c>
      <c r="C85" s="286"/>
    </row>
    <row r="86" spans="1:3" ht="12" customHeight="1">
      <c r="A86" s="427" t="s">
        <v>114</v>
      </c>
      <c r="B86" s="145" t="s">
        <v>343</v>
      </c>
      <c r="C86" s="286"/>
    </row>
    <row r="87" spans="1:3" ht="12" customHeight="1">
      <c r="A87" s="427" t="s">
        <v>115</v>
      </c>
      <c r="B87" s="144" t="s">
        <v>344</v>
      </c>
      <c r="C87" s="286">
        <v>480</v>
      </c>
    </row>
    <row r="88" spans="1:3" ht="12" customHeight="1">
      <c r="A88" s="427" t="s">
        <v>116</v>
      </c>
      <c r="B88" s="144" t="s">
        <v>345</v>
      </c>
      <c r="C88" s="286"/>
    </row>
    <row r="89" spans="1:3" ht="12" customHeight="1">
      <c r="A89" s="427" t="s">
        <v>118</v>
      </c>
      <c r="B89" s="145" t="s">
        <v>346</v>
      </c>
      <c r="C89" s="286"/>
    </row>
    <row r="90" spans="1:3" ht="12" customHeight="1">
      <c r="A90" s="433" t="s">
        <v>157</v>
      </c>
      <c r="B90" s="146" t="s">
        <v>347</v>
      </c>
      <c r="C90" s="286"/>
    </row>
    <row r="91" spans="1:3" ht="12" customHeight="1">
      <c r="A91" s="427" t="s">
        <v>337</v>
      </c>
      <c r="B91" s="146" t="s">
        <v>348</v>
      </c>
      <c r="C91" s="286"/>
    </row>
    <row r="92" spans="1:3" ht="12" customHeight="1" thickBot="1">
      <c r="A92" s="434" t="s">
        <v>338</v>
      </c>
      <c r="B92" s="147" t="s">
        <v>349</v>
      </c>
      <c r="C92" s="289">
        <v>1500</v>
      </c>
    </row>
    <row r="93" spans="1:3" ht="12" customHeight="1" thickBot="1">
      <c r="A93" s="31" t="s">
        <v>17</v>
      </c>
      <c r="B93" s="24" t="s">
        <v>350</v>
      </c>
      <c r="C93" s="282">
        <f>+C94+C96+C98</f>
        <v>508</v>
      </c>
    </row>
    <row r="94" spans="1:3" ht="12" customHeight="1">
      <c r="A94" s="426" t="s">
        <v>104</v>
      </c>
      <c r="B94" s="6" t="s">
        <v>197</v>
      </c>
      <c r="C94" s="285">
        <v>508</v>
      </c>
    </row>
    <row r="95" spans="1:3" ht="12" customHeight="1">
      <c r="A95" s="426" t="s">
        <v>105</v>
      </c>
      <c r="B95" s="10" t="s">
        <v>354</v>
      </c>
      <c r="C95" s="285"/>
    </row>
    <row r="96" spans="1:3" ht="12" customHeight="1">
      <c r="A96" s="426" t="s">
        <v>106</v>
      </c>
      <c r="B96" s="10" t="s">
        <v>158</v>
      </c>
      <c r="C96" s="284"/>
    </row>
    <row r="97" spans="1:3" ht="12" customHeight="1">
      <c r="A97" s="426" t="s">
        <v>107</v>
      </c>
      <c r="B97" s="10" t="s">
        <v>355</v>
      </c>
      <c r="C97" s="265"/>
    </row>
    <row r="98" spans="1:3" ht="12" customHeight="1">
      <c r="A98" s="426" t="s">
        <v>108</v>
      </c>
      <c r="B98" s="279" t="s">
        <v>200</v>
      </c>
      <c r="C98" s="265"/>
    </row>
    <row r="99" spans="1:3" ht="12" customHeight="1">
      <c r="A99" s="426" t="s">
        <v>117</v>
      </c>
      <c r="B99" s="278" t="s">
        <v>475</v>
      </c>
      <c r="C99" s="265"/>
    </row>
    <row r="100" spans="1:3" ht="12" customHeight="1">
      <c r="A100" s="426" t="s">
        <v>119</v>
      </c>
      <c r="B100" s="407" t="s">
        <v>360</v>
      </c>
      <c r="C100" s="265"/>
    </row>
    <row r="101" spans="1:3" ht="12" customHeight="1">
      <c r="A101" s="426" t="s">
        <v>159</v>
      </c>
      <c r="B101" s="145" t="s">
        <v>343</v>
      </c>
      <c r="C101" s="265"/>
    </row>
    <row r="102" spans="1:3" ht="12" customHeight="1">
      <c r="A102" s="426" t="s">
        <v>160</v>
      </c>
      <c r="B102" s="145" t="s">
        <v>359</v>
      </c>
      <c r="C102" s="265"/>
    </row>
    <row r="103" spans="1:3" ht="12" customHeight="1">
      <c r="A103" s="426" t="s">
        <v>161</v>
      </c>
      <c r="B103" s="145" t="s">
        <v>358</v>
      </c>
      <c r="C103" s="265"/>
    </row>
    <row r="104" spans="1:3" ht="12" customHeight="1">
      <c r="A104" s="426" t="s">
        <v>351</v>
      </c>
      <c r="B104" s="145" t="s">
        <v>346</v>
      </c>
      <c r="C104" s="265"/>
    </row>
    <row r="105" spans="1:3" ht="12" customHeight="1">
      <c r="A105" s="426" t="s">
        <v>352</v>
      </c>
      <c r="B105" s="145" t="s">
        <v>357</v>
      </c>
      <c r="C105" s="265"/>
    </row>
    <row r="106" spans="1:3" ht="12" customHeight="1" thickBot="1">
      <c r="A106" s="433" t="s">
        <v>353</v>
      </c>
      <c r="B106" s="145" t="s">
        <v>356</v>
      </c>
      <c r="C106" s="267"/>
    </row>
    <row r="107" spans="1:3" ht="12" customHeight="1" thickBot="1">
      <c r="A107" s="31" t="s">
        <v>18</v>
      </c>
      <c r="B107" s="126" t="s">
        <v>361</v>
      </c>
      <c r="C107" s="282">
        <f>+C108+C109</f>
        <v>0</v>
      </c>
    </row>
    <row r="108" spans="1:3" ht="12" customHeight="1">
      <c r="A108" s="426" t="s">
        <v>87</v>
      </c>
      <c r="B108" s="7" t="s">
        <v>59</v>
      </c>
      <c r="C108" s="285"/>
    </row>
    <row r="109" spans="1:3" ht="12" customHeight="1" thickBot="1">
      <c r="A109" s="428" t="s">
        <v>88</v>
      </c>
      <c r="B109" s="10" t="s">
        <v>60</v>
      </c>
      <c r="C109" s="286"/>
    </row>
    <row r="110" spans="1:3" ht="12" customHeight="1" thickBot="1">
      <c r="A110" s="31" t="s">
        <v>19</v>
      </c>
      <c r="B110" s="126" t="s">
        <v>362</v>
      </c>
      <c r="C110" s="282">
        <f>+C77+C93+C107</f>
        <v>10468</v>
      </c>
    </row>
    <row r="111" spans="1:3" ht="12" customHeight="1" thickBot="1">
      <c r="A111" s="31" t="s">
        <v>20</v>
      </c>
      <c r="B111" s="126" t="s">
        <v>363</v>
      </c>
      <c r="C111" s="282">
        <f>+C112+C113+C114</f>
        <v>0</v>
      </c>
    </row>
    <row r="112" spans="1:3" s="92" customFormat="1" ht="12" customHeight="1">
      <c r="A112" s="426" t="s">
        <v>91</v>
      </c>
      <c r="B112" s="7" t="s">
        <v>364</v>
      </c>
      <c r="C112" s="265"/>
    </row>
    <row r="113" spans="1:3" ht="12" customHeight="1">
      <c r="A113" s="426" t="s">
        <v>92</v>
      </c>
      <c r="B113" s="7" t="s">
        <v>365</v>
      </c>
      <c r="C113" s="265"/>
    </row>
    <row r="114" spans="1:3" ht="12" customHeight="1" thickBot="1">
      <c r="A114" s="433" t="s">
        <v>93</v>
      </c>
      <c r="B114" s="5" t="s">
        <v>366</v>
      </c>
      <c r="C114" s="265"/>
    </row>
    <row r="115" spans="1:3" ht="12" customHeight="1" thickBot="1">
      <c r="A115" s="31" t="s">
        <v>21</v>
      </c>
      <c r="B115" s="126" t="s">
        <v>429</v>
      </c>
      <c r="C115" s="282">
        <f>+C116+C117+C118+C119</f>
        <v>0</v>
      </c>
    </row>
    <row r="116" spans="1:3" ht="12" customHeight="1">
      <c r="A116" s="426" t="s">
        <v>94</v>
      </c>
      <c r="B116" s="7" t="s">
        <v>367</v>
      </c>
      <c r="C116" s="265"/>
    </row>
    <row r="117" spans="1:3" ht="12" customHeight="1">
      <c r="A117" s="426" t="s">
        <v>95</v>
      </c>
      <c r="B117" s="7" t="s">
        <v>368</v>
      </c>
      <c r="C117" s="265"/>
    </row>
    <row r="118" spans="1:3" ht="12" customHeight="1">
      <c r="A118" s="426" t="s">
        <v>270</v>
      </c>
      <c r="B118" s="7" t="s">
        <v>369</v>
      </c>
      <c r="C118" s="265"/>
    </row>
    <row r="119" spans="1:3" s="92" customFormat="1" ht="12" customHeight="1" thickBot="1">
      <c r="A119" s="433" t="s">
        <v>271</v>
      </c>
      <c r="B119" s="5" t="s">
        <v>370</v>
      </c>
      <c r="C119" s="265"/>
    </row>
    <row r="120" spans="1:11" ht="12" customHeight="1" thickBot="1">
      <c r="A120" s="31" t="s">
        <v>22</v>
      </c>
      <c r="B120" s="126" t="s">
        <v>371</v>
      </c>
      <c r="C120" s="288">
        <f>+C121+C122+C123+C124</f>
        <v>0</v>
      </c>
      <c r="K120" s="247"/>
    </row>
    <row r="121" spans="1:3" ht="12.75">
      <c r="A121" s="426" t="s">
        <v>96</v>
      </c>
      <c r="B121" s="7" t="s">
        <v>372</v>
      </c>
      <c r="C121" s="265"/>
    </row>
    <row r="122" spans="1:3" ht="12" customHeight="1">
      <c r="A122" s="426" t="s">
        <v>97</v>
      </c>
      <c r="B122" s="7" t="s">
        <v>382</v>
      </c>
      <c r="C122" s="265"/>
    </row>
    <row r="123" spans="1:3" s="92" customFormat="1" ht="12" customHeight="1">
      <c r="A123" s="426" t="s">
        <v>283</v>
      </c>
      <c r="B123" s="7" t="s">
        <v>373</v>
      </c>
      <c r="C123" s="265"/>
    </row>
    <row r="124" spans="1:3" s="92" customFormat="1" ht="12" customHeight="1" thickBot="1">
      <c r="A124" s="433" t="s">
        <v>284</v>
      </c>
      <c r="B124" s="5" t="s">
        <v>374</v>
      </c>
      <c r="C124" s="265"/>
    </row>
    <row r="125" spans="1:3" s="92" customFormat="1" ht="12" customHeight="1" thickBot="1">
      <c r="A125" s="31" t="s">
        <v>23</v>
      </c>
      <c r="B125" s="126" t="s">
        <v>375</v>
      </c>
      <c r="C125" s="290">
        <f>+C126+C127+C128+C129</f>
        <v>0</v>
      </c>
    </row>
    <row r="126" spans="1:3" s="92" customFormat="1" ht="12" customHeight="1">
      <c r="A126" s="426" t="s">
        <v>152</v>
      </c>
      <c r="B126" s="7" t="s">
        <v>376</v>
      </c>
      <c r="C126" s="265"/>
    </row>
    <row r="127" spans="1:3" s="92" customFormat="1" ht="12" customHeight="1">
      <c r="A127" s="426" t="s">
        <v>153</v>
      </c>
      <c r="B127" s="7" t="s">
        <v>377</v>
      </c>
      <c r="C127" s="265"/>
    </row>
    <row r="128" spans="1:3" s="92" customFormat="1" ht="12" customHeight="1">
      <c r="A128" s="426" t="s">
        <v>199</v>
      </c>
      <c r="B128" s="7" t="s">
        <v>378</v>
      </c>
      <c r="C128" s="265"/>
    </row>
    <row r="129" spans="1:3" ht="12.75" customHeight="1" thickBot="1">
      <c r="A129" s="426" t="s">
        <v>286</v>
      </c>
      <c r="B129" s="7" t="s">
        <v>379</v>
      </c>
      <c r="C129" s="265"/>
    </row>
    <row r="130" spans="1:3" ht="12" customHeight="1" thickBot="1">
      <c r="A130" s="31" t="s">
        <v>24</v>
      </c>
      <c r="B130" s="126" t="s">
        <v>380</v>
      </c>
      <c r="C130" s="420">
        <f>+C111+C115+C120+C125</f>
        <v>0</v>
      </c>
    </row>
    <row r="131" spans="1:3" ht="15" customHeight="1" thickBot="1">
      <c r="A131" s="435" t="s">
        <v>25</v>
      </c>
      <c r="B131" s="373" t="s">
        <v>381</v>
      </c>
      <c r="C131" s="420">
        <f>+C110+C130</f>
        <v>10468</v>
      </c>
    </row>
    <row r="132" spans="1:3" ht="13.5" thickBot="1">
      <c r="A132" s="381"/>
      <c r="B132" s="382"/>
      <c r="C132" s="383"/>
    </row>
    <row r="133" spans="1:3" ht="15" customHeight="1" thickBot="1">
      <c r="A133" s="244" t="s">
        <v>175</v>
      </c>
      <c r="B133" s="245"/>
      <c r="C133" s="123">
        <v>1</v>
      </c>
    </row>
    <row r="134" spans="1:3" ht="14.25" customHeight="1" thickBot="1">
      <c r="A134" s="244" t="s">
        <v>176</v>
      </c>
      <c r="B134" s="245"/>
      <c r="C134" s="12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2" customWidth="1"/>
    <col min="2" max="2" width="79.125" style="243" customWidth="1"/>
    <col min="3" max="3" width="25.00390625" style="243" customWidth="1"/>
    <col min="4" max="16384" width="9.375" style="243" customWidth="1"/>
  </cols>
  <sheetData>
    <row r="1" spans="1:3" s="222" customFormat="1" ht="21" customHeight="1" thickBot="1">
      <c r="A1" s="221"/>
      <c r="B1" s="223"/>
      <c r="C1" s="447" t="s">
        <v>551</v>
      </c>
    </row>
    <row r="2" spans="1:3" s="448" customFormat="1" ht="25.5" customHeight="1">
      <c r="A2" s="401" t="s">
        <v>173</v>
      </c>
      <c r="B2" s="342" t="s">
        <v>508</v>
      </c>
      <c r="C2" s="357" t="s">
        <v>61</v>
      </c>
    </row>
    <row r="3" spans="1:3" s="448" customFormat="1" ht="24.75" thickBot="1">
      <c r="A3" s="440" t="s">
        <v>172</v>
      </c>
      <c r="B3" s="343" t="s">
        <v>441</v>
      </c>
      <c r="C3" s="358" t="s">
        <v>51</v>
      </c>
    </row>
    <row r="4" spans="1:3" s="449" customFormat="1" ht="15.75" customHeight="1" thickBot="1">
      <c r="A4" s="225"/>
      <c r="B4" s="225"/>
      <c r="C4" s="226" t="s">
        <v>52</v>
      </c>
    </row>
    <row r="5" spans="1:3" ht="13.5" thickBot="1">
      <c r="A5" s="402" t="s">
        <v>174</v>
      </c>
      <c r="B5" s="227" t="s">
        <v>53</v>
      </c>
      <c r="C5" s="228" t="s">
        <v>54</v>
      </c>
    </row>
    <row r="6" spans="1:3" s="450" customFormat="1" ht="12.75" customHeight="1" thickBot="1">
      <c r="A6" s="202">
        <v>1</v>
      </c>
      <c r="B6" s="203">
        <v>2</v>
      </c>
      <c r="C6" s="204">
        <v>3</v>
      </c>
    </row>
    <row r="7" spans="1:3" s="450" customFormat="1" ht="15.75" customHeight="1" thickBot="1">
      <c r="A7" s="229"/>
      <c r="B7" s="230" t="s">
        <v>55</v>
      </c>
      <c r="C7" s="231"/>
    </row>
    <row r="8" spans="1:3" s="359" customFormat="1" ht="12" customHeight="1" thickBot="1">
      <c r="A8" s="202" t="s">
        <v>16</v>
      </c>
      <c r="B8" s="232" t="s">
        <v>442</v>
      </c>
      <c r="C8" s="301">
        <f>SUM(C9:C18)</f>
        <v>5</v>
      </c>
    </row>
    <row r="9" spans="1:3" s="359" customFormat="1" ht="12" customHeight="1">
      <c r="A9" s="441" t="s">
        <v>98</v>
      </c>
      <c r="B9" s="8" t="s">
        <v>259</v>
      </c>
      <c r="C9" s="348"/>
    </row>
    <row r="10" spans="1:3" s="359" customFormat="1" ht="12" customHeight="1">
      <c r="A10" s="442" t="s">
        <v>99</v>
      </c>
      <c r="B10" s="6" t="s">
        <v>260</v>
      </c>
      <c r="C10" s="299"/>
    </row>
    <row r="11" spans="1:3" s="359" customFormat="1" ht="12" customHeight="1">
      <c r="A11" s="442" t="s">
        <v>100</v>
      </c>
      <c r="B11" s="6" t="s">
        <v>261</v>
      </c>
      <c r="C11" s="299"/>
    </row>
    <row r="12" spans="1:3" s="359" customFormat="1" ht="12" customHeight="1">
      <c r="A12" s="442" t="s">
        <v>101</v>
      </c>
      <c r="B12" s="6" t="s">
        <v>262</v>
      </c>
      <c r="C12" s="299"/>
    </row>
    <row r="13" spans="1:3" s="359" customFormat="1" ht="12" customHeight="1">
      <c r="A13" s="442" t="s">
        <v>127</v>
      </c>
      <c r="B13" s="6" t="s">
        <v>263</v>
      </c>
      <c r="C13" s="299"/>
    </row>
    <row r="14" spans="1:3" s="359" customFormat="1" ht="12" customHeight="1">
      <c r="A14" s="442" t="s">
        <v>102</v>
      </c>
      <c r="B14" s="6" t="s">
        <v>443</v>
      </c>
      <c r="C14" s="299"/>
    </row>
    <row r="15" spans="1:3" s="359" customFormat="1" ht="12" customHeight="1">
      <c r="A15" s="442" t="s">
        <v>103</v>
      </c>
      <c r="B15" s="5" t="s">
        <v>444</v>
      </c>
      <c r="C15" s="299"/>
    </row>
    <row r="16" spans="1:3" s="359" customFormat="1" ht="12" customHeight="1">
      <c r="A16" s="442" t="s">
        <v>113</v>
      </c>
      <c r="B16" s="6" t="s">
        <v>266</v>
      </c>
      <c r="C16" s="349">
        <v>5</v>
      </c>
    </row>
    <row r="17" spans="1:3" s="451" customFormat="1" ht="12" customHeight="1">
      <c r="A17" s="442" t="s">
        <v>114</v>
      </c>
      <c r="B17" s="6" t="s">
        <v>267</v>
      </c>
      <c r="C17" s="299"/>
    </row>
    <row r="18" spans="1:3" s="451" customFormat="1" ht="12" customHeight="1" thickBot="1">
      <c r="A18" s="442" t="s">
        <v>115</v>
      </c>
      <c r="B18" s="5" t="s">
        <v>268</v>
      </c>
      <c r="C18" s="300"/>
    </row>
    <row r="19" spans="1:3" s="359" customFormat="1" ht="12" customHeight="1" thickBot="1">
      <c r="A19" s="202" t="s">
        <v>17</v>
      </c>
      <c r="B19" s="232" t="s">
        <v>445</v>
      </c>
      <c r="C19" s="301">
        <f>SUM(C20:C22)</f>
        <v>0</v>
      </c>
    </row>
    <row r="20" spans="1:3" s="451" customFormat="1" ht="12" customHeight="1">
      <c r="A20" s="442" t="s">
        <v>104</v>
      </c>
      <c r="B20" s="7" t="s">
        <v>234</v>
      </c>
      <c r="C20" s="299"/>
    </row>
    <row r="21" spans="1:3" s="451" customFormat="1" ht="12" customHeight="1">
      <c r="A21" s="442" t="s">
        <v>105</v>
      </c>
      <c r="B21" s="6" t="s">
        <v>446</v>
      </c>
      <c r="C21" s="299"/>
    </row>
    <row r="22" spans="1:3" s="451" customFormat="1" ht="12" customHeight="1">
      <c r="A22" s="442" t="s">
        <v>106</v>
      </c>
      <c r="B22" s="6" t="s">
        <v>447</v>
      </c>
      <c r="C22" s="299"/>
    </row>
    <row r="23" spans="1:3" s="451" customFormat="1" ht="12" customHeight="1" thickBot="1">
      <c r="A23" s="442" t="s">
        <v>107</v>
      </c>
      <c r="B23" s="6" t="s">
        <v>2</v>
      </c>
      <c r="C23" s="299"/>
    </row>
    <row r="24" spans="1:3" s="451" customFormat="1" ht="12" customHeight="1" thickBot="1">
      <c r="A24" s="210" t="s">
        <v>18</v>
      </c>
      <c r="B24" s="126" t="s">
        <v>145</v>
      </c>
      <c r="C24" s="328"/>
    </row>
    <row r="25" spans="1:3" s="451" customFormat="1" ht="12" customHeight="1" thickBot="1">
      <c r="A25" s="210" t="s">
        <v>19</v>
      </c>
      <c r="B25" s="126" t="s">
        <v>448</v>
      </c>
      <c r="C25" s="301">
        <f>+C26+C27</f>
        <v>0</v>
      </c>
    </row>
    <row r="26" spans="1:3" s="451" customFormat="1" ht="12" customHeight="1">
      <c r="A26" s="443" t="s">
        <v>244</v>
      </c>
      <c r="B26" s="444" t="s">
        <v>446</v>
      </c>
      <c r="C26" s="75"/>
    </row>
    <row r="27" spans="1:3" s="451" customFormat="1" ht="12" customHeight="1">
      <c r="A27" s="443" t="s">
        <v>247</v>
      </c>
      <c r="B27" s="445" t="s">
        <v>449</v>
      </c>
      <c r="C27" s="302"/>
    </row>
    <row r="28" spans="1:3" s="451" customFormat="1" ht="12" customHeight="1" thickBot="1">
      <c r="A28" s="442" t="s">
        <v>248</v>
      </c>
      <c r="B28" s="446" t="s">
        <v>450</v>
      </c>
      <c r="C28" s="82"/>
    </row>
    <row r="29" spans="1:3" s="451" customFormat="1" ht="12" customHeight="1" thickBot="1">
      <c r="A29" s="210" t="s">
        <v>20</v>
      </c>
      <c r="B29" s="126" t="s">
        <v>451</v>
      </c>
      <c r="C29" s="301">
        <f>+C30+C31+C32</f>
        <v>0</v>
      </c>
    </row>
    <row r="30" spans="1:3" s="451" customFormat="1" ht="12" customHeight="1">
      <c r="A30" s="443" t="s">
        <v>91</v>
      </c>
      <c r="B30" s="444" t="s">
        <v>273</v>
      </c>
      <c r="C30" s="75"/>
    </row>
    <row r="31" spans="1:3" s="451" customFormat="1" ht="12" customHeight="1">
      <c r="A31" s="443" t="s">
        <v>92</v>
      </c>
      <c r="B31" s="445" t="s">
        <v>274</v>
      </c>
      <c r="C31" s="302"/>
    </row>
    <row r="32" spans="1:3" s="451" customFormat="1" ht="12" customHeight="1" thickBot="1">
      <c r="A32" s="442" t="s">
        <v>93</v>
      </c>
      <c r="B32" s="143" t="s">
        <v>275</v>
      </c>
      <c r="C32" s="82"/>
    </row>
    <row r="33" spans="1:3" s="359" customFormat="1" ht="12" customHeight="1" thickBot="1">
      <c r="A33" s="210" t="s">
        <v>21</v>
      </c>
      <c r="B33" s="126" t="s">
        <v>388</v>
      </c>
      <c r="C33" s="328"/>
    </row>
    <row r="34" spans="1:3" s="359" customFormat="1" ht="12" customHeight="1" thickBot="1">
      <c r="A34" s="210" t="s">
        <v>22</v>
      </c>
      <c r="B34" s="126" t="s">
        <v>452</v>
      </c>
      <c r="C34" s="350"/>
    </row>
    <row r="35" spans="1:3" s="359" customFormat="1" ht="12" customHeight="1" thickBot="1">
      <c r="A35" s="202" t="s">
        <v>23</v>
      </c>
      <c r="B35" s="126" t="s">
        <v>453</v>
      </c>
      <c r="C35" s="351">
        <f>+C8+C19+C24+C25+C29+C33+C34</f>
        <v>5</v>
      </c>
    </row>
    <row r="36" spans="1:3" s="359" customFormat="1" ht="12" customHeight="1" thickBot="1">
      <c r="A36" s="233" t="s">
        <v>24</v>
      </c>
      <c r="B36" s="126" t="s">
        <v>454</v>
      </c>
      <c r="C36" s="351">
        <f>+C37+C38+C39</f>
        <v>38307</v>
      </c>
    </row>
    <row r="37" spans="1:3" s="359" customFormat="1" ht="12" customHeight="1">
      <c r="A37" s="443" t="s">
        <v>455</v>
      </c>
      <c r="B37" s="444" t="s">
        <v>207</v>
      </c>
      <c r="C37" s="75">
        <v>888</v>
      </c>
    </row>
    <row r="38" spans="1:3" s="359" customFormat="1" ht="12" customHeight="1">
      <c r="A38" s="443" t="s">
        <v>456</v>
      </c>
      <c r="B38" s="445" t="s">
        <v>3</v>
      </c>
      <c r="C38" s="302"/>
    </row>
    <row r="39" spans="1:3" s="451" customFormat="1" ht="12" customHeight="1" thickBot="1">
      <c r="A39" s="442" t="s">
        <v>457</v>
      </c>
      <c r="B39" s="143" t="s">
        <v>458</v>
      </c>
      <c r="C39" s="82">
        <v>37419</v>
      </c>
    </row>
    <row r="40" spans="1:3" s="451" customFormat="1" ht="15" customHeight="1" thickBot="1">
      <c r="A40" s="233" t="s">
        <v>25</v>
      </c>
      <c r="B40" s="234" t="s">
        <v>459</v>
      </c>
      <c r="C40" s="354">
        <f>+C35+C36</f>
        <v>38312</v>
      </c>
    </row>
    <row r="41" spans="1:3" s="451" customFormat="1" ht="15" customHeight="1">
      <c r="A41" s="235"/>
      <c r="B41" s="236"/>
      <c r="C41" s="352"/>
    </row>
    <row r="42" spans="1:3" ht="13.5" thickBot="1">
      <c r="A42" s="237"/>
      <c r="B42" s="238"/>
      <c r="C42" s="353"/>
    </row>
    <row r="43" spans="1:3" s="450" customFormat="1" ht="16.5" customHeight="1" thickBot="1">
      <c r="A43" s="239"/>
      <c r="B43" s="240" t="s">
        <v>57</v>
      </c>
      <c r="C43" s="354"/>
    </row>
    <row r="44" spans="1:3" s="452" customFormat="1" ht="12" customHeight="1" thickBot="1">
      <c r="A44" s="210" t="s">
        <v>16</v>
      </c>
      <c r="B44" s="126" t="s">
        <v>460</v>
      </c>
      <c r="C44" s="301">
        <f>SUM(C45:C49)</f>
        <v>38312</v>
      </c>
    </row>
    <row r="45" spans="1:3" ht="12" customHeight="1">
      <c r="A45" s="442" t="s">
        <v>98</v>
      </c>
      <c r="B45" s="7" t="s">
        <v>47</v>
      </c>
      <c r="C45" s="75">
        <v>21971</v>
      </c>
    </row>
    <row r="46" spans="1:3" ht="12" customHeight="1">
      <c r="A46" s="442" t="s">
        <v>99</v>
      </c>
      <c r="B46" s="6" t="s">
        <v>154</v>
      </c>
      <c r="C46" s="78">
        <v>5757</v>
      </c>
    </row>
    <row r="47" spans="1:3" ht="12" customHeight="1">
      <c r="A47" s="442" t="s">
        <v>100</v>
      </c>
      <c r="B47" s="6" t="s">
        <v>126</v>
      </c>
      <c r="C47" s="78">
        <v>10584</v>
      </c>
    </row>
    <row r="48" spans="1:3" ht="12" customHeight="1">
      <c r="A48" s="442" t="s">
        <v>101</v>
      </c>
      <c r="B48" s="6" t="s">
        <v>155</v>
      </c>
      <c r="C48" s="78"/>
    </row>
    <row r="49" spans="1:3" ht="12" customHeight="1" thickBot="1">
      <c r="A49" s="442" t="s">
        <v>127</v>
      </c>
      <c r="B49" s="6" t="s">
        <v>156</v>
      </c>
      <c r="C49" s="78"/>
    </row>
    <row r="50" spans="1:3" ht="12" customHeight="1" thickBot="1">
      <c r="A50" s="210" t="s">
        <v>17</v>
      </c>
      <c r="B50" s="126" t="s">
        <v>461</v>
      </c>
      <c r="C50" s="301">
        <f>SUM(C51:C53)</f>
        <v>0</v>
      </c>
    </row>
    <row r="51" spans="1:3" s="452" customFormat="1" ht="12" customHeight="1">
      <c r="A51" s="442" t="s">
        <v>104</v>
      </c>
      <c r="B51" s="7" t="s">
        <v>197</v>
      </c>
      <c r="C51" s="75"/>
    </row>
    <row r="52" spans="1:3" ht="12" customHeight="1">
      <c r="A52" s="442" t="s">
        <v>105</v>
      </c>
      <c r="B52" s="6" t="s">
        <v>158</v>
      </c>
      <c r="C52" s="78"/>
    </row>
    <row r="53" spans="1:3" ht="12" customHeight="1">
      <c r="A53" s="442" t="s">
        <v>106</v>
      </c>
      <c r="B53" s="6" t="s">
        <v>58</v>
      </c>
      <c r="C53" s="78"/>
    </row>
    <row r="54" spans="1:3" ht="12" customHeight="1" thickBot="1">
      <c r="A54" s="442" t="s">
        <v>107</v>
      </c>
      <c r="B54" s="6" t="s">
        <v>4</v>
      </c>
      <c r="C54" s="78"/>
    </row>
    <row r="55" spans="1:3" ht="15" customHeight="1" thickBot="1">
      <c r="A55" s="210" t="s">
        <v>18</v>
      </c>
      <c r="B55" s="241" t="s">
        <v>462</v>
      </c>
      <c r="C55" s="355">
        <f>+C44+C50</f>
        <v>38312</v>
      </c>
    </row>
    <row r="56" ht="13.5" thickBot="1">
      <c r="C56" s="356"/>
    </row>
    <row r="57" spans="1:3" ht="15" customHeight="1" thickBot="1">
      <c r="A57" s="244" t="s">
        <v>175</v>
      </c>
      <c r="B57" s="245"/>
      <c r="C57" s="123">
        <v>8</v>
      </c>
    </row>
    <row r="58" spans="1:3" ht="14.25" customHeight="1" thickBot="1">
      <c r="A58" s="244" t="s">
        <v>176</v>
      </c>
      <c r="B58" s="245"/>
      <c r="C58" s="12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2" customWidth="1"/>
    <col min="2" max="2" width="79.125" style="243" customWidth="1"/>
    <col min="3" max="3" width="25.00390625" style="243" customWidth="1"/>
    <col min="4" max="16384" width="9.375" style="243" customWidth="1"/>
  </cols>
  <sheetData>
    <row r="1" spans="1:3" s="222" customFormat="1" ht="21" customHeight="1" thickBot="1">
      <c r="A1" s="221"/>
      <c r="B1" s="223"/>
      <c r="C1" s="447" t="s">
        <v>552</v>
      </c>
    </row>
    <row r="2" spans="1:3" s="448" customFormat="1" ht="33.75" customHeight="1">
      <c r="A2" s="401" t="s">
        <v>173</v>
      </c>
      <c r="B2" s="342" t="s">
        <v>508</v>
      </c>
      <c r="C2" s="357" t="s">
        <v>61</v>
      </c>
    </row>
    <row r="3" spans="1:3" s="448" customFormat="1" ht="24.75" thickBot="1">
      <c r="A3" s="440" t="s">
        <v>172</v>
      </c>
      <c r="B3" s="343" t="s">
        <v>465</v>
      </c>
      <c r="C3" s="358" t="s">
        <v>61</v>
      </c>
    </row>
    <row r="4" spans="1:3" s="449" customFormat="1" ht="15.75" customHeight="1" thickBot="1">
      <c r="A4" s="225"/>
      <c r="B4" s="225"/>
      <c r="C4" s="226" t="s">
        <v>52</v>
      </c>
    </row>
    <row r="5" spans="1:3" ht="13.5" thickBot="1">
      <c r="A5" s="402" t="s">
        <v>174</v>
      </c>
      <c r="B5" s="227" t="s">
        <v>53</v>
      </c>
      <c r="C5" s="228" t="s">
        <v>54</v>
      </c>
    </row>
    <row r="6" spans="1:3" s="450" customFormat="1" ht="12.75" customHeight="1" thickBot="1">
      <c r="A6" s="202">
        <v>1</v>
      </c>
      <c r="B6" s="203">
        <v>2</v>
      </c>
      <c r="C6" s="204">
        <v>3</v>
      </c>
    </row>
    <row r="7" spans="1:3" s="450" customFormat="1" ht="15.75" customHeight="1" thickBot="1">
      <c r="A7" s="229"/>
      <c r="B7" s="230" t="s">
        <v>55</v>
      </c>
      <c r="C7" s="231"/>
    </row>
    <row r="8" spans="1:3" s="359" customFormat="1" ht="12" customHeight="1" thickBot="1">
      <c r="A8" s="202" t="s">
        <v>16</v>
      </c>
      <c r="B8" s="232" t="s">
        <v>442</v>
      </c>
      <c r="C8" s="301">
        <f>SUM(C9:C18)</f>
        <v>5</v>
      </c>
    </row>
    <row r="9" spans="1:3" s="359" customFormat="1" ht="12" customHeight="1">
      <c r="A9" s="441" t="s">
        <v>98</v>
      </c>
      <c r="B9" s="8" t="s">
        <v>259</v>
      </c>
      <c r="C9" s="348"/>
    </row>
    <row r="10" spans="1:3" s="359" customFormat="1" ht="12" customHeight="1">
      <c r="A10" s="442" t="s">
        <v>99</v>
      </c>
      <c r="B10" s="6" t="s">
        <v>260</v>
      </c>
      <c r="C10" s="299"/>
    </row>
    <row r="11" spans="1:3" s="359" customFormat="1" ht="12" customHeight="1">
      <c r="A11" s="442" t="s">
        <v>100</v>
      </c>
      <c r="B11" s="6" t="s">
        <v>261</v>
      </c>
      <c r="C11" s="299"/>
    </row>
    <row r="12" spans="1:3" s="359" customFormat="1" ht="12" customHeight="1">
      <c r="A12" s="442" t="s">
        <v>101</v>
      </c>
      <c r="B12" s="6" t="s">
        <v>262</v>
      </c>
      <c r="C12" s="299"/>
    </row>
    <row r="13" spans="1:3" s="359" customFormat="1" ht="12" customHeight="1">
      <c r="A13" s="442" t="s">
        <v>127</v>
      </c>
      <c r="B13" s="6" t="s">
        <v>263</v>
      </c>
      <c r="C13" s="299"/>
    </row>
    <row r="14" spans="1:3" s="359" customFormat="1" ht="12" customHeight="1">
      <c r="A14" s="442" t="s">
        <v>102</v>
      </c>
      <c r="B14" s="6" t="s">
        <v>443</v>
      </c>
      <c r="C14" s="299"/>
    </row>
    <row r="15" spans="1:3" s="359" customFormat="1" ht="12" customHeight="1">
      <c r="A15" s="442" t="s">
        <v>103</v>
      </c>
      <c r="B15" s="5" t="s">
        <v>444</v>
      </c>
      <c r="C15" s="299"/>
    </row>
    <row r="16" spans="1:3" s="359" customFormat="1" ht="12" customHeight="1">
      <c r="A16" s="442" t="s">
        <v>113</v>
      </c>
      <c r="B16" s="6" t="s">
        <v>266</v>
      </c>
      <c r="C16" s="349">
        <v>5</v>
      </c>
    </row>
    <row r="17" spans="1:3" s="451" customFormat="1" ht="12" customHeight="1">
      <c r="A17" s="442" t="s">
        <v>114</v>
      </c>
      <c r="B17" s="6" t="s">
        <v>267</v>
      </c>
      <c r="C17" s="299"/>
    </row>
    <row r="18" spans="1:3" s="451" customFormat="1" ht="12" customHeight="1" thickBot="1">
      <c r="A18" s="442" t="s">
        <v>115</v>
      </c>
      <c r="B18" s="5" t="s">
        <v>268</v>
      </c>
      <c r="C18" s="300"/>
    </row>
    <row r="19" spans="1:3" s="359" customFormat="1" ht="12" customHeight="1" thickBot="1">
      <c r="A19" s="202" t="s">
        <v>17</v>
      </c>
      <c r="B19" s="232" t="s">
        <v>445</v>
      </c>
      <c r="C19" s="301">
        <f>SUM(C20:C22)</f>
        <v>0</v>
      </c>
    </row>
    <row r="20" spans="1:3" s="451" customFormat="1" ht="12" customHeight="1">
      <c r="A20" s="442" t="s">
        <v>104</v>
      </c>
      <c r="B20" s="7" t="s">
        <v>234</v>
      </c>
      <c r="C20" s="299"/>
    </row>
    <row r="21" spans="1:3" s="451" customFormat="1" ht="12" customHeight="1">
      <c r="A21" s="442" t="s">
        <v>105</v>
      </c>
      <c r="B21" s="6" t="s">
        <v>446</v>
      </c>
      <c r="C21" s="299"/>
    </row>
    <row r="22" spans="1:3" s="451" customFormat="1" ht="12" customHeight="1">
      <c r="A22" s="442" t="s">
        <v>106</v>
      </c>
      <c r="B22" s="6" t="s">
        <v>447</v>
      </c>
      <c r="C22" s="299"/>
    </row>
    <row r="23" spans="1:3" s="451" customFormat="1" ht="12" customHeight="1" thickBot="1">
      <c r="A23" s="442" t="s">
        <v>107</v>
      </c>
      <c r="B23" s="6" t="s">
        <v>2</v>
      </c>
      <c r="C23" s="299"/>
    </row>
    <row r="24" spans="1:3" s="451" customFormat="1" ht="12" customHeight="1" thickBot="1">
      <c r="A24" s="210" t="s">
        <v>18</v>
      </c>
      <c r="B24" s="126" t="s">
        <v>145</v>
      </c>
      <c r="C24" s="328"/>
    </row>
    <row r="25" spans="1:3" s="451" customFormat="1" ht="12" customHeight="1" thickBot="1">
      <c r="A25" s="210" t="s">
        <v>19</v>
      </c>
      <c r="B25" s="126" t="s">
        <v>448</v>
      </c>
      <c r="C25" s="301">
        <f>+C26+C27</f>
        <v>0</v>
      </c>
    </row>
    <row r="26" spans="1:3" s="451" customFormat="1" ht="12" customHeight="1">
      <c r="A26" s="443" t="s">
        <v>244</v>
      </c>
      <c r="B26" s="444" t="s">
        <v>446</v>
      </c>
      <c r="C26" s="75"/>
    </row>
    <row r="27" spans="1:3" s="451" customFormat="1" ht="12" customHeight="1">
      <c r="A27" s="443" t="s">
        <v>247</v>
      </c>
      <c r="B27" s="445" t="s">
        <v>449</v>
      </c>
      <c r="C27" s="302"/>
    </row>
    <row r="28" spans="1:3" s="451" customFormat="1" ht="12" customHeight="1" thickBot="1">
      <c r="A28" s="442" t="s">
        <v>248</v>
      </c>
      <c r="B28" s="446" t="s">
        <v>450</v>
      </c>
      <c r="C28" s="82"/>
    </row>
    <row r="29" spans="1:3" s="451" customFormat="1" ht="12" customHeight="1" thickBot="1">
      <c r="A29" s="210" t="s">
        <v>20</v>
      </c>
      <c r="B29" s="126" t="s">
        <v>451</v>
      </c>
      <c r="C29" s="301">
        <f>+C30+C31+C32</f>
        <v>0</v>
      </c>
    </row>
    <row r="30" spans="1:3" s="451" customFormat="1" ht="12" customHeight="1">
      <c r="A30" s="443" t="s">
        <v>91</v>
      </c>
      <c r="B30" s="444" t="s">
        <v>273</v>
      </c>
      <c r="C30" s="75"/>
    </row>
    <row r="31" spans="1:3" s="451" customFormat="1" ht="12" customHeight="1">
      <c r="A31" s="443" t="s">
        <v>92</v>
      </c>
      <c r="B31" s="445" t="s">
        <v>274</v>
      </c>
      <c r="C31" s="302"/>
    </row>
    <row r="32" spans="1:3" s="451" customFormat="1" ht="12" customHeight="1" thickBot="1">
      <c r="A32" s="442" t="s">
        <v>93</v>
      </c>
      <c r="B32" s="143" t="s">
        <v>275</v>
      </c>
      <c r="C32" s="82"/>
    </row>
    <row r="33" spans="1:3" s="359" customFormat="1" ht="12" customHeight="1" thickBot="1">
      <c r="A33" s="210" t="s">
        <v>21</v>
      </c>
      <c r="B33" s="126" t="s">
        <v>388</v>
      </c>
      <c r="C33" s="328"/>
    </row>
    <row r="34" spans="1:3" s="359" customFormat="1" ht="12" customHeight="1" thickBot="1">
      <c r="A34" s="210" t="s">
        <v>22</v>
      </c>
      <c r="B34" s="126" t="s">
        <v>452</v>
      </c>
      <c r="C34" s="350"/>
    </row>
    <row r="35" spans="1:3" s="359" customFormat="1" ht="12" customHeight="1" thickBot="1">
      <c r="A35" s="202" t="s">
        <v>23</v>
      </c>
      <c r="B35" s="126" t="s">
        <v>453</v>
      </c>
      <c r="C35" s="351">
        <f>+C8+C19+C24+C25+C29+C33+C34</f>
        <v>5</v>
      </c>
    </row>
    <row r="36" spans="1:3" s="359" customFormat="1" ht="12" customHeight="1" thickBot="1">
      <c r="A36" s="233" t="s">
        <v>24</v>
      </c>
      <c r="B36" s="126" t="s">
        <v>454</v>
      </c>
      <c r="C36" s="351">
        <f>+C37+C38+C39</f>
        <v>38307</v>
      </c>
    </row>
    <row r="37" spans="1:3" s="359" customFormat="1" ht="12" customHeight="1">
      <c r="A37" s="443" t="s">
        <v>455</v>
      </c>
      <c r="B37" s="444" t="s">
        <v>207</v>
      </c>
      <c r="C37" s="75">
        <v>888</v>
      </c>
    </row>
    <row r="38" spans="1:3" s="359" customFormat="1" ht="12" customHeight="1">
      <c r="A38" s="443" t="s">
        <v>456</v>
      </c>
      <c r="B38" s="445" t="s">
        <v>3</v>
      </c>
      <c r="C38" s="302"/>
    </row>
    <row r="39" spans="1:3" s="451" customFormat="1" ht="12" customHeight="1" thickBot="1">
      <c r="A39" s="442" t="s">
        <v>457</v>
      </c>
      <c r="B39" s="143" t="s">
        <v>458</v>
      </c>
      <c r="C39" s="82">
        <v>37419</v>
      </c>
    </row>
    <row r="40" spans="1:3" s="451" customFormat="1" ht="15" customHeight="1" thickBot="1">
      <c r="A40" s="233" t="s">
        <v>25</v>
      </c>
      <c r="B40" s="234" t="s">
        <v>459</v>
      </c>
      <c r="C40" s="354">
        <f>+C35+C36</f>
        <v>38312</v>
      </c>
    </row>
    <row r="41" spans="1:3" s="451" customFormat="1" ht="15" customHeight="1">
      <c r="A41" s="235"/>
      <c r="B41" s="236"/>
      <c r="C41" s="352"/>
    </row>
    <row r="42" spans="1:3" ht="13.5" thickBot="1">
      <c r="A42" s="237"/>
      <c r="B42" s="238"/>
      <c r="C42" s="353"/>
    </row>
    <row r="43" spans="1:3" s="450" customFormat="1" ht="16.5" customHeight="1" thickBot="1">
      <c r="A43" s="239"/>
      <c r="B43" s="240" t="s">
        <v>57</v>
      </c>
      <c r="C43" s="354"/>
    </row>
    <row r="44" spans="1:3" s="452" customFormat="1" ht="12" customHeight="1" thickBot="1">
      <c r="A44" s="210" t="s">
        <v>16</v>
      </c>
      <c r="B44" s="126" t="s">
        <v>460</v>
      </c>
      <c r="C44" s="301">
        <f>SUM(C45:C49)</f>
        <v>38312</v>
      </c>
    </row>
    <row r="45" spans="1:3" ht="12" customHeight="1">
      <c r="A45" s="442" t="s">
        <v>98</v>
      </c>
      <c r="B45" s="7" t="s">
        <v>47</v>
      </c>
      <c r="C45" s="75">
        <v>21971</v>
      </c>
    </row>
    <row r="46" spans="1:3" ht="12" customHeight="1">
      <c r="A46" s="442" t="s">
        <v>99</v>
      </c>
      <c r="B46" s="6" t="s">
        <v>154</v>
      </c>
      <c r="C46" s="78">
        <v>5757</v>
      </c>
    </row>
    <row r="47" spans="1:3" ht="12" customHeight="1">
      <c r="A47" s="442" t="s">
        <v>100</v>
      </c>
      <c r="B47" s="6" t="s">
        <v>126</v>
      </c>
      <c r="C47" s="78">
        <v>10584</v>
      </c>
    </row>
    <row r="48" spans="1:3" ht="12" customHeight="1">
      <c r="A48" s="442" t="s">
        <v>101</v>
      </c>
      <c r="B48" s="6" t="s">
        <v>155</v>
      </c>
      <c r="C48" s="78"/>
    </row>
    <row r="49" spans="1:3" ht="12" customHeight="1" thickBot="1">
      <c r="A49" s="442" t="s">
        <v>127</v>
      </c>
      <c r="B49" s="6" t="s">
        <v>156</v>
      </c>
      <c r="C49" s="78"/>
    </row>
    <row r="50" spans="1:3" ht="12" customHeight="1" thickBot="1">
      <c r="A50" s="210" t="s">
        <v>17</v>
      </c>
      <c r="B50" s="126" t="s">
        <v>461</v>
      </c>
      <c r="C50" s="301">
        <f>SUM(C51:C53)</f>
        <v>0</v>
      </c>
    </row>
    <row r="51" spans="1:3" s="452" customFormat="1" ht="12" customHeight="1">
      <c r="A51" s="442" t="s">
        <v>104</v>
      </c>
      <c r="B51" s="7" t="s">
        <v>197</v>
      </c>
      <c r="C51" s="75"/>
    </row>
    <row r="52" spans="1:3" ht="12" customHeight="1">
      <c r="A52" s="442" t="s">
        <v>105</v>
      </c>
      <c r="B52" s="6" t="s">
        <v>158</v>
      </c>
      <c r="C52" s="78"/>
    </row>
    <row r="53" spans="1:3" ht="12" customHeight="1">
      <c r="A53" s="442" t="s">
        <v>106</v>
      </c>
      <c r="B53" s="6" t="s">
        <v>58</v>
      </c>
      <c r="C53" s="78"/>
    </row>
    <row r="54" spans="1:3" ht="12" customHeight="1" thickBot="1">
      <c r="A54" s="442" t="s">
        <v>107</v>
      </c>
      <c r="B54" s="6" t="s">
        <v>4</v>
      </c>
      <c r="C54" s="78"/>
    </row>
    <row r="55" spans="1:3" ht="15" customHeight="1" thickBot="1">
      <c r="A55" s="210" t="s">
        <v>18</v>
      </c>
      <c r="B55" s="241" t="s">
        <v>462</v>
      </c>
      <c r="C55" s="355">
        <f>+C44+C50</f>
        <v>38312</v>
      </c>
    </row>
    <row r="56" ht="13.5" thickBot="1">
      <c r="C56" s="356"/>
    </row>
    <row r="57" spans="1:3" ht="15" customHeight="1" thickBot="1">
      <c r="A57" s="244" t="s">
        <v>175</v>
      </c>
      <c r="B57" s="245"/>
      <c r="C57" s="123">
        <v>8</v>
      </c>
    </row>
    <row r="58" spans="1:3" ht="14.25" customHeight="1" thickBot="1">
      <c r="A58" s="244" t="s">
        <v>176</v>
      </c>
      <c r="B58" s="245"/>
      <c r="C58" s="12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7" sqref="C17"/>
    </sheetView>
  </sheetViews>
  <sheetFormatPr defaultColWidth="9.00390625" defaultRowHeight="12.75"/>
  <cols>
    <col min="1" max="1" width="13.875" style="242" customWidth="1"/>
    <col min="2" max="2" width="79.125" style="243" customWidth="1"/>
    <col min="3" max="3" width="25.00390625" style="243" customWidth="1"/>
    <col min="4" max="16384" width="9.375" style="243" customWidth="1"/>
  </cols>
  <sheetData>
    <row r="1" spans="1:3" s="222" customFormat="1" ht="21" customHeight="1" thickBot="1">
      <c r="A1" s="221"/>
      <c r="B1" s="223"/>
      <c r="C1" s="447" t="s">
        <v>553</v>
      </c>
    </row>
    <row r="2" spans="1:3" s="448" customFormat="1" ht="44.25" customHeight="1">
      <c r="A2" s="401" t="s">
        <v>173</v>
      </c>
      <c r="B2" s="342" t="s">
        <v>503</v>
      </c>
      <c r="C2" s="357" t="s">
        <v>62</v>
      </c>
    </row>
    <row r="3" spans="1:3" s="448" customFormat="1" ht="24.75" thickBot="1">
      <c r="A3" s="440" t="s">
        <v>172</v>
      </c>
      <c r="B3" s="343" t="s">
        <v>441</v>
      </c>
      <c r="C3" s="358" t="s">
        <v>51</v>
      </c>
    </row>
    <row r="4" spans="1:3" s="449" customFormat="1" ht="15.75" customHeight="1" thickBot="1">
      <c r="A4" s="225"/>
      <c r="B4" s="225"/>
      <c r="C4" s="226" t="s">
        <v>52</v>
      </c>
    </row>
    <row r="5" spans="1:3" ht="13.5" thickBot="1">
      <c r="A5" s="402" t="s">
        <v>174</v>
      </c>
      <c r="B5" s="227" t="s">
        <v>53</v>
      </c>
      <c r="C5" s="228" t="s">
        <v>54</v>
      </c>
    </row>
    <row r="6" spans="1:3" s="450" customFormat="1" ht="12.75" customHeight="1" thickBot="1">
      <c r="A6" s="202">
        <v>1</v>
      </c>
      <c r="B6" s="203">
        <v>2</v>
      </c>
      <c r="C6" s="204">
        <v>3</v>
      </c>
    </row>
    <row r="7" spans="1:3" s="450" customFormat="1" ht="15.75" customHeight="1" thickBot="1">
      <c r="A7" s="229"/>
      <c r="B7" s="230" t="s">
        <v>55</v>
      </c>
      <c r="C7" s="231"/>
    </row>
    <row r="8" spans="1:3" s="359" customFormat="1" ht="12" customHeight="1" thickBot="1">
      <c r="A8" s="202" t="s">
        <v>16</v>
      </c>
      <c r="B8" s="232" t="s">
        <v>442</v>
      </c>
      <c r="C8" s="301">
        <f>SUM(C9:C18)</f>
        <v>0</v>
      </c>
    </row>
    <row r="9" spans="1:3" s="359" customFormat="1" ht="12" customHeight="1">
      <c r="A9" s="441" t="s">
        <v>98</v>
      </c>
      <c r="B9" s="8" t="s">
        <v>259</v>
      </c>
      <c r="C9" s="348"/>
    </row>
    <row r="10" spans="1:3" s="359" customFormat="1" ht="12" customHeight="1">
      <c r="A10" s="442" t="s">
        <v>99</v>
      </c>
      <c r="B10" s="6" t="s">
        <v>260</v>
      </c>
      <c r="C10" s="299"/>
    </row>
    <row r="11" spans="1:3" s="359" customFormat="1" ht="12" customHeight="1">
      <c r="A11" s="442" t="s">
        <v>100</v>
      </c>
      <c r="B11" s="6" t="s">
        <v>261</v>
      </c>
      <c r="C11" s="299"/>
    </row>
    <row r="12" spans="1:3" s="359" customFormat="1" ht="12" customHeight="1">
      <c r="A12" s="442" t="s">
        <v>101</v>
      </c>
      <c r="B12" s="6" t="s">
        <v>262</v>
      </c>
      <c r="C12" s="299"/>
    </row>
    <row r="13" spans="1:3" s="359" customFormat="1" ht="12" customHeight="1">
      <c r="A13" s="442" t="s">
        <v>127</v>
      </c>
      <c r="B13" s="6" t="s">
        <v>263</v>
      </c>
      <c r="C13" s="299"/>
    </row>
    <row r="14" spans="1:3" s="359" customFormat="1" ht="12" customHeight="1">
      <c r="A14" s="442" t="s">
        <v>102</v>
      </c>
      <c r="B14" s="6" t="s">
        <v>443</v>
      </c>
      <c r="C14" s="299"/>
    </row>
    <row r="15" spans="1:3" s="359" customFormat="1" ht="12" customHeight="1">
      <c r="A15" s="442" t="s">
        <v>103</v>
      </c>
      <c r="B15" s="5" t="s">
        <v>444</v>
      </c>
      <c r="C15" s="299"/>
    </row>
    <row r="16" spans="1:3" s="359" customFormat="1" ht="12" customHeight="1">
      <c r="A16" s="442" t="s">
        <v>113</v>
      </c>
      <c r="B16" s="6" t="s">
        <v>266</v>
      </c>
      <c r="C16" s="349"/>
    </row>
    <row r="17" spans="1:3" s="451" customFormat="1" ht="12" customHeight="1">
      <c r="A17" s="442" t="s">
        <v>114</v>
      </c>
      <c r="B17" s="6" t="s">
        <v>267</v>
      </c>
      <c r="C17" s="299"/>
    </row>
    <row r="18" spans="1:3" s="451" customFormat="1" ht="12" customHeight="1" thickBot="1">
      <c r="A18" s="442" t="s">
        <v>115</v>
      </c>
      <c r="B18" s="5" t="s">
        <v>268</v>
      </c>
      <c r="C18" s="300"/>
    </row>
    <row r="19" spans="1:3" s="359" customFormat="1" ht="12" customHeight="1" thickBot="1">
      <c r="A19" s="202" t="s">
        <v>17</v>
      </c>
      <c r="B19" s="232" t="s">
        <v>445</v>
      </c>
      <c r="C19" s="301">
        <f>SUM(C20:C22)</f>
        <v>0</v>
      </c>
    </row>
    <row r="20" spans="1:3" s="451" customFormat="1" ht="12" customHeight="1">
      <c r="A20" s="442" t="s">
        <v>104</v>
      </c>
      <c r="B20" s="7" t="s">
        <v>234</v>
      </c>
      <c r="C20" s="299"/>
    </row>
    <row r="21" spans="1:3" s="451" customFormat="1" ht="12" customHeight="1">
      <c r="A21" s="442" t="s">
        <v>105</v>
      </c>
      <c r="B21" s="6" t="s">
        <v>446</v>
      </c>
      <c r="C21" s="299"/>
    </row>
    <row r="22" spans="1:3" s="451" customFormat="1" ht="12" customHeight="1">
      <c r="A22" s="442" t="s">
        <v>106</v>
      </c>
      <c r="B22" s="6" t="s">
        <v>447</v>
      </c>
      <c r="C22" s="299"/>
    </row>
    <row r="23" spans="1:3" s="451" customFormat="1" ht="12" customHeight="1" thickBot="1">
      <c r="A23" s="442" t="s">
        <v>107</v>
      </c>
      <c r="B23" s="6" t="s">
        <v>2</v>
      </c>
      <c r="C23" s="299"/>
    </row>
    <row r="24" spans="1:3" s="451" customFormat="1" ht="12" customHeight="1" thickBot="1">
      <c r="A24" s="210" t="s">
        <v>18</v>
      </c>
      <c r="B24" s="126" t="s">
        <v>145</v>
      </c>
      <c r="C24" s="328"/>
    </row>
    <row r="25" spans="1:3" s="451" customFormat="1" ht="12" customHeight="1" thickBot="1">
      <c r="A25" s="210" t="s">
        <v>19</v>
      </c>
      <c r="B25" s="126" t="s">
        <v>448</v>
      </c>
      <c r="C25" s="301">
        <f>+C26+C27</f>
        <v>0</v>
      </c>
    </row>
    <row r="26" spans="1:3" s="451" customFormat="1" ht="12" customHeight="1">
      <c r="A26" s="443" t="s">
        <v>244</v>
      </c>
      <c r="B26" s="444" t="s">
        <v>446</v>
      </c>
      <c r="C26" s="75"/>
    </row>
    <row r="27" spans="1:3" s="451" customFormat="1" ht="12" customHeight="1">
      <c r="A27" s="443" t="s">
        <v>247</v>
      </c>
      <c r="B27" s="445" t="s">
        <v>449</v>
      </c>
      <c r="C27" s="302"/>
    </row>
    <row r="28" spans="1:3" s="451" customFormat="1" ht="12" customHeight="1" thickBot="1">
      <c r="A28" s="442" t="s">
        <v>248</v>
      </c>
      <c r="B28" s="446" t="s">
        <v>450</v>
      </c>
      <c r="C28" s="82"/>
    </row>
    <row r="29" spans="1:3" s="451" customFormat="1" ht="12" customHeight="1" thickBot="1">
      <c r="A29" s="210" t="s">
        <v>20</v>
      </c>
      <c r="B29" s="126" t="s">
        <v>451</v>
      </c>
      <c r="C29" s="301">
        <f>+C30+C31+C32</f>
        <v>0</v>
      </c>
    </row>
    <row r="30" spans="1:3" s="451" customFormat="1" ht="12" customHeight="1">
      <c r="A30" s="443" t="s">
        <v>91</v>
      </c>
      <c r="B30" s="444" t="s">
        <v>273</v>
      </c>
      <c r="C30" s="75"/>
    </row>
    <row r="31" spans="1:3" s="451" customFormat="1" ht="12" customHeight="1">
      <c r="A31" s="443" t="s">
        <v>92</v>
      </c>
      <c r="B31" s="445" t="s">
        <v>274</v>
      </c>
      <c r="C31" s="302"/>
    </row>
    <row r="32" spans="1:3" s="451" customFormat="1" ht="12" customHeight="1" thickBot="1">
      <c r="A32" s="442" t="s">
        <v>93</v>
      </c>
      <c r="B32" s="143" t="s">
        <v>275</v>
      </c>
      <c r="C32" s="82"/>
    </row>
    <row r="33" spans="1:3" s="359" customFormat="1" ht="12" customHeight="1" thickBot="1">
      <c r="A33" s="210" t="s">
        <v>21</v>
      </c>
      <c r="B33" s="126" t="s">
        <v>388</v>
      </c>
      <c r="C33" s="328"/>
    </row>
    <row r="34" spans="1:3" s="359" customFormat="1" ht="12" customHeight="1" thickBot="1">
      <c r="A34" s="210" t="s">
        <v>22</v>
      </c>
      <c r="B34" s="126" t="s">
        <v>452</v>
      </c>
      <c r="C34" s="350"/>
    </row>
    <row r="35" spans="1:3" s="359" customFormat="1" ht="12" customHeight="1" thickBot="1">
      <c r="A35" s="202" t="s">
        <v>23</v>
      </c>
      <c r="B35" s="126" t="s">
        <v>453</v>
      </c>
      <c r="C35" s="351">
        <f>+C8+C19+C24+C25+C29+C33+C34</f>
        <v>0</v>
      </c>
    </row>
    <row r="36" spans="1:3" s="359" customFormat="1" ht="12" customHeight="1" thickBot="1">
      <c r="A36" s="233" t="s">
        <v>24</v>
      </c>
      <c r="B36" s="126" t="s">
        <v>454</v>
      </c>
      <c r="C36" s="351">
        <f>+C37+C38+C39</f>
        <v>28396</v>
      </c>
    </row>
    <row r="37" spans="1:3" s="359" customFormat="1" ht="12" customHeight="1">
      <c r="A37" s="443" t="s">
        <v>455</v>
      </c>
      <c r="B37" s="444" t="s">
        <v>207</v>
      </c>
      <c r="C37" s="75">
        <v>455</v>
      </c>
    </row>
    <row r="38" spans="1:3" s="359" customFormat="1" ht="12" customHeight="1">
      <c r="A38" s="443" t="s">
        <v>456</v>
      </c>
      <c r="B38" s="445" t="s">
        <v>3</v>
      </c>
      <c r="C38" s="302"/>
    </row>
    <row r="39" spans="1:3" s="451" customFormat="1" ht="12" customHeight="1" thickBot="1">
      <c r="A39" s="442" t="s">
        <v>457</v>
      </c>
      <c r="B39" s="143" t="s">
        <v>458</v>
      </c>
      <c r="C39" s="82">
        <v>27941</v>
      </c>
    </row>
    <row r="40" spans="1:3" s="451" customFormat="1" ht="15" customHeight="1" thickBot="1">
      <c r="A40" s="233" t="s">
        <v>25</v>
      </c>
      <c r="B40" s="234" t="s">
        <v>459</v>
      </c>
      <c r="C40" s="354">
        <f>+C35+C36</f>
        <v>28396</v>
      </c>
    </row>
    <row r="41" spans="1:3" s="451" customFormat="1" ht="15" customHeight="1">
      <c r="A41" s="235"/>
      <c r="B41" s="236"/>
      <c r="C41" s="352"/>
    </row>
    <row r="42" spans="1:3" ht="13.5" thickBot="1">
      <c r="A42" s="237"/>
      <c r="B42" s="238"/>
      <c r="C42" s="353"/>
    </row>
    <row r="43" spans="1:3" s="450" customFormat="1" ht="16.5" customHeight="1" thickBot="1">
      <c r="A43" s="239"/>
      <c r="B43" s="240" t="s">
        <v>57</v>
      </c>
      <c r="C43" s="354"/>
    </row>
    <row r="44" spans="1:3" s="452" customFormat="1" ht="12" customHeight="1" thickBot="1">
      <c r="A44" s="210" t="s">
        <v>16</v>
      </c>
      <c r="B44" s="126" t="s">
        <v>460</v>
      </c>
      <c r="C44" s="301">
        <f>SUM(C45:C49)</f>
        <v>27896</v>
      </c>
    </row>
    <row r="45" spans="1:3" ht="12" customHeight="1">
      <c r="A45" s="442" t="s">
        <v>98</v>
      </c>
      <c r="B45" s="7" t="s">
        <v>47</v>
      </c>
      <c r="C45" s="75">
        <v>18029</v>
      </c>
    </row>
    <row r="46" spans="1:3" ht="12" customHeight="1">
      <c r="A46" s="442" t="s">
        <v>99</v>
      </c>
      <c r="B46" s="6" t="s">
        <v>154</v>
      </c>
      <c r="C46" s="78">
        <v>4818</v>
      </c>
    </row>
    <row r="47" spans="1:3" ht="12" customHeight="1">
      <c r="A47" s="442" t="s">
        <v>100</v>
      </c>
      <c r="B47" s="6" t="s">
        <v>126</v>
      </c>
      <c r="C47" s="78">
        <v>5049</v>
      </c>
    </row>
    <row r="48" spans="1:3" ht="12" customHeight="1">
      <c r="A48" s="442" t="s">
        <v>101</v>
      </c>
      <c r="B48" s="6" t="s">
        <v>155</v>
      </c>
      <c r="C48" s="78"/>
    </row>
    <row r="49" spans="1:3" ht="12" customHeight="1" thickBot="1">
      <c r="A49" s="442" t="s">
        <v>127</v>
      </c>
      <c r="B49" s="6" t="s">
        <v>156</v>
      </c>
      <c r="C49" s="78"/>
    </row>
    <row r="50" spans="1:3" ht="12" customHeight="1" thickBot="1">
      <c r="A50" s="210" t="s">
        <v>17</v>
      </c>
      <c r="B50" s="126" t="s">
        <v>461</v>
      </c>
      <c r="C50" s="301">
        <f>SUM(C51:C53)</f>
        <v>500</v>
      </c>
    </row>
    <row r="51" spans="1:3" s="452" customFormat="1" ht="12" customHeight="1">
      <c r="A51" s="442" t="s">
        <v>104</v>
      </c>
      <c r="B51" s="7" t="s">
        <v>197</v>
      </c>
      <c r="C51" s="75">
        <v>500</v>
      </c>
    </row>
    <row r="52" spans="1:3" ht="12" customHeight="1">
      <c r="A52" s="442" t="s">
        <v>105</v>
      </c>
      <c r="B52" s="6" t="s">
        <v>158</v>
      </c>
      <c r="C52" s="78"/>
    </row>
    <row r="53" spans="1:3" ht="12" customHeight="1">
      <c r="A53" s="442" t="s">
        <v>106</v>
      </c>
      <c r="B53" s="6" t="s">
        <v>58</v>
      </c>
      <c r="C53" s="78"/>
    </row>
    <row r="54" spans="1:3" ht="12" customHeight="1" thickBot="1">
      <c r="A54" s="442" t="s">
        <v>107</v>
      </c>
      <c r="B54" s="6" t="s">
        <v>4</v>
      </c>
      <c r="C54" s="78"/>
    </row>
    <row r="55" spans="1:3" ht="15" customHeight="1" thickBot="1">
      <c r="A55" s="210" t="s">
        <v>18</v>
      </c>
      <c r="B55" s="241" t="s">
        <v>462</v>
      </c>
      <c r="C55" s="355">
        <f>+C44+C50</f>
        <v>28396</v>
      </c>
    </row>
    <row r="56" ht="13.5" thickBot="1">
      <c r="C56" s="356"/>
    </row>
    <row r="57" spans="1:3" ht="15" customHeight="1" thickBot="1">
      <c r="A57" s="244" t="s">
        <v>175</v>
      </c>
      <c r="B57" s="245"/>
      <c r="C57" s="123">
        <v>6</v>
      </c>
    </row>
    <row r="58" spans="1:3" ht="14.25" customHeight="1" thickBot="1">
      <c r="A58" s="244" t="s">
        <v>176</v>
      </c>
      <c r="B58" s="245"/>
      <c r="C58" s="12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6">
      <selection activeCell="C12" sqref="C12"/>
    </sheetView>
  </sheetViews>
  <sheetFormatPr defaultColWidth="9.00390625" defaultRowHeight="12.75"/>
  <cols>
    <col min="1" max="1" width="13.875" style="242" customWidth="1"/>
    <col min="2" max="2" width="79.125" style="243" customWidth="1"/>
    <col min="3" max="3" width="25.00390625" style="243" customWidth="1"/>
    <col min="4" max="16384" width="9.375" style="243" customWidth="1"/>
  </cols>
  <sheetData>
    <row r="1" spans="1:3" s="222" customFormat="1" ht="21" customHeight="1" thickBot="1">
      <c r="A1" s="221"/>
      <c r="B1" s="223"/>
      <c r="C1" s="447" t="s">
        <v>554</v>
      </c>
    </row>
    <row r="2" spans="1:3" s="448" customFormat="1" ht="25.5" customHeight="1">
      <c r="A2" s="401" t="s">
        <v>173</v>
      </c>
      <c r="B2" s="342" t="s">
        <v>503</v>
      </c>
      <c r="C2" s="357" t="s">
        <v>62</v>
      </c>
    </row>
    <row r="3" spans="1:3" s="448" customFormat="1" ht="24.75" thickBot="1">
      <c r="A3" s="440" t="s">
        <v>172</v>
      </c>
      <c r="B3" s="343" t="s">
        <v>465</v>
      </c>
      <c r="C3" s="358" t="s">
        <v>61</v>
      </c>
    </row>
    <row r="4" spans="1:3" s="449" customFormat="1" ht="15.75" customHeight="1" thickBot="1">
      <c r="A4" s="225"/>
      <c r="B4" s="225"/>
      <c r="C4" s="226" t="s">
        <v>52</v>
      </c>
    </row>
    <row r="5" spans="1:3" ht="13.5" thickBot="1">
      <c r="A5" s="402" t="s">
        <v>174</v>
      </c>
      <c r="B5" s="227" t="s">
        <v>53</v>
      </c>
      <c r="C5" s="228" t="s">
        <v>54</v>
      </c>
    </row>
    <row r="6" spans="1:3" s="450" customFormat="1" ht="12.75" customHeight="1" thickBot="1">
      <c r="A6" s="202">
        <v>1</v>
      </c>
      <c r="B6" s="203">
        <v>2</v>
      </c>
      <c r="C6" s="204">
        <v>3</v>
      </c>
    </row>
    <row r="7" spans="1:3" s="450" customFormat="1" ht="15.75" customHeight="1" thickBot="1">
      <c r="A7" s="229"/>
      <c r="B7" s="230" t="s">
        <v>55</v>
      </c>
      <c r="C7" s="231"/>
    </row>
    <row r="8" spans="1:3" s="359" customFormat="1" ht="12" customHeight="1" thickBot="1">
      <c r="A8" s="202" t="s">
        <v>16</v>
      </c>
      <c r="B8" s="232" t="s">
        <v>442</v>
      </c>
      <c r="C8" s="301">
        <f>SUM(C9:C18)</f>
        <v>0</v>
      </c>
    </row>
    <row r="9" spans="1:3" s="359" customFormat="1" ht="12" customHeight="1">
      <c r="A9" s="441" t="s">
        <v>98</v>
      </c>
      <c r="B9" s="8" t="s">
        <v>259</v>
      </c>
      <c r="C9" s="348"/>
    </row>
    <row r="10" spans="1:3" s="359" customFormat="1" ht="12" customHeight="1">
      <c r="A10" s="442" t="s">
        <v>99</v>
      </c>
      <c r="B10" s="6" t="s">
        <v>260</v>
      </c>
      <c r="C10" s="299"/>
    </row>
    <row r="11" spans="1:3" s="359" customFormat="1" ht="12" customHeight="1">
      <c r="A11" s="442" t="s">
        <v>100</v>
      </c>
      <c r="B11" s="6" t="s">
        <v>261</v>
      </c>
      <c r="C11" s="299"/>
    </row>
    <row r="12" spans="1:3" s="359" customFormat="1" ht="12" customHeight="1">
      <c r="A12" s="442" t="s">
        <v>101</v>
      </c>
      <c r="B12" s="6" t="s">
        <v>262</v>
      </c>
      <c r="C12" s="299"/>
    </row>
    <row r="13" spans="1:3" s="359" customFormat="1" ht="12" customHeight="1">
      <c r="A13" s="442" t="s">
        <v>127</v>
      </c>
      <c r="B13" s="6" t="s">
        <v>263</v>
      </c>
      <c r="C13" s="299"/>
    </row>
    <row r="14" spans="1:3" s="359" customFormat="1" ht="12" customHeight="1">
      <c r="A14" s="442" t="s">
        <v>102</v>
      </c>
      <c r="B14" s="6" t="s">
        <v>443</v>
      </c>
      <c r="C14" s="299"/>
    </row>
    <row r="15" spans="1:3" s="359" customFormat="1" ht="12" customHeight="1">
      <c r="A15" s="442" t="s">
        <v>103</v>
      </c>
      <c r="B15" s="5" t="s">
        <v>444</v>
      </c>
      <c r="C15" s="299"/>
    </row>
    <row r="16" spans="1:3" s="359" customFormat="1" ht="12" customHeight="1">
      <c r="A16" s="442" t="s">
        <v>113</v>
      </c>
      <c r="B16" s="6" t="s">
        <v>266</v>
      </c>
      <c r="C16" s="349"/>
    </row>
    <row r="17" spans="1:3" s="451" customFormat="1" ht="12" customHeight="1">
      <c r="A17" s="442" t="s">
        <v>114</v>
      </c>
      <c r="B17" s="6" t="s">
        <v>267</v>
      </c>
      <c r="C17" s="299"/>
    </row>
    <row r="18" spans="1:3" s="451" customFormat="1" ht="12" customHeight="1" thickBot="1">
      <c r="A18" s="442" t="s">
        <v>115</v>
      </c>
      <c r="B18" s="5" t="s">
        <v>268</v>
      </c>
      <c r="C18" s="300"/>
    </row>
    <row r="19" spans="1:3" s="359" customFormat="1" ht="12" customHeight="1" thickBot="1">
      <c r="A19" s="202" t="s">
        <v>17</v>
      </c>
      <c r="B19" s="232" t="s">
        <v>445</v>
      </c>
      <c r="C19" s="301">
        <f>SUM(C20:C22)</f>
        <v>0</v>
      </c>
    </row>
    <row r="20" spans="1:3" s="451" customFormat="1" ht="12" customHeight="1">
      <c r="A20" s="442" t="s">
        <v>104</v>
      </c>
      <c r="B20" s="7" t="s">
        <v>234</v>
      </c>
      <c r="C20" s="299"/>
    </row>
    <row r="21" spans="1:3" s="451" customFormat="1" ht="12" customHeight="1">
      <c r="A21" s="442" t="s">
        <v>105</v>
      </c>
      <c r="B21" s="6" t="s">
        <v>446</v>
      </c>
      <c r="C21" s="299"/>
    </row>
    <row r="22" spans="1:3" s="451" customFormat="1" ht="12" customHeight="1">
      <c r="A22" s="442" t="s">
        <v>106</v>
      </c>
      <c r="B22" s="6" t="s">
        <v>447</v>
      </c>
      <c r="C22" s="299"/>
    </row>
    <row r="23" spans="1:3" s="451" customFormat="1" ht="12" customHeight="1" thickBot="1">
      <c r="A23" s="442" t="s">
        <v>107</v>
      </c>
      <c r="B23" s="6" t="s">
        <v>2</v>
      </c>
      <c r="C23" s="299"/>
    </row>
    <row r="24" spans="1:3" s="451" customFormat="1" ht="12" customHeight="1" thickBot="1">
      <c r="A24" s="210" t="s">
        <v>18</v>
      </c>
      <c r="B24" s="126" t="s">
        <v>145</v>
      </c>
      <c r="C24" s="328"/>
    </row>
    <row r="25" spans="1:3" s="451" customFormat="1" ht="12" customHeight="1" thickBot="1">
      <c r="A25" s="210" t="s">
        <v>19</v>
      </c>
      <c r="B25" s="126" t="s">
        <v>448</v>
      </c>
      <c r="C25" s="301">
        <f>+C26+C27</f>
        <v>0</v>
      </c>
    </row>
    <row r="26" spans="1:3" s="451" customFormat="1" ht="12" customHeight="1">
      <c r="A26" s="443" t="s">
        <v>244</v>
      </c>
      <c r="B26" s="444" t="s">
        <v>446</v>
      </c>
      <c r="C26" s="75"/>
    </row>
    <row r="27" spans="1:3" s="451" customFormat="1" ht="12" customHeight="1">
      <c r="A27" s="443" t="s">
        <v>247</v>
      </c>
      <c r="B27" s="445" t="s">
        <v>449</v>
      </c>
      <c r="C27" s="302"/>
    </row>
    <row r="28" spans="1:3" s="451" customFormat="1" ht="12" customHeight="1" thickBot="1">
      <c r="A28" s="442" t="s">
        <v>248</v>
      </c>
      <c r="B28" s="446" t="s">
        <v>450</v>
      </c>
      <c r="C28" s="82"/>
    </row>
    <row r="29" spans="1:3" s="451" customFormat="1" ht="12" customHeight="1" thickBot="1">
      <c r="A29" s="210" t="s">
        <v>20</v>
      </c>
      <c r="B29" s="126" t="s">
        <v>451</v>
      </c>
      <c r="C29" s="301">
        <f>+C30+C31+C32</f>
        <v>0</v>
      </c>
    </row>
    <row r="30" spans="1:3" s="451" customFormat="1" ht="12" customHeight="1">
      <c r="A30" s="443" t="s">
        <v>91</v>
      </c>
      <c r="B30" s="444" t="s">
        <v>273</v>
      </c>
      <c r="C30" s="75"/>
    </row>
    <row r="31" spans="1:3" s="451" customFormat="1" ht="12" customHeight="1">
      <c r="A31" s="443" t="s">
        <v>92</v>
      </c>
      <c r="B31" s="445" t="s">
        <v>274</v>
      </c>
      <c r="C31" s="302"/>
    </row>
    <row r="32" spans="1:3" s="451" customFormat="1" ht="12" customHeight="1" thickBot="1">
      <c r="A32" s="442" t="s">
        <v>93</v>
      </c>
      <c r="B32" s="143" t="s">
        <v>275</v>
      </c>
      <c r="C32" s="82"/>
    </row>
    <row r="33" spans="1:3" s="359" customFormat="1" ht="12" customHeight="1" thickBot="1">
      <c r="A33" s="210" t="s">
        <v>21</v>
      </c>
      <c r="B33" s="126" t="s">
        <v>388</v>
      </c>
      <c r="C33" s="328"/>
    </row>
    <row r="34" spans="1:3" s="359" customFormat="1" ht="12" customHeight="1" thickBot="1">
      <c r="A34" s="210" t="s">
        <v>22</v>
      </c>
      <c r="B34" s="126" t="s">
        <v>452</v>
      </c>
      <c r="C34" s="350"/>
    </row>
    <row r="35" spans="1:3" s="359" customFormat="1" ht="12" customHeight="1" thickBot="1">
      <c r="A35" s="202" t="s">
        <v>23</v>
      </c>
      <c r="B35" s="126" t="s">
        <v>453</v>
      </c>
      <c r="C35" s="351">
        <f>+C8+C19+C24+C25+C29+C33+C34</f>
        <v>0</v>
      </c>
    </row>
    <row r="36" spans="1:3" s="359" customFormat="1" ht="12" customHeight="1" thickBot="1">
      <c r="A36" s="233" t="s">
        <v>24</v>
      </c>
      <c r="B36" s="126" t="s">
        <v>454</v>
      </c>
      <c r="C36" s="351">
        <f>+C37+C38+C39</f>
        <v>28396</v>
      </c>
    </row>
    <row r="37" spans="1:3" s="359" customFormat="1" ht="12" customHeight="1">
      <c r="A37" s="443" t="s">
        <v>455</v>
      </c>
      <c r="B37" s="444" t="s">
        <v>207</v>
      </c>
      <c r="C37" s="75">
        <v>455</v>
      </c>
    </row>
    <row r="38" spans="1:3" s="359" customFormat="1" ht="12" customHeight="1">
      <c r="A38" s="443" t="s">
        <v>456</v>
      </c>
      <c r="B38" s="445" t="s">
        <v>3</v>
      </c>
      <c r="C38" s="302"/>
    </row>
    <row r="39" spans="1:3" s="451" customFormat="1" ht="12" customHeight="1" thickBot="1">
      <c r="A39" s="442" t="s">
        <v>457</v>
      </c>
      <c r="B39" s="143" t="s">
        <v>458</v>
      </c>
      <c r="C39" s="82">
        <v>27941</v>
      </c>
    </row>
    <row r="40" spans="1:3" s="451" customFormat="1" ht="15" customHeight="1" thickBot="1">
      <c r="A40" s="233" t="s">
        <v>25</v>
      </c>
      <c r="B40" s="234" t="s">
        <v>459</v>
      </c>
      <c r="C40" s="354">
        <f>+C35+C36</f>
        <v>28396</v>
      </c>
    </row>
    <row r="41" spans="1:3" s="451" customFormat="1" ht="15" customHeight="1">
      <c r="A41" s="235"/>
      <c r="B41" s="236"/>
      <c r="C41" s="352"/>
    </row>
    <row r="42" spans="1:3" ht="13.5" thickBot="1">
      <c r="A42" s="237"/>
      <c r="B42" s="238"/>
      <c r="C42" s="353"/>
    </row>
    <row r="43" spans="1:3" s="450" customFormat="1" ht="16.5" customHeight="1" thickBot="1">
      <c r="A43" s="239"/>
      <c r="B43" s="240" t="s">
        <v>57</v>
      </c>
      <c r="C43" s="354"/>
    </row>
    <row r="44" spans="1:3" s="452" customFormat="1" ht="12" customHeight="1" thickBot="1">
      <c r="A44" s="210" t="s">
        <v>16</v>
      </c>
      <c r="B44" s="126" t="s">
        <v>460</v>
      </c>
      <c r="C44" s="301">
        <f>SUM(C45:C49)</f>
        <v>27896</v>
      </c>
    </row>
    <row r="45" spans="1:3" ht="12" customHeight="1">
      <c r="A45" s="442" t="s">
        <v>98</v>
      </c>
      <c r="B45" s="7" t="s">
        <v>47</v>
      </c>
      <c r="C45" s="75">
        <v>18029</v>
      </c>
    </row>
    <row r="46" spans="1:3" ht="12" customHeight="1">
      <c r="A46" s="442" t="s">
        <v>99</v>
      </c>
      <c r="B46" s="6" t="s">
        <v>154</v>
      </c>
      <c r="C46" s="78">
        <v>4818</v>
      </c>
    </row>
    <row r="47" spans="1:3" ht="12" customHeight="1">
      <c r="A47" s="442" t="s">
        <v>100</v>
      </c>
      <c r="B47" s="6" t="s">
        <v>126</v>
      </c>
      <c r="C47" s="78">
        <v>5049</v>
      </c>
    </row>
    <row r="48" spans="1:3" ht="12" customHeight="1">
      <c r="A48" s="442" t="s">
        <v>101</v>
      </c>
      <c r="B48" s="6" t="s">
        <v>155</v>
      </c>
      <c r="C48" s="78"/>
    </row>
    <row r="49" spans="1:3" ht="12" customHeight="1" thickBot="1">
      <c r="A49" s="442" t="s">
        <v>127</v>
      </c>
      <c r="B49" s="6" t="s">
        <v>156</v>
      </c>
      <c r="C49" s="78"/>
    </row>
    <row r="50" spans="1:3" ht="12" customHeight="1" thickBot="1">
      <c r="A50" s="210" t="s">
        <v>17</v>
      </c>
      <c r="B50" s="126" t="s">
        <v>461</v>
      </c>
      <c r="C50" s="301">
        <f>SUM(C51:C53)</f>
        <v>500</v>
      </c>
    </row>
    <row r="51" spans="1:3" s="452" customFormat="1" ht="12" customHeight="1">
      <c r="A51" s="442" t="s">
        <v>104</v>
      </c>
      <c r="B51" s="7" t="s">
        <v>197</v>
      </c>
      <c r="C51" s="75">
        <v>500</v>
      </c>
    </row>
    <row r="52" spans="1:3" ht="12" customHeight="1">
      <c r="A52" s="442" t="s">
        <v>105</v>
      </c>
      <c r="B52" s="6" t="s">
        <v>158</v>
      </c>
      <c r="C52" s="78"/>
    </row>
    <row r="53" spans="1:3" ht="12" customHeight="1">
      <c r="A53" s="442" t="s">
        <v>106</v>
      </c>
      <c r="B53" s="6" t="s">
        <v>58</v>
      </c>
      <c r="C53" s="78"/>
    </row>
    <row r="54" spans="1:3" ht="12" customHeight="1" thickBot="1">
      <c r="A54" s="442" t="s">
        <v>107</v>
      </c>
      <c r="B54" s="6" t="s">
        <v>4</v>
      </c>
      <c r="C54" s="78"/>
    </row>
    <row r="55" spans="1:3" ht="15" customHeight="1" thickBot="1">
      <c r="A55" s="210" t="s">
        <v>18</v>
      </c>
      <c r="B55" s="241" t="s">
        <v>462</v>
      </c>
      <c r="C55" s="355">
        <f>+C44+C50</f>
        <v>28396</v>
      </c>
    </row>
    <row r="56" ht="13.5" thickBot="1">
      <c r="C56" s="356"/>
    </row>
    <row r="57" spans="1:3" ht="15" customHeight="1" thickBot="1">
      <c r="A57" s="244" t="s">
        <v>175</v>
      </c>
      <c r="B57" s="245"/>
      <c r="C57" s="123">
        <v>6</v>
      </c>
    </row>
    <row r="58" spans="1:3" ht="14.25" customHeight="1" thickBot="1">
      <c r="A58" s="244" t="s">
        <v>176</v>
      </c>
      <c r="B58" s="245"/>
      <c r="C58" s="12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P17" sqref="P17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536" t="s">
        <v>5</v>
      </c>
      <c r="B1" s="536"/>
      <c r="C1" s="536"/>
      <c r="D1" s="536"/>
      <c r="E1" s="536"/>
      <c r="F1" s="536"/>
      <c r="G1" s="536"/>
    </row>
    <row r="3" spans="1:7" s="168" customFormat="1" ht="27" customHeight="1">
      <c r="A3" s="166" t="s">
        <v>177</v>
      </c>
      <c r="B3" s="167"/>
      <c r="C3" s="535" t="s">
        <v>178</v>
      </c>
      <c r="D3" s="535"/>
      <c r="E3" s="535"/>
      <c r="F3" s="535"/>
      <c r="G3" s="535"/>
    </row>
    <row r="4" spans="1:7" s="168" customFormat="1" ht="15.75">
      <c r="A4" s="167"/>
      <c r="B4" s="167"/>
      <c r="C4" s="167"/>
      <c r="D4" s="167"/>
      <c r="E4" s="167"/>
      <c r="F4" s="167"/>
      <c r="G4" s="167"/>
    </row>
    <row r="5" spans="1:7" s="168" customFormat="1" ht="24.75" customHeight="1">
      <c r="A5" s="166" t="s">
        <v>179</v>
      </c>
      <c r="B5" s="167"/>
      <c r="C5" s="535" t="s">
        <v>178</v>
      </c>
      <c r="D5" s="535"/>
      <c r="E5" s="535"/>
      <c r="F5" s="535"/>
      <c r="G5" s="167"/>
    </row>
    <row r="6" spans="1:7" s="169" customFormat="1" ht="12.75">
      <c r="A6" s="220"/>
      <c r="B6" s="220"/>
      <c r="C6" s="220"/>
      <c r="D6" s="220"/>
      <c r="E6" s="220"/>
      <c r="F6" s="220"/>
      <c r="G6" s="220"/>
    </row>
    <row r="7" spans="1:7" s="170" customFormat="1" ht="15" customHeight="1">
      <c r="A7" s="263" t="s">
        <v>180</v>
      </c>
      <c r="B7" s="262"/>
      <c r="C7" s="262"/>
      <c r="D7" s="248"/>
      <c r="E7" s="248"/>
      <c r="F7" s="248"/>
      <c r="G7" s="248"/>
    </row>
    <row r="8" spans="1:7" s="170" customFormat="1" ht="15" customHeight="1" thickBot="1">
      <c r="A8" s="263" t="s">
        <v>181</v>
      </c>
      <c r="B8" s="248"/>
      <c r="C8" s="248"/>
      <c r="D8" s="248"/>
      <c r="E8" s="248"/>
      <c r="F8" s="248"/>
      <c r="G8" s="248"/>
    </row>
    <row r="9" spans="1:7" s="74" customFormat="1" ht="42" customHeight="1" thickBot="1">
      <c r="A9" s="199" t="s">
        <v>14</v>
      </c>
      <c r="B9" s="200" t="s">
        <v>182</v>
      </c>
      <c r="C9" s="200" t="s">
        <v>183</v>
      </c>
      <c r="D9" s="200" t="s">
        <v>184</v>
      </c>
      <c r="E9" s="200" t="s">
        <v>185</v>
      </c>
      <c r="F9" s="200" t="s">
        <v>186</v>
      </c>
      <c r="G9" s="201" t="s">
        <v>50</v>
      </c>
    </row>
    <row r="10" spans="1:7" ht="24" customHeight="1">
      <c r="A10" s="249" t="s">
        <v>16</v>
      </c>
      <c r="B10" s="208" t="s">
        <v>187</v>
      </c>
      <c r="C10" s="171"/>
      <c r="D10" s="171"/>
      <c r="E10" s="171"/>
      <c r="F10" s="171"/>
      <c r="G10" s="250">
        <f>SUM(C10:F10)</f>
        <v>0</v>
      </c>
    </row>
    <row r="11" spans="1:7" ht="24" customHeight="1">
      <c r="A11" s="251" t="s">
        <v>17</v>
      </c>
      <c r="B11" s="209" t="s">
        <v>188</v>
      </c>
      <c r="C11" s="172"/>
      <c r="D11" s="172"/>
      <c r="E11" s="172"/>
      <c r="F11" s="172"/>
      <c r="G11" s="252">
        <f aca="true" t="shared" si="0" ref="G11:G16">SUM(C11:F11)</f>
        <v>0</v>
      </c>
    </row>
    <row r="12" spans="1:7" ht="24" customHeight="1">
      <c r="A12" s="251" t="s">
        <v>18</v>
      </c>
      <c r="B12" s="209" t="s">
        <v>189</v>
      </c>
      <c r="C12" s="172"/>
      <c r="D12" s="172"/>
      <c r="E12" s="172"/>
      <c r="F12" s="172"/>
      <c r="G12" s="252">
        <f t="shared" si="0"/>
        <v>0</v>
      </c>
    </row>
    <row r="13" spans="1:7" ht="24" customHeight="1">
      <c r="A13" s="251" t="s">
        <v>19</v>
      </c>
      <c r="B13" s="209" t="s">
        <v>190</v>
      </c>
      <c r="C13" s="172"/>
      <c r="D13" s="172"/>
      <c r="E13" s="172"/>
      <c r="F13" s="172"/>
      <c r="G13" s="252">
        <f t="shared" si="0"/>
        <v>0</v>
      </c>
    </row>
    <row r="14" spans="1:7" ht="24" customHeight="1">
      <c r="A14" s="251" t="s">
        <v>20</v>
      </c>
      <c r="B14" s="209" t="s">
        <v>191</v>
      </c>
      <c r="C14" s="172"/>
      <c r="D14" s="172"/>
      <c r="E14" s="172"/>
      <c r="F14" s="172"/>
      <c r="G14" s="252">
        <f t="shared" si="0"/>
        <v>0</v>
      </c>
    </row>
    <row r="15" spans="1:7" ht="24" customHeight="1" thickBot="1">
      <c r="A15" s="253" t="s">
        <v>21</v>
      </c>
      <c r="B15" s="254" t="s">
        <v>192</v>
      </c>
      <c r="C15" s="173"/>
      <c r="D15" s="173"/>
      <c r="E15" s="173"/>
      <c r="F15" s="173"/>
      <c r="G15" s="255">
        <f t="shared" si="0"/>
        <v>0</v>
      </c>
    </row>
    <row r="16" spans="1:7" s="174" customFormat="1" ht="24" customHeight="1" thickBot="1">
      <c r="A16" s="256" t="s">
        <v>22</v>
      </c>
      <c r="B16" s="257" t="s">
        <v>50</v>
      </c>
      <c r="C16" s="258">
        <f>SUM(C10:C15)</f>
        <v>0</v>
      </c>
      <c r="D16" s="258">
        <f>SUM(D10:D15)</f>
        <v>0</v>
      </c>
      <c r="E16" s="258">
        <f>SUM(E10:E15)</f>
        <v>0</v>
      </c>
      <c r="F16" s="258">
        <f>SUM(F10:F15)</f>
        <v>0</v>
      </c>
      <c r="G16" s="259">
        <f t="shared" si="0"/>
        <v>0</v>
      </c>
    </row>
    <row r="17" spans="1:7" s="169" customFormat="1" ht="12.75">
      <c r="A17" s="220"/>
      <c r="B17" s="220"/>
      <c r="C17" s="220"/>
      <c r="D17" s="220"/>
      <c r="E17" s="220"/>
      <c r="F17" s="220"/>
      <c r="G17" s="220"/>
    </row>
    <row r="18" spans="1:7" s="169" customFormat="1" ht="12.75">
      <c r="A18" s="220"/>
      <c r="B18" s="220"/>
      <c r="C18" s="220"/>
      <c r="D18" s="220"/>
      <c r="E18" s="220"/>
      <c r="F18" s="220"/>
      <c r="G18" s="220"/>
    </row>
    <row r="19" spans="1:7" s="169" customFormat="1" ht="12.75">
      <c r="A19" s="220"/>
      <c r="B19" s="220"/>
      <c r="C19" s="220"/>
      <c r="D19" s="220"/>
      <c r="E19" s="220"/>
      <c r="F19" s="220"/>
      <c r="G19" s="220"/>
    </row>
    <row r="20" spans="1:7" s="169" customFormat="1" ht="15.75">
      <c r="A20" s="168" t="s">
        <v>431</v>
      </c>
      <c r="B20" s="220"/>
      <c r="C20" s="220"/>
      <c r="D20" s="220"/>
      <c r="E20" s="220"/>
      <c r="F20" s="220"/>
      <c r="G20" s="220"/>
    </row>
    <row r="21" spans="1:7" s="169" customFormat="1" ht="12.75">
      <c r="A21" s="220"/>
      <c r="B21" s="220"/>
      <c r="C21" s="220"/>
      <c r="D21" s="220"/>
      <c r="E21" s="220"/>
      <c r="F21" s="220"/>
      <c r="G21" s="220"/>
    </row>
    <row r="22" spans="1:7" ht="12.75">
      <c r="A22" s="220"/>
      <c r="B22" s="220"/>
      <c r="C22" s="220"/>
      <c r="D22" s="220"/>
      <c r="E22" s="220"/>
      <c r="F22" s="220"/>
      <c r="G22" s="220"/>
    </row>
    <row r="23" spans="1:7" ht="12.75">
      <c r="A23" s="220"/>
      <c r="B23" s="220"/>
      <c r="C23" s="169"/>
      <c r="D23" s="169"/>
      <c r="E23" s="169"/>
      <c r="F23" s="169"/>
      <c r="G23" s="220"/>
    </row>
    <row r="24" spans="1:7" ht="13.5">
      <c r="A24" s="220"/>
      <c r="B24" s="220"/>
      <c r="C24" s="260"/>
      <c r="D24" s="261" t="s">
        <v>193</v>
      </c>
      <c r="E24" s="261"/>
      <c r="F24" s="260"/>
      <c r="G24" s="220"/>
    </row>
    <row r="25" spans="3:6" ht="13.5">
      <c r="C25" s="175"/>
      <c r="D25" s="176"/>
      <c r="E25" s="176"/>
      <c r="F25" s="175"/>
    </row>
    <row r="26" spans="3:6" ht="13.5">
      <c r="C26" s="175"/>
      <c r="D26" s="176"/>
      <c r="E26" s="176"/>
      <c r="F26" s="175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9. melléklet a 2/2014. (II.10.)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1"/>
  <sheetViews>
    <sheetView zoomScale="120" zoomScaleNormal="120" zoomScaleSheetLayoutView="100" workbookViewId="0" topLeftCell="A70">
      <selection activeCell="C123" sqref="C123"/>
    </sheetView>
  </sheetViews>
  <sheetFormatPr defaultColWidth="9.00390625" defaultRowHeight="12.75"/>
  <cols>
    <col min="1" max="1" width="9.50390625" style="374" customWidth="1"/>
    <col min="2" max="2" width="91.625" style="374" customWidth="1"/>
    <col min="3" max="3" width="21.625" style="375" customWidth="1"/>
    <col min="4" max="4" width="9.00390625" style="408" customWidth="1"/>
    <col min="5" max="16384" width="9.375" style="408" customWidth="1"/>
  </cols>
  <sheetData>
    <row r="1" spans="1:3" ht="15.75" customHeight="1">
      <c r="A1" s="513" t="s">
        <v>13</v>
      </c>
      <c r="B1" s="513"/>
      <c r="C1" s="513"/>
    </row>
    <row r="2" spans="1:3" ht="15.75" customHeight="1" thickBot="1">
      <c r="A2" s="512" t="s">
        <v>131</v>
      </c>
      <c r="B2" s="512"/>
      <c r="C2" s="291" t="s">
        <v>198</v>
      </c>
    </row>
    <row r="3" spans="1:3" ht="16.5" customHeight="1" thickBot="1">
      <c r="A3" s="21" t="s">
        <v>71</v>
      </c>
      <c r="B3" s="22" t="s">
        <v>15</v>
      </c>
      <c r="C3" s="39" t="s">
        <v>225</v>
      </c>
    </row>
    <row r="4" spans="1:3" s="409" customFormat="1" ht="12" customHeight="1" thickBot="1">
      <c r="A4" s="403">
        <v>1</v>
      </c>
      <c r="B4" s="404">
        <v>2</v>
      </c>
      <c r="C4" s="405">
        <v>3</v>
      </c>
    </row>
    <row r="5" spans="1:3" s="410" customFormat="1" ht="12" customHeight="1" thickBot="1">
      <c r="A5" s="18" t="s">
        <v>16</v>
      </c>
      <c r="B5" s="19" t="s">
        <v>226</v>
      </c>
      <c r="C5" s="282">
        <f>+C6+C7+C8+C9+C10+C11</f>
        <v>114828</v>
      </c>
    </row>
    <row r="6" spans="1:3" s="410" customFormat="1" ht="12" customHeight="1">
      <c r="A6" s="13" t="s">
        <v>98</v>
      </c>
      <c r="B6" s="411" t="s">
        <v>227</v>
      </c>
      <c r="C6" s="285">
        <v>52108</v>
      </c>
    </row>
    <row r="7" spans="1:3" s="410" customFormat="1" ht="12" customHeight="1">
      <c r="A7" s="12" t="s">
        <v>99</v>
      </c>
      <c r="B7" s="412" t="s">
        <v>228</v>
      </c>
      <c r="C7" s="284">
        <v>23636</v>
      </c>
    </row>
    <row r="8" spans="1:3" s="410" customFormat="1" ht="12" customHeight="1">
      <c r="A8" s="12" t="s">
        <v>100</v>
      </c>
      <c r="B8" s="412" t="s">
        <v>229</v>
      </c>
      <c r="C8" s="284">
        <v>37018</v>
      </c>
    </row>
    <row r="9" spans="1:3" s="410" customFormat="1" ht="12" customHeight="1">
      <c r="A9" s="12" t="s">
        <v>101</v>
      </c>
      <c r="B9" s="412" t="s">
        <v>230</v>
      </c>
      <c r="C9" s="284">
        <v>2066</v>
      </c>
    </row>
    <row r="10" spans="1:3" s="410" customFormat="1" ht="12" customHeight="1">
      <c r="A10" s="12" t="s">
        <v>127</v>
      </c>
      <c r="B10" s="412" t="s">
        <v>231</v>
      </c>
      <c r="C10" s="284"/>
    </row>
    <row r="11" spans="1:3" s="410" customFormat="1" ht="12" customHeight="1" thickBot="1">
      <c r="A11" s="14" t="s">
        <v>102</v>
      </c>
      <c r="B11" s="413" t="s">
        <v>232</v>
      </c>
      <c r="C11" s="284"/>
    </row>
    <row r="12" spans="1:3" s="410" customFormat="1" ht="12" customHeight="1" thickBot="1">
      <c r="A12" s="18" t="s">
        <v>17</v>
      </c>
      <c r="B12" s="277" t="s">
        <v>233</v>
      </c>
      <c r="C12" s="282">
        <f>+C13+C14+C15+C16+C17</f>
        <v>19532</v>
      </c>
    </row>
    <row r="13" spans="1:3" s="410" customFormat="1" ht="12" customHeight="1">
      <c r="A13" s="13" t="s">
        <v>104</v>
      </c>
      <c r="B13" s="411" t="s">
        <v>234</v>
      </c>
      <c r="C13" s="285"/>
    </row>
    <row r="14" spans="1:3" s="410" customFormat="1" ht="12" customHeight="1">
      <c r="A14" s="12" t="s">
        <v>105</v>
      </c>
      <c r="B14" s="412" t="s">
        <v>235</v>
      </c>
      <c r="C14" s="284"/>
    </row>
    <row r="15" spans="1:3" s="410" customFormat="1" ht="12" customHeight="1">
      <c r="A15" s="12" t="s">
        <v>106</v>
      </c>
      <c r="B15" s="412" t="s">
        <v>469</v>
      </c>
      <c r="C15" s="284"/>
    </row>
    <row r="16" spans="1:3" s="410" customFormat="1" ht="12" customHeight="1">
      <c r="A16" s="12" t="s">
        <v>107</v>
      </c>
      <c r="B16" s="412" t="s">
        <v>470</v>
      </c>
      <c r="C16" s="284"/>
    </row>
    <row r="17" spans="1:3" s="410" customFormat="1" ht="12" customHeight="1">
      <c r="A17" s="12" t="s">
        <v>108</v>
      </c>
      <c r="B17" s="412" t="s">
        <v>236</v>
      </c>
      <c r="C17" s="284">
        <v>19532</v>
      </c>
    </row>
    <row r="18" spans="1:3" s="410" customFormat="1" ht="12" customHeight="1" thickBot="1">
      <c r="A18" s="14" t="s">
        <v>117</v>
      </c>
      <c r="B18" s="413" t="s">
        <v>237</v>
      </c>
      <c r="C18" s="286">
        <v>545</v>
      </c>
    </row>
    <row r="19" spans="1:3" s="410" customFormat="1" ht="12" customHeight="1" thickBot="1">
      <c r="A19" s="18" t="s">
        <v>18</v>
      </c>
      <c r="B19" s="19" t="s">
        <v>238</v>
      </c>
      <c r="C19" s="282">
        <f>+C20+C21+C22+C23+C24</f>
        <v>682</v>
      </c>
    </row>
    <row r="20" spans="1:3" s="410" customFormat="1" ht="12" customHeight="1">
      <c r="A20" s="13" t="s">
        <v>87</v>
      </c>
      <c r="B20" s="411" t="s">
        <v>239</v>
      </c>
      <c r="C20" s="285"/>
    </row>
    <row r="21" spans="1:3" s="410" customFormat="1" ht="12" customHeight="1">
      <c r="A21" s="12" t="s">
        <v>88</v>
      </c>
      <c r="B21" s="412" t="s">
        <v>240</v>
      </c>
      <c r="C21" s="284"/>
    </row>
    <row r="22" spans="1:3" s="410" customFormat="1" ht="12" customHeight="1">
      <c r="A22" s="12" t="s">
        <v>89</v>
      </c>
      <c r="B22" s="412" t="s">
        <v>471</v>
      </c>
      <c r="C22" s="284"/>
    </row>
    <row r="23" spans="1:3" s="410" customFormat="1" ht="12" customHeight="1">
      <c r="A23" s="12" t="s">
        <v>90</v>
      </c>
      <c r="B23" s="412" t="s">
        <v>472</v>
      </c>
      <c r="C23" s="284"/>
    </row>
    <row r="24" spans="1:3" s="410" customFormat="1" ht="12" customHeight="1">
      <c r="A24" s="12" t="s">
        <v>142</v>
      </c>
      <c r="B24" s="412" t="s">
        <v>241</v>
      </c>
      <c r="C24" s="284">
        <v>682</v>
      </c>
    </row>
    <row r="25" spans="1:3" s="410" customFormat="1" ht="12" customHeight="1" thickBot="1">
      <c r="A25" s="14" t="s">
        <v>143</v>
      </c>
      <c r="B25" s="413" t="s">
        <v>242</v>
      </c>
      <c r="C25" s="286"/>
    </row>
    <row r="26" spans="1:3" s="410" customFormat="1" ht="12" customHeight="1" thickBot="1">
      <c r="A26" s="18" t="s">
        <v>144</v>
      </c>
      <c r="B26" s="19" t="s">
        <v>243</v>
      </c>
      <c r="C26" s="288">
        <f>+C27+C30+C31+C32</f>
        <v>34450</v>
      </c>
    </row>
    <row r="27" spans="1:3" s="410" customFormat="1" ht="12" customHeight="1">
      <c r="A27" s="13" t="s">
        <v>244</v>
      </c>
      <c r="B27" s="411" t="s">
        <v>250</v>
      </c>
      <c r="C27" s="406">
        <f>+C28+C29</f>
        <v>30200</v>
      </c>
    </row>
    <row r="28" spans="1:3" s="410" customFormat="1" ht="12" customHeight="1">
      <c r="A28" s="12" t="s">
        <v>245</v>
      </c>
      <c r="B28" s="412" t="s">
        <v>251</v>
      </c>
      <c r="C28" s="284">
        <v>5200</v>
      </c>
    </row>
    <row r="29" spans="1:3" s="410" customFormat="1" ht="12" customHeight="1">
      <c r="A29" s="12" t="s">
        <v>246</v>
      </c>
      <c r="B29" s="412" t="s">
        <v>252</v>
      </c>
      <c r="C29" s="284">
        <v>25000</v>
      </c>
    </row>
    <row r="30" spans="1:3" s="410" customFormat="1" ht="12" customHeight="1">
      <c r="A30" s="12" t="s">
        <v>247</v>
      </c>
      <c r="B30" s="412" t="s">
        <v>253</v>
      </c>
      <c r="C30" s="284">
        <v>3000</v>
      </c>
    </row>
    <row r="31" spans="1:3" s="410" customFormat="1" ht="12" customHeight="1">
      <c r="A31" s="12" t="s">
        <v>248</v>
      </c>
      <c r="B31" s="412" t="s">
        <v>254</v>
      </c>
      <c r="C31" s="284">
        <v>700</v>
      </c>
    </row>
    <row r="32" spans="1:3" s="410" customFormat="1" ht="12" customHeight="1" thickBot="1">
      <c r="A32" s="14" t="s">
        <v>249</v>
      </c>
      <c r="B32" s="413" t="s">
        <v>255</v>
      </c>
      <c r="C32" s="286">
        <v>550</v>
      </c>
    </row>
    <row r="33" spans="1:3" s="410" customFormat="1" ht="12" customHeight="1" thickBot="1">
      <c r="A33" s="18" t="s">
        <v>20</v>
      </c>
      <c r="B33" s="19" t="s">
        <v>256</v>
      </c>
      <c r="C33" s="282">
        <f>SUM(C34:C43)</f>
        <v>27204</v>
      </c>
    </row>
    <row r="34" spans="1:3" s="410" customFormat="1" ht="12" customHeight="1">
      <c r="A34" s="13" t="s">
        <v>91</v>
      </c>
      <c r="B34" s="411" t="s">
        <v>259</v>
      </c>
      <c r="C34" s="285"/>
    </row>
    <row r="35" spans="1:3" s="410" customFormat="1" ht="12" customHeight="1">
      <c r="A35" s="12" t="s">
        <v>92</v>
      </c>
      <c r="B35" s="412" t="s">
        <v>260</v>
      </c>
      <c r="C35" s="284">
        <v>8871</v>
      </c>
    </row>
    <row r="36" spans="1:3" s="410" customFormat="1" ht="12" customHeight="1">
      <c r="A36" s="12" t="s">
        <v>93</v>
      </c>
      <c r="B36" s="412" t="s">
        <v>261</v>
      </c>
      <c r="C36" s="284">
        <v>60</v>
      </c>
    </row>
    <row r="37" spans="1:3" s="410" customFormat="1" ht="12" customHeight="1">
      <c r="A37" s="12" t="s">
        <v>146</v>
      </c>
      <c r="B37" s="412" t="s">
        <v>262</v>
      </c>
      <c r="C37" s="284">
        <v>2064</v>
      </c>
    </row>
    <row r="38" spans="1:3" s="410" customFormat="1" ht="12" customHeight="1">
      <c r="A38" s="12" t="s">
        <v>147</v>
      </c>
      <c r="B38" s="412" t="s">
        <v>263</v>
      </c>
      <c r="C38" s="284">
        <v>10668</v>
      </c>
    </row>
    <row r="39" spans="1:3" s="410" customFormat="1" ht="12" customHeight="1">
      <c r="A39" s="12" t="s">
        <v>148</v>
      </c>
      <c r="B39" s="412" t="s">
        <v>264</v>
      </c>
      <c r="C39" s="284">
        <v>5436</v>
      </c>
    </row>
    <row r="40" spans="1:3" s="410" customFormat="1" ht="12" customHeight="1">
      <c r="A40" s="12" t="s">
        <v>149</v>
      </c>
      <c r="B40" s="412" t="s">
        <v>265</v>
      </c>
      <c r="C40" s="284"/>
    </row>
    <row r="41" spans="1:3" s="410" customFormat="1" ht="12" customHeight="1">
      <c r="A41" s="12" t="s">
        <v>150</v>
      </c>
      <c r="B41" s="412" t="s">
        <v>266</v>
      </c>
      <c r="C41" s="284">
        <v>105</v>
      </c>
    </row>
    <row r="42" spans="1:3" s="410" customFormat="1" ht="12" customHeight="1">
      <c r="A42" s="12" t="s">
        <v>257</v>
      </c>
      <c r="B42" s="412" t="s">
        <v>267</v>
      </c>
      <c r="C42" s="287"/>
    </row>
    <row r="43" spans="1:3" s="410" customFormat="1" ht="12" customHeight="1" thickBot="1">
      <c r="A43" s="14" t="s">
        <v>258</v>
      </c>
      <c r="B43" s="413" t="s">
        <v>268</v>
      </c>
      <c r="C43" s="397"/>
    </row>
    <row r="44" spans="1:3" s="410" customFormat="1" ht="12" customHeight="1" thickBot="1">
      <c r="A44" s="18" t="s">
        <v>21</v>
      </c>
      <c r="B44" s="19" t="s">
        <v>269</v>
      </c>
      <c r="C44" s="282">
        <f>SUM(C45:C49)</f>
        <v>630</v>
      </c>
    </row>
    <row r="45" spans="1:3" s="410" customFormat="1" ht="12" customHeight="1">
      <c r="A45" s="13" t="s">
        <v>94</v>
      </c>
      <c r="B45" s="411" t="s">
        <v>273</v>
      </c>
      <c r="C45" s="455"/>
    </row>
    <row r="46" spans="1:3" s="410" customFormat="1" ht="12" customHeight="1">
      <c r="A46" s="12" t="s">
        <v>95</v>
      </c>
      <c r="B46" s="412" t="s">
        <v>274</v>
      </c>
      <c r="C46" s="287"/>
    </row>
    <row r="47" spans="1:3" s="410" customFormat="1" ht="12" customHeight="1">
      <c r="A47" s="12" t="s">
        <v>270</v>
      </c>
      <c r="B47" s="412" t="s">
        <v>275</v>
      </c>
      <c r="C47" s="287">
        <v>630</v>
      </c>
    </row>
    <row r="48" spans="1:3" s="410" customFormat="1" ht="12" customHeight="1">
      <c r="A48" s="12" t="s">
        <v>271</v>
      </c>
      <c r="B48" s="412" t="s">
        <v>276</v>
      </c>
      <c r="C48" s="287"/>
    </row>
    <row r="49" spans="1:3" s="410" customFormat="1" ht="12" customHeight="1" thickBot="1">
      <c r="A49" s="14" t="s">
        <v>272</v>
      </c>
      <c r="B49" s="413" t="s">
        <v>277</v>
      </c>
      <c r="C49" s="397"/>
    </row>
    <row r="50" spans="1:3" s="410" customFormat="1" ht="12" customHeight="1" thickBot="1">
      <c r="A50" s="18" t="s">
        <v>151</v>
      </c>
      <c r="B50" s="19" t="s">
        <v>278</v>
      </c>
      <c r="C50" s="282">
        <f>SUM(C51:C53)</f>
        <v>720</v>
      </c>
    </row>
    <row r="51" spans="1:3" s="410" customFormat="1" ht="12" customHeight="1">
      <c r="A51" s="13" t="s">
        <v>96</v>
      </c>
      <c r="B51" s="411" t="s">
        <v>279</v>
      </c>
      <c r="C51" s="285"/>
    </row>
    <row r="52" spans="1:3" s="410" customFormat="1" ht="12" customHeight="1">
      <c r="A52" s="12" t="s">
        <v>97</v>
      </c>
      <c r="B52" s="412" t="s">
        <v>473</v>
      </c>
      <c r="C52" s="284"/>
    </row>
    <row r="53" spans="1:3" s="410" customFormat="1" ht="12" customHeight="1">
      <c r="A53" s="12" t="s">
        <v>283</v>
      </c>
      <c r="B53" s="412" t="s">
        <v>281</v>
      </c>
      <c r="C53" s="284">
        <v>720</v>
      </c>
    </row>
    <row r="54" spans="1:3" s="410" customFormat="1" ht="12" customHeight="1" thickBot="1">
      <c r="A54" s="14" t="s">
        <v>284</v>
      </c>
      <c r="B54" s="413" t="s">
        <v>282</v>
      </c>
      <c r="C54" s="286"/>
    </row>
    <row r="55" spans="1:3" s="410" customFormat="1" ht="12" customHeight="1" thickBot="1">
      <c r="A55" s="18" t="s">
        <v>23</v>
      </c>
      <c r="B55" s="277" t="s">
        <v>285</v>
      </c>
      <c r="C55" s="282">
        <f>SUM(C56:C58)</f>
        <v>400</v>
      </c>
    </row>
    <row r="56" spans="1:3" s="410" customFormat="1" ht="12" customHeight="1">
      <c r="A56" s="13" t="s">
        <v>152</v>
      </c>
      <c r="B56" s="411" t="s">
        <v>287</v>
      </c>
      <c r="C56" s="287"/>
    </row>
    <row r="57" spans="1:3" s="410" customFormat="1" ht="12" customHeight="1">
      <c r="A57" s="12" t="s">
        <v>153</v>
      </c>
      <c r="B57" s="412" t="s">
        <v>474</v>
      </c>
      <c r="C57" s="287">
        <v>400</v>
      </c>
    </row>
    <row r="58" spans="1:3" s="410" customFormat="1" ht="12" customHeight="1">
      <c r="A58" s="12" t="s">
        <v>199</v>
      </c>
      <c r="B58" s="412" t="s">
        <v>288</v>
      </c>
      <c r="C58" s="287"/>
    </row>
    <row r="59" spans="1:3" s="410" customFormat="1" ht="12" customHeight="1" thickBot="1">
      <c r="A59" s="14" t="s">
        <v>286</v>
      </c>
      <c r="B59" s="413" t="s">
        <v>289</v>
      </c>
      <c r="C59" s="287"/>
    </row>
    <row r="60" spans="1:3" s="410" customFormat="1" ht="12" customHeight="1" thickBot="1">
      <c r="A60" s="18" t="s">
        <v>24</v>
      </c>
      <c r="B60" s="19" t="s">
        <v>290</v>
      </c>
      <c r="C60" s="288">
        <f>+C5+C12+C19+C26+C33+C44+C50+C55</f>
        <v>198446</v>
      </c>
    </row>
    <row r="61" spans="1:3" s="410" customFormat="1" ht="12" customHeight="1" thickBot="1">
      <c r="A61" s="414" t="s">
        <v>291</v>
      </c>
      <c r="B61" s="277" t="s">
        <v>292</v>
      </c>
      <c r="C61" s="282">
        <f>SUM(C62:C64)</f>
        <v>0</v>
      </c>
    </row>
    <row r="62" spans="1:3" s="410" customFormat="1" ht="12" customHeight="1">
      <c r="A62" s="13" t="s">
        <v>325</v>
      </c>
      <c r="B62" s="411" t="s">
        <v>293</v>
      </c>
      <c r="C62" s="287"/>
    </row>
    <row r="63" spans="1:3" s="410" customFormat="1" ht="12" customHeight="1">
      <c r="A63" s="12" t="s">
        <v>334</v>
      </c>
      <c r="B63" s="412" t="s">
        <v>294</v>
      </c>
      <c r="C63" s="287"/>
    </row>
    <row r="64" spans="1:3" s="410" customFormat="1" ht="12" customHeight="1" thickBot="1">
      <c r="A64" s="14" t="s">
        <v>335</v>
      </c>
      <c r="B64" s="415" t="s">
        <v>295</v>
      </c>
      <c r="C64" s="287"/>
    </row>
    <row r="65" spans="1:3" s="410" customFormat="1" ht="12" customHeight="1" thickBot="1">
      <c r="A65" s="414" t="s">
        <v>296</v>
      </c>
      <c r="B65" s="277" t="s">
        <v>297</v>
      </c>
      <c r="C65" s="282">
        <f>SUM(C66:C69)</f>
        <v>0</v>
      </c>
    </row>
    <row r="66" spans="1:3" s="410" customFormat="1" ht="12" customHeight="1">
      <c r="A66" s="13" t="s">
        <v>128</v>
      </c>
      <c r="B66" s="411" t="s">
        <v>298</v>
      </c>
      <c r="C66" s="287"/>
    </row>
    <row r="67" spans="1:3" s="410" customFormat="1" ht="12" customHeight="1">
      <c r="A67" s="12" t="s">
        <v>129</v>
      </c>
      <c r="B67" s="412" t="s">
        <v>299</v>
      </c>
      <c r="C67" s="287"/>
    </row>
    <row r="68" spans="1:3" s="410" customFormat="1" ht="12" customHeight="1">
      <c r="A68" s="12" t="s">
        <v>326</v>
      </c>
      <c r="B68" s="412" t="s">
        <v>300</v>
      </c>
      <c r="C68" s="287"/>
    </row>
    <row r="69" spans="1:3" s="410" customFormat="1" ht="12" customHeight="1" thickBot="1">
      <c r="A69" s="14" t="s">
        <v>327</v>
      </c>
      <c r="B69" s="413" t="s">
        <v>301</v>
      </c>
      <c r="C69" s="287"/>
    </row>
    <row r="70" spans="1:3" s="410" customFormat="1" ht="12" customHeight="1" thickBot="1">
      <c r="A70" s="414" t="s">
        <v>302</v>
      </c>
      <c r="B70" s="277" t="s">
        <v>303</v>
      </c>
      <c r="C70" s="282">
        <f>SUM(C71:C72)</f>
        <v>15987</v>
      </c>
    </row>
    <row r="71" spans="1:3" s="410" customFormat="1" ht="12" customHeight="1">
      <c r="A71" s="13" t="s">
        <v>328</v>
      </c>
      <c r="B71" s="411" t="s">
        <v>304</v>
      </c>
      <c r="C71" s="287">
        <v>15987</v>
      </c>
    </row>
    <row r="72" spans="1:3" s="410" customFormat="1" ht="12" customHeight="1" thickBot="1">
      <c r="A72" s="14" t="s">
        <v>329</v>
      </c>
      <c r="B72" s="413" t="s">
        <v>305</v>
      </c>
      <c r="C72" s="287"/>
    </row>
    <row r="73" spans="1:3" s="410" customFormat="1" ht="12" customHeight="1" thickBot="1">
      <c r="A73" s="414" t="s">
        <v>306</v>
      </c>
      <c r="B73" s="277" t="s">
        <v>511</v>
      </c>
      <c r="C73" s="282"/>
    </row>
    <row r="74" spans="1:3" s="410" customFormat="1" ht="12" customHeight="1" thickBot="1">
      <c r="A74" s="414" t="s">
        <v>311</v>
      </c>
      <c r="B74" s="277" t="s">
        <v>512</v>
      </c>
      <c r="C74" s="282"/>
    </row>
    <row r="75" spans="1:3" s="410" customFormat="1" ht="13.5" customHeight="1" thickBot="1">
      <c r="A75" s="414" t="s">
        <v>320</v>
      </c>
      <c r="B75" s="277" t="s">
        <v>321</v>
      </c>
      <c r="C75" s="456"/>
    </row>
    <row r="76" spans="1:3" s="410" customFormat="1" ht="12" customHeight="1" thickBot="1">
      <c r="A76" s="414" t="s">
        <v>322</v>
      </c>
      <c r="B76" s="416" t="s">
        <v>323</v>
      </c>
      <c r="C76" s="288">
        <f>+C61+C65+C70+C73+C74+C75</f>
        <v>15987</v>
      </c>
    </row>
    <row r="77" spans="1:3" s="410" customFormat="1" ht="15" customHeight="1" thickBot="1">
      <c r="A77" s="417" t="s">
        <v>336</v>
      </c>
      <c r="B77" s="418" t="s">
        <v>324</v>
      </c>
      <c r="C77" s="288">
        <f>+C60+C76</f>
        <v>214433</v>
      </c>
    </row>
    <row r="78" spans="1:3" ht="16.5" customHeight="1">
      <c r="A78" s="513" t="s">
        <v>45</v>
      </c>
      <c r="B78" s="513"/>
      <c r="C78" s="513"/>
    </row>
    <row r="79" spans="1:3" s="419" customFormat="1" ht="16.5" customHeight="1" thickBot="1">
      <c r="A79" s="514" t="s">
        <v>132</v>
      </c>
      <c r="B79" s="514"/>
      <c r="C79" s="141" t="s">
        <v>198</v>
      </c>
    </row>
    <row r="80" spans="1:3" ht="37.5" customHeight="1" thickBot="1">
      <c r="A80" s="21" t="s">
        <v>71</v>
      </c>
      <c r="B80" s="22" t="s">
        <v>46</v>
      </c>
      <c r="C80" s="39" t="s">
        <v>225</v>
      </c>
    </row>
    <row r="81" spans="1:3" s="409" customFormat="1" ht="12" customHeight="1" thickBot="1">
      <c r="A81" s="31">
        <v>1</v>
      </c>
      <c r="B81" s="32">
        <v>2</v>
      </c>
      <c r="C81" s="33">
        <v>3</v>
      </c>
    </row>
    <row r="82" spans="1:3" ht="12" customHeight="1" thickBot="1">
      <c r="A82" s="20" t="s">
        <v>16</v>
      </c>
      <c r="B82" s="25" t="s">
        <v>339</v>
      </c>
      <c r="C82" s="281">
        <f>SUM(C83:C87)</f>
        <v>197511</v>
      </c>
    </row>
    <row r="83" spans="1:3" ht="12" customHeight="1">
      <c r="A83" s="15" t="s">
        <v>98</v>
      </c>
      <c r="B83" s="8" t="s">
        <v>47</v>
      </c>
      <c r="C83" s="283">
        <v>86253</v>
      </c>
    </row>
    <row r="84" spans="1:3" ht="12" customHeight="1">
      <c r="A84" s="12" t="s">
        <v>99</v>
      </c>
      <c r="B84" s="6" t="s">
        <v>154</v>
      </c>
      <c r="C84" s="284">
        <v>20537</v>
      </c>
    </row>
    <row r="85" spans="1:3" ht="12" customHeight="1">
      <c r="A85" s="12" t="s">
        <v>100</v>
      </c>
      <c r="B85" s="6" t="s">
        <v>126</v>
      </c>
      <c r="C85" s="286">
        <v>70048</v>
      </c>
    </row>
    <row r="86" spans="1:3" ht="12" customHeight="1">
      <c r="A86" s="12" t="s">
        <v>101</v>
      </c>
      <c r="B86" s="9" t="s">
        <v>155</v>
      </c>
      <c r="C86" s="286">
        <v>14563</v>
      </c>
    </row>
    <row r="87" spans="1:3" ht="12" customHeight="1">
      <c r="A87" s="12" t="s">
        <v>112</v>
      </c>
      <c r="B87" s="17" t="s">
        <v>156</v>
      </c>
      <c r="C87" s="286">
        <v>6110</v>
      </c>
    </row>
    <row r="88" spans="1:3" ht="12" customHeight="1">
      <c r="A88" s="12" t="s">
        <v>102</v>
      </c>
      <c r="B88" s="6" t="s">
        <v>340</v>
      </c>
      <c r="C88" s="286"/>
    </row>
    <row r="89" spans="1:3" ht="12" customHeight="1">
      <c r="A89" s="12" t="s">
        <v>103</v>
      </c>
      <c r="B89" s="144" t="s">
        <v>341</v>
      </c>
      <c r="C89" s="286"/>
    </row>
    <row r="90" spans="1:3" ht="12" customHeight="1">
      <c r="A90" s="12" t="s">
        <v>113</v>
      </c>
      <c r="B90" s="145" t="s">
        <v>342</v>
      </c>
      <c r="C90" s="286"/>
    </row>
    <row r="91" spans="1:3" ht="12" customHeight="1">
      <c r="A91" s="12" t="s">
        <v>114</v>
      </c>
      <c r="B91" s="145" t="s">
        <v>343</v>
      </c>
      <c r="C91" s="286"/>
    </row>
    <row r="92" spans="1:3" ht="12" customHeight="1">
      <c r="A92" s="12" t="s">
        <v>115</v>
      </c>
      <c r="B92" s="144" t="s">
        <v>344</v>
      </c>
      <c r="C92" s="286">
        <v>2426</v>
      </c>
    </row>
    <row r="93" spans="1:3" ht="12" customHeight="1">
      <c r="A93" s="12" t="s">
        <v>116</v>
      </c>
      <c r="B93" s="144" t="s">
        <v>345</v>
      </c>
      <c r="C93" s="286"/>
    </row>
    <row r="94" spans="1:3" ht="12" customHeight="1">
      <c r="A94" s="12" t="s">
        <v>118</v>
      </c>
      <c r="B94" s="145" t="s">
        <v>346</v>
      </c>
      <c r="C94" s="286"/>
    </row>
    <row r="95" spans="1:3" ht="12" customHeight="1">
      <c r="A95" s="11" t="s">
        <v>157</v>
      </c>
      <c r="B95" s="146" t="s">
        <v>347</v>
      </c>
      <c r="C95" s="286"/>
    </row>
    <row r="96" spans="1:3" ht="12" customHeight="1">
      <c r="A96" s="12" t="s">
        <v>337</v>
      </c>
      <c r="B96" s="146" t="s">
        <v>348</v>
      </c>
      <c r="C96" s="286"/>
    </row>
    <row r="97" spans="1:3" ht="12" customHeight="1" thickBot="1">
      <c r="A97" s="16" t="s">
        <v>338</v>
      </c>
      <c r="B97" s="147" t="s">
        <v>349</v>
      </c>
      <c r="C97" s="289">
        <v>3684</v>
      </c>
    </row>
    <row r="98" spans="1:3" ht="12" customHeight="1" thickBot="1">
      <c r="A98" s="18" t="s">
        <v>17</v>
      </c>
      <c r="B98" s="24" t="s">
        <v>350</v>
      </c>
      <c r="C98" s="282">
        <f>+C99+C101+C103</f>
        <v>6732</v>
      </c>
    </row>
    <row r="99" spans="1:3" ht="12" customHeight="1">
      <c r="A99" s="13" t="s">
        <v>104</v>
      </c>
      <c r="B99" s="6" t="s">
        <v>197</v>
      </c>
      <c r="C99" s="285">
        <v>3182</v>
      </c>
    </row>
    <row r="100" spans="1:3" ht="12" customHeight="1">
      <c r="A100" s="13" t="s">
        <v>105</v>
      </c>
      <c r="B100" s="10" t="s">
        <v>354</v>
      </c>
      <c r="C100" s="285"/>
    </row>
    <row r="101" spans="1:3" ht="12" customHeight="1">
      <c r="A101" s="13" t="s">
        <v>106</v>
      </c>
      <c r="B101" s="10" t="s">
        <v>158</v>
      </c>
      <c r="C101" s="284">
        <v>3000</v>
      </c>
    </row>
    <row r="102" spans="1:3" ht="12" customHeight="1">
      <c r="A102" s="13" t="s">
        <v>107</v>
      </c>
      <c r="B102" s="10" t="s">
        <v>355</v>
      </c>
      <c r="C102" s="265"/>
    </row>
    <row r="103" spans="1:3" ht="12" customHeight="1">
      <c r="A103" s="13" t="s">
        <v>108</v>
      </c>
      <c r="B103" s="279" t="s">
        <v>200</v>
      </c>
      <c r="C103" s="265">
        <v>550</v>
      </c>
    </row>
    <row r="104" spans="1:3" ht="12" customHeight="1">
      <c r="A104" s="13" t="s">
        <v>117</v>
      </c>
      <c r="B104" s="278" t="s">
        <v>475</v>
      </c>
      <c r="C104" s="265"/>
    </row>
    <row r="105" spans="1:3" ht="12" customHeight="1">
      <c r="A105" s="13" t="s">
        <v>119</v>
      </c>
      <c r="B105" s="407" t="s">
        <v>360</v>
      </c>
      <c r="C105" s="265"/>
    </row>
    <row r="106" spans="1:3" ht="15.75">
      <c r="A106" s="13" t="s">
        <v>159</v>
      </c>
      <c r="B106" s="145" t="s">
        <v>343</v>
      </c>
      <c r="C106" s="265">
        <v>550</v>
      </c>
    </row>
    <row r="107" spans="1:3" ht="12" customHeight="1">
      <c r="A107" s="13" t="s">
        <v>160</v>
      </c>
      <c r="B107" s="145" t="s">
        <v>359</v>
      </c>
      <c r="C107" s="265">
        <v>50</v>
      </c>
    </row>
    <row r="108" spans="1:3" ht="12" customHeight="1">
      <c r="A108" s="13" t="s">
        <v>161</v>
      </c>
      <c r="B108" s="145" t="s">
        <v>358</v>
      </c>
      <c r="C108" s="265"/>
    </row>
    <row r="109" spans="1:3" ht="12" customHeight="1">
      <c r="A109" s="13" t="s">
        <v>351</v>
      </c>
      <c r="B109" s="145" t="s">
        <v>346</v>
      </c>
      <c r="C109" s="265"/>
    </row>
    <row r="110" spans="1:3" ht="12" customHeight="1">
      <c r="A110" s="13" t="s">
        <v>352</v>
      </c>
      <c r="B110" s="145" t="s">
        <v>357</v>
      </c>
      <c r="C110" s="265"/>
    </row>
    <row r="111" spans="1:3" ht="16.5" thickBot="1">
      <c r="A111" s="11" t="s">
        <v>353</v>
      </c>
      <c r="B111" s="145" t="s">
        <v>356</v>
      </c>
      <c r="C111" s="267"/>
    </row>
    <row r="112" spans="1:3" ht="12" customHeight="1" thickBot="1">
      <c r="A112" s="18" t="s">
        <v>18</v>
      </c>
      <c r="B112" s="126" t="s">
        <v>361</v>
      </c>
      <c r="C112" s="282">
        <f>+C113+C114</f>
        <v>10190</v>
      </c>
    </row>
    <row r="113" spans="1:3" ht="12" customHeight="1">
      <c r="A113" s="13" t="s">
        <v>87</v>
      </c>
      <c r="B113" s="7" t="s">
        <v>59</v>
      </c>
      <c r="C113" s="285">
        <v>2490</v>
      </c>
    </row>
    <row r="114" spans="1:3" ht="12" customHeight="1" thickBot="1">
      <c r="A114" s="14" t="s">
        <v>88</v>
      </c>
      <c r="B114" s="10" t="s">
        <v>60</v>
      </c>
      <c r="C114" s="286">
        <v>7700</v>
      </c>
    </row>
    <row r="115" spans="1:3" ht="12" customHeight="1" thickBot="1">
      <c r="A115" s="18" t="s">
        <v>19</v>
      </c>
      <c r="B115" s="126" t="s">
        <v>362</v>
      </c>
      <c r="C115" s="282">
        <f>+C82+C98+C112</f>
        <v>214433</v>
      </c>
    </row>
    <row r="116" spans="1:3" ht="12" customHeight="1" thickBot="1">
      <c r="A116" s="18" t="s">
        <v>20</v>
      </c>
      <c r="B116" s="126" t="s">
        <v>363</v>
      </c>
      <c r="C116" s="282">
        <f>+C117+C118+C119</f>
        <v>0</v>
      </c>
    </row>
    <row r="117" spans="1:3" ht="12" customHeight="1">
      <c r="A117" s="13" t="s">
        <v>91</v>
      </c>
      <c r="B117" s="7" t="s">
        <v>364</v>
      </c>
      <c r="C117" s="265"/>
    </row>
    <row r="118" spans="1:3" ht="12" customHeight="1">
      <c r="A118" s="13" t="s">
        <v>92</v>
      </c>
      <c r="B118" s="7" t="s">
        <v>365</v>
      </c>
      <c r="C118" s="265"/>
    </row>
    <row r="119" spans="1:3" ht="12" customHeight="1" thickBot="1">
      <c r="A119" s="11" t="s">
        <v>93</v>
      </c>
      <c r="B119" s="5" t="s">
        <v>366</v>
      </c>
      <c r="C119" s="265"/>
    </row>
    <row r="120" spans="1:3" ht="12" customHeight="1" thickBot="1">
      <c r="A120" s="18" t="s">
        <v>21</v>
      </c>
      <c r="B120" s="126" t="s">
        <v>429</v>
      </c>
      <c r="C120" s="282">
        <f>+C121+C122+C123+C124</f>
        <v>0</v>
      </c>
    </row>
    <row r="121" spans="1:3" ht="12" customHeight="1">
      <c r="A121" s="13" t="s">
        <v>94</v>
      </c>
      <c r="B121" s="7" t="s">
        <v>367</v>
      </c>
      <c r="C121" s="265"/>
    </row>
    <row r="122" spans="1:3" ht="12" customHeight="1">
      <c r="A122" s="13" t="s">
        <v>95</v>
      </c>
      <c r="B122" s="7" t="s">
        <v>368</v>
      </c>
      <c r="C122" s="265"/>
    </row>
    <row r="123" spans="1:3" ht="12" customHeight="1">
      <c r="A123" s="13" t="s">
        <v>270</v>
      </c>
      <c r="B123" s="7" t="s">
        <v>369</v>
      </c>
      <c r="C123" s="265"/>
    </row>
    <row r="124" spans="1:3" ht="12" customHeight="1" thickBot="1">
      <c r="A124" s="11" t="s">
        <v>271</v>
      </c>
      <c r="B124" s="5" t="s">
        <v>370</v>
      </c>
      <c r="C124" s="265"/>
    </row>
    <row r="125" spans="1:3" ht="12" customHeight="1" thickBot="1">
      <c r="A125" s="18" t="s">
        <v>22</v>
      </c>
      <c r="B125" s="126" t="s">
        <v>371</v>
      </c>
      <c r="C125" s="288">
        <f>+C126+C127+C128+C129</f>
        <v>0</v>
      </c>
    </row>
    <row r="126" spans="1:3" ht="12" customHeight="1">
      <c r="A126" s="13" t="s">
        <v>96</v>
      </c>
      <c r="B126" s="7" t="s">
        <v>372</v>
      </c>
      <c r="C126" s="265"/>
    </row>
    <row r="127" spans="1:3" ht="12" customHeight="1">
      <c r="A127" s="13" t="s">
        <v>97</v>
      </c>
      <c r="B127" s="7" t="s">
        <v>382</v>
      </c>
      <c r="C127" s="265"/>
    </row>
    <row r="128" spans="1:3" ht="12" customHeight="1">
      <c r="A128" s="13" t="s">
        <v>283</v>
      </c>
      <c r="B128" s="7" t="s">
        <v>373</v>
      </c>
      <c r="C128" s="265"/>
    </row>
    <row r="129" spans="1:3" ht="12" customHeight="1" thickBot="1">
      <c r="A129" s="11" t="s">
        <v>284</v>
      </c>
      <c r="B129" s="5" t="s">
        <v>374</v>
      </c>
      <c r="C129" s="265"/>
    </row>
    <row r="130" spans="1:3" ht="12" customHeight="1" thickBot="1">
      <c r="A130" s="18" t="s">
        <v>23</v>
      </c>
      <c r="B130" s="126" t="s">
        <v>375</v>
      </c>
      <c r="C130" s="290">
        <f>+C131+C132+C133+C134</f>
        <v>0</v>
      </c>
    </row>
    <row r="131" spans="1:3" ht="12" customHeight="1">
      <c r="A131" s="13" t="s">
        <v>152</v>
      </c>
      <c r="B131" s="7" t="s">
        <v>376</v>
      </c>
      <c r="C131" s="265"/>
    </row>
    <row r="132" spans="1:3" ht="12" customHeight="1">
      <c r="A132" s="13" t="s">
        <v>153</v>
      </c>
      <c r="B132" s="7" t="s">
        <v>377</v>
      </c>
      <c r="C132" s="265"/>
    </row>
    <row r="133" spans="1:3" ht="12" customHeight="1">
      <c r="A133" s="13" t="s">
        <v>199</v>
      </c>
      <c r="B133" s="7" t="s">
        <v>378</v>
      </c>
      <c r="C133" s="265"/>
    </row>
    <row r="134" spans="1:3" ht="12" customHeight="1" thickBot="1">
      <c r="A134" s="13" t="s">
        <v>286</v>
      </c>
      <c r="B134" s="7" t="s">
        <v>379</v>
      </c>
      <c r="C134" s="265"/>
    </row>
    <row r="135" spans="1:9" ht="15" customHeight="1" thickBot="1">
      <c r="A135" s="18" t="s">
        <v>24</v>
      </c>
      <c r="B135" s="126" t="s">
        <v>380</v>
      </c>
      <c r="C135" s="420">
        <f>+C116+C120+C125+C130</f>
        <v>0</v>
      </c>
      <c r="F135" s="421"/>
      <c r="G135" s="422"/>
      <c r="H135" s="422"/>
      <c r="I135" s="422"/>
    </row>
    <row r="136" spans="1:3" s="410" customFormat="1" ht="12.75" customHeight="1" thickBot="1">
      <c r="A136" s="280" t="s">
        <v>25</v>
      </c>
      <c r="B136" s="373" t="s">
        <v>381</v>
      </c>
      <c r="C136" s="420">
        <f>+C115+C135</f>
        <v>214433</v>
      </c>
    </row>
    <row r="137" ht="7.5" customHeight="1"/>
    <row r="138" spans="1:3" ht="15.75">
      <c r="A138" s="515" t="s">
        <v>383</v>
      </c>
      <c r="B138" s="515"/>
      <c r="C138" s="515"/>
    </row>
    <row r="139" spans="1:3" ht="15" customHeight="1" thickBot="1">
      <c r="A139" s="512" t="s">
        <v>133</v>
      </c>
      <c r="B139" s="512"/>
      <c r="C139" s="291" t="s">
        <v>198</v>
      </c>
    </row>
    <row r="140" spans="1:4" ht="13.5" customHeight="1" thickBot="1">
      <c r="A140" s="18">
        <v>1</v>
      </c>
      <c r="B140" s="24" t="s">
        <v>384</v>
      </c>
      <c r="C140" s="282">
        <f>+C60-C115</f>
        <v>-15987</v>
      </c>
      <c r="D140" s="423"/>
    </row>
    <row r="141" spans="1:3" ht="27.75" customHeight="1" thickBot="1">
      <c r="A141" s="18" t="s">
        <v>17</v>
      </c>
      <c r="B141" s="24" t="s">
        <v>385</v>
      </c>
      <c r="C141" s="282">
        <f>+C76-C135</f>
        <v>15987</v>
      </c>
    </row>
  </sheetData>
  <sheetProtection/>
  <mergeCells count="6">
    <mergeCell ref="A139:B139"/>
    <mergeCell ref="A78:C78"/>
    <mergeCell ref="A1:C1"/>
    <mergeCell ref="A2:B2"/>
    <mergeCell ref="A79:B79"/>
    <mergeCell ref="A138:C13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300" verticalDpi="300" orientation="portrait" paperSize="9" scale="71" r:id="rId1"/>
  <headerFooter alignWithMargins="0">
    <oddHeader>&amp;C&amp;"Times New Roman CE,Félkövér"&amp;12
Murakeresztúr Község Önkormányzat
2014. ÉVI KÖLTSÉGVETÉSÉNEK ÖSSZEVONT MÉRLEGE&amp;10
&amp;R&amp;"Times New Roman CE,Félkövér dőlt"&amp;11 1.1. melléklet a 2/2014. (II.10.) önkormányzati rendelethez</oddHeader>
  </headerFooter>
  <rowBreaks count="1" manualBreakCount="1">
    <brk id="7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BreakPreview" zoomScale="130" zoomScaleNormal="120" zoomScaleSheetLayoutView="130" workbookViewId="0" topLeftCell="B121">
      <selection activeCell="D22" sqref="D22"/>
    </sheetView>
  </sheetViews>
  <sheetFormatPr defaultColWidth="9.00390625" defaultRowHeight="12.75"/>
  <cols>
    <col min="1" max="1" width="9.00390625" style="376" customWidth="1"/>
    <col min="2" max="2" width="75.875" style="376" customWidth="1"/>
    <col min="3" max="3" width="15.50390625" style="377" customWidth="1"/>
    <col min="4" max="5" width="15.50390625" style="376" customWidth="1"/>
    <col min="6" max="6" width="9.00390625" style="38" customWidth="1"/>
    <col min="7" max="16384" width="9.375" style="38" customWidth="1"/>
  </cols>
  <sheetData>
    <row r="1" spans="1:5" ht="15.75" customHeight="1">
      <c r="A1" s="513" t="s">
        <v>13</v>
      </c>
      <c r="B1" s="513"/>
      <c r="C1" s="513"/>
      <c r="D1" s="513"/>
      <c r="E1" s="513"/>
    </row>
    <row r="2" spans="1:5" ht="15.75" customHeight="1" thickBot="1">
      <c r="A2" s="512" t="s">
        <v>131</v>
      </c>
      <c r="B2" s="512"/>
      <c r="D2" s="142"/>
      <c r="E2" s="291" t="s">
        <v>198</v>
      </c>
    </row>
    <row r="3" spans="1:5" ht="37.5" customHeight="1" thickBot="1">
      <c r="A3" s="21" t="s">
        <v>71</v>
      </c>
      <c r="B3" s="22" t="s">
        <v>15</v>
      </c>
      <c r="C3" s="22" t="s">
        <v>432</v>
      </c>
      <c r="D3" s="399" t="s">
        <v>433</v>
      </c>
      <c r="E3" s="165" t="s">
        <v>225</v>
      </c>
    </row>
    <row r="4" spans="1:5" s="40" customFormat="1" ht="12" customHeight="1" thickBot="1">
      <c r="A4" s="31">
        <v>1</v>
      </c>
      <c r="B4" s="32">
        <v>2</v>
      </c>
      <c r="C4" s="32">
        <v>3</v>
      </c>
      <c r="D4" s="32">
        <v>4</v>
      </c>
      <c r="E4" s="439">
        <v>5</v>
      </c>
    </row>
    <row r="5" spans="1:5" s="1" customFormat="1" ht="12" customHeight="1" thickBot="1">
      <c r="A5" s="18" t="s">
        <v>16</v>
      </c>
      <c r="B5" s="19" t="s">
        <v>226</v>
      </c>
      <c r="C5" s="391">
        <v>287800</v>
      </c>
      <c r="D5" s="391">
        <v>105641</v>
      </c>
      <c r="E5" s="264">
        <f>+E6+E7+E8+E9+E10+E11</f>
        <v>114828</v>
      </c>
    </row>
    <row r="6" spans="1:5" s="1" customFormat="1" ht="12" customHeight="1">
      <c r="A6" s="13" t="s">
        <v>98</v>
      </c>
      <c r="B6" s="411" t="s">
        <v>227</v>
      </c>
      <c r="C6" s="393"/>
      <c r="D6" s="393"/>
      <c r="E6" s="266">
        <v>52108</v>
      </c>
    </row>
    <row r="7" spans="1:5" s="1" customFormat="1" ht="12" customHeight="1">
      <c r="A7" s="12" t="s">
        <v>99</v>
      </c>
      <c r="B7" s="412" t="s">
        <v>228</v>
      </c>
      <c r="C7" s="392"/>
      <c r="D7" s="392"/>
      <c r="E7" s="265">
        <v>23636</v>
      </c>
    </row>
    <row r="8" spans="1:5" s="1" customFormat="1" ht="12" customHeight="1">
      <c r="A8" s="12" t="s">
        <v>100</v>
      </c>
      <c r="B8" s="412" t="s">
        <v>229</v>
      </c>
      <c r="C8" s="392"/>
      <c r="D8" s="392"/>
      <c r="E8" s="265">
        <v>37018</v>
      </c>
    </row>
    <row r="9" spans="1:5" s="1" customFormat="1" ht="12" customHeight="1">
      <c r="A9" s="12" t="s">
        <v>101</v>
      </c>
      <c r="B9" s="412" t="s">
        <v>230</v>
      </c>
      <c r="C9" s="392"/>
      <c r="D9" s="392"/>
      <c r="E9" s="265">
        <v>2066</v>
      </c>
    </row>
    <row r="10" spans="1:5" s="1" customFormat="1" ht="12" customHeight="1">
      <c r="A10" s="12" t="s">
        <v>127</v>
      </c>
      <c r="B10" s="412" t="s">
        <v>231</v>
      </c>
      <c r="C10" s="474"/>
      <c r="D10" s="474"/>
      <c r="E10" s="265"/>
    </row>
    <row r="11" spans="1:5" s="1" customFormat="1" ht="12" customHeight="1" thickBot="1">
      <c r="A11" s="14" t="s">
        <v>102</v>
      </c>
      <c r="B11" s="279" t="s">
        <v>232</v>
      </c>
      <c r="C11" s="475"/>
      <c r="D11" s="475"/>
      <c r="E11" s="265"/>
    </row>
    <row r="12" spans="1:5" s="1" customFormat="1" ht="12" customHeight="1" thickBot="1">
      <c r="A12" s="18" t="s">
        <v>17</v>
      </c>
      <c r="B12" s="277" t="s">
        <v>233</v>
      </c>
      <c r="C12" s="391">
        <f>+C13+C14+C15+C16+C17</f>
        <v>41882</v>
      </c>
      <c r="D12" s="391">
        <f>+D13+D14+D15+D16+D17</f>
        <v>33196</v>
      </c>
      <c r="E12" s="264">
        <f>+E13+E14+E15+E16+E17</f>
        <v>19532</v>
      </c>
    </row>
    <row r="13" spans="1:5" s="1" customFormat="1" ht="12" customHeight="1">
      <c r="A13" s="13" t="s">
        <v>104</v>
      </c>
      <c r="B13" s="411" t="s">
        <v>234</v>
      </c>
      <c r="C13" s="393"/>
      <c r="D13" s="393"/>
      <c r="E13" s="266"/>
    </row>
    <row r="14" spans="1:5" s="1" customFormat="1" ht="12" customHeight="1">
      <c r="A14" s="12" t="s">
        <v>105</v>
      </c>
      <c r="B14" s="412" t="s">
        <v>235</v>
      </c>
      <c r="C14" s="392"/>
      <c r="D14" s="392"/>
      <c r="E14" s="265"/>
    </row>
    <row r="15" spans="1:5" s="1" customFormat="1" ht="12" customHeight="1">
      <c r="A15" s="12" t="s">
        <v>106</v>
      </c>
      <c r="B15" s="412" t="s">
        <v>469</v>
      </c>
      <c r="C15" s="392"/>
      <c r="D15" s="392"/>
      <c r="E15" s="265"/>
    </row>
    <row r="16" spans="1:5" s="1" customFormat="1" ht="12" customHeight="1">
      <c r="A16" s="12" t="s">
        <v>107</v>
      </c>
      <c r="B16" s="412" t="s">
        <v>470</v>
      </c>
      <c r="C16" s="392"/>
      <c r="D16" s="392"/>
      <c r="E16" s="265"/>
    </row>
    <row r="17" spans="1:5" s="1" customFormat="1" ht="12" customHeight="1">
      <c r="A17" s="12" t="s">
        <v>108</v>
      </c>
      <c r="B17" s="412" t="s">
        <v>236</v>
      </c>
      <c r="C17" s="392">
        <v>41882</v>
      </c>
      <c r="D17" s="392">
        <v>33196</v>
      </c>
      <c r="E17" s="265">
        <v>19532</v>
      </c>
    </row>
    <row r="18" spans="1:5" s="1" customFormat="1" ht="12" customHeight="1" thickBot="1">
      <c r="A18" s="14" t="s">
        <v>117</v>
      </c>
      <c r="B18" s="279" t="s">
        <v>237</v>
      </c>
      <c r="C18" s="394">
        <v>1707</v>
      </c>
      <c r="D18" s="394">
        <v>7265</v>
      </c>
      <c r="E18" s="267">
        <v>545</v>
      </c>
    </row>
    <row r="19" spans="1:5" s="1" customFormat="1" ht="12" customHeight="1" thickBot="1">
      <c r="A19" s="18" t="s">
        <v>18</v>
      </c>
      <c r="B19" s="19" t="s">
        <v>238</v>
      </c>
      <c r="C19" s="391">
        <f>+C20+C21+C22+C23+C24</f>
        <v>41345</v>
      </c>
      <c r="D19" s="391">
        <f>+D20+D21+D22+D23+D24</f>
        <v>7943</v>
      </c>
      <c r="E19" s="264">
        <f>+E20+E21+E22+E23+E24</f>
        <v>682</v>
      </c>
    </row>
    <row r="20" spans="1:5" s="1" customFormat="1" ht="12" customHeight="1">
      <c r="A20" s="13" t="s">
        <v>87</v>
      </c>
      <c r="B20" s="411" t="s">
        <v>239</v>
      </c>
      <c r="C20" s="393"/>
      <c r="D20" s="393">
        <v>48</v>
      </c>
      <c r="E20" s="266"/>
    </row>
    <row r="21" spans="1:5" s="1" customFormat="1" ht="12" customHeight="1">
      <c r="A21" s="12" t="s">
        <v>88</v>
      </c>
      <c r="B21" s="412" t="s">
        <v>240</v>
      </c>
      <c r="C21" s="392"/>
      <c r="D21" s="392"/>
      <c r="E21" s="265"/>
    </row>
    <row r="22" spans="1:5" s="1" customFormat="1" ht="12" customHeight="1">
      <c r="A22" s="12" t="s">
        <v>89</v>
      </c>
      <c r="B22" s="412" t="s">
        <v>471</v>
      </c>
      <c r="C22" s="392"/>
      <c r="D22" s="392"/>
      <c r="E22" s="265"/>
    </row>
    <row r="23" spans="1:5" s="1" customFormat="1" ht="12" customHeight="1">
      <c r="A23" s="12" t="s">
        <v>90</v>
      </c>
      <c r="B23" s="412" t="s">
        <v>472</v>
      </c>
      <c r="C23" s="392"/>
      <c r="D23" s="392"/>
      <c r="E23" s="265"/>
    </row>
    <row r="24" spans="1:5" s="1" customFormat="1" ht="12" customHeight="1">
      <c r="A24" s="12" t="s">
        <v>142</v>
      </c>
      <c r="B24" s="412" t="s">
        <v>241</v>
      </c>
      <c r="C24" s="392">
        <v>41345</v>
      </c>
      <c r="D24" s="392">
        <v>7895</v>
      </c>
      <c r="E24" s="265">
        <v>682</v>
      </c>
    </row>
    <row r="25" spans="1:5" s="1" customFormat="1" ht="12" customHeight="1" thickBot="1">
      <c r="A25" s="14" t="s">
        <v>143</v>
      </c>
      <c r="B25" s="279" t="s">
        <v>242</v>
      </c>
      <c r="C25" s="394">
        <v>41345</v>
      </c>
      <c r="D25" s="394">
        <v>7275</v>
      </c>
      <c r="E25" s="267"/>
    </row>
    <row r="26" spans="1:5" s="1" customFormat="1" ht="12" customHeight="1" thickBot="1">
      <c r="A26" s="18" t="s">
        <v>144</v>
      </c>
      <c r="B26" s="19" t="s">
        <v>243</v>
      </c>
      <c r="C26" s="398">
        <f>+C27+C30+C31+C32</f>
        <v>35420</v>
      </c>
      <c r="D26" s="398">
        <f>+D27+D30+D31+D32</f>
        <v>37669</v>
      </c>
      <c r="E26" s="436">
        <f>+E27+E30+E31+E32</f>
        <v>34450</v>
      </c>
    </row>
    <row r="27" spans="1:5" s="1" customFormat="1" ht="12" customHeight="1">
      <c r="A27" s="13" t="s">
        <v>244</v>
      </c>
      <c r="B27" s="411" t="s">
        <v>250</v>
      </c>
      <c r="C27" s="438">
        <f>+C28+C29</f>
        <v>27633</v>
      </c>
      <c r="D27" s="438">
        <f>+D28+D29</f>
        <v>33217</v>
      </c>
      <c r="E27" s="437">
        <f>+E28+E29</f>
        <v>30200</v>
      </c>
    </row>
    <row r="28" spans="1:5" s="1" customFormat="1" ht="12" customHeight="1">
      <c r="A28" s="12" t="s">
        <v>245</v>
      </c>
      <c r="B28" s="412" t="s">
        <v>251</v>
      </c>
      <c r="C28" s="392">
        <v>9678</v>
      </c>
      <c r="D28" s="392">
        <v>5337</v>
      </c>
      <c r="E28" s="265">
        <v>5200</v>
      </c>
    </row>
    <row r="29" spans="1:5" s="1" customFormat="1" ht="12" customHeight="1">
      <c r="A29" s="12" t="s">
        <v>246</v>
      </c>
      <c r="B29" s="412" t="s">
        <v>252</v>
      </c>
      <c r="C29" s="392">
        <v>17955</v>
      </c>
      <c r="D29" s="392">
        <v>27880</v>
      </c>
      <c r="E29" s="265">
        <v>25000</v>
      </c>
    </row>
    <row r="30" spans="1:5" s="1" customFormat="1" ht="12" customHeight="1">
      <c r="A30" s="12" t="s">
        <v>247</v>
      </c>
      <c r="B30" s="412" t="s">
        <v>253</v>
      </c>
      <c r="C30" s="392">
        <v>6920</v>
      </c>
      <c r="D30" s="392">
        <v>3121</v>
      </c>
      <c r="E30" s="265">
        <v>3000</v>
      </c>
    </row>
    <row r="31" spans="1:5" s="1" customFormat="1" ht="12" customHeight="1">
      <c r="A31" s="12" t="s">
        <v>248</v>
      </c>
      <c r="B31" s="412" t="s">
        <v>254</v>
      </c>
      <c r="C31" s="392">
        <v>352</v>
      </c>
      <c r="D31" s="392">
        <v>804</v>
      </c>
      <c r="E31" s="265">
        <v>700</v>
      </c>
    </row>
    <row r="32" spans="1:5" s="1" customFormat="1" ht="12" customHeight="1" thickBot="1">
      <c r="A32" s="14" t="s">
        <v>249</v>
      </c>
      <c r="B32" s="279" t="s">
        <v>255</v>
      </c>
      <c r="C32" s="394">
        <v>515</v>
      </c>
      <c r="D32" s="394">
        <v>527</v>
      </c>
      <c r="E32" s="267">
        <v>550</v>
      </c>
    </row>
    <row r="33" spans="1:5" s="1" customFormat="1" ht="12" customHeight="1" thickBot="1">
      <c r="A33" s="18" t="s">
        <v>20</v>
      </c>
      <c r="B33" s="19" t="s">
        <v>256</v>
      </c>
      <c r="C33" s="391">
        <f>SUM(C34:C43)</f>
        <v>70118</v>
      </c>
      <c r="D33" s="391">
        <f>SUM(D34:D43)</f>
        <v>30548</v>
      </c>
      <c r="E33" s="264">
        <f>SUM(E34:E43)</f>
        <v>27204</v>
      </c>
    </row>
    <row r="34" spans="1:5" s="1" customFormat="1" ht="12" customHeight="1">
      <c r="A34" s="13" t="s">
        <v>91</v>
      </c>
      <c r="B34" s="411" t="s">
        <v>259</v>
      </c>
      <c r="C34" s="393"/>
      <c r="D34" s="393"/>
      <c r="E34" s="266"/>
    </row>
    <row r="35" spans="1:5" s="1" customFormat="1" ht="12" customHeight="1">
      <c r="A35" s="12" t="s">
        <v>92</v>
      </c>
      <c r="B35" s="412" t="s">
        <v>260</v>
      </c>
      <c r="C35" s="392">
        <v>28998</v>
      </c>
      <c r="D35" s="392">
        <v>8320</v>
      </c>
      <c r="E35" s="265">
        <v>8871</v>
      </c>
    </row>
    <row r="36" spans="1:5" s="1" customFormat="1" ht="12" customHeight="1">
      <c r="A36" s="12" t="s">
        <v>93</v>
      </c>
      <c r="B36" s="412" t="s">
        <v>261</v>
      </c>
      <c r="C36" s="392"/>
      <c r="D36" s="392">
        <v>583</v>
      </c>
      <c r="E36" s="265">
        <v>60</v>
      </c>
    </row>
    <row r="37" spans="1:5" s="1" customFormat="1" ht="12" customHeight="1">
      <c r="A37" s="12" t="s">
        <v>146</v>
      </c>
      <c r="B37" s="412" t="s">
        <v>262</v>
      </c>
      <c r="C37" s="392">
        <v>5582</v>
      </c>
      <c r="D37" s="392">
        <v>3994</v>
      </c>
      <c r="E37" s="265">
        <v>2064</v>
      </c>
    </row>
    <row r="38" spans="1:5" s="1" customFormat="1" ht="12" customHeight="1">
      <c r="A38" s="12" t="s">
        <v>147</v>
      </c>
      <c r="B38" s="412" t="s">
        <v>263</v>
      </c>
      <c r="C38" s="392">
        <v>11915</v>
      </c>
      <c r="D38" s="392">
        <v>9452</v>
      </c>
      <c r="E38" s="265">
        <v>10668</v>
      </c>
    </row>
    <row r="39" spans="1:5" s="1" customFormat="1" ht="12" customHeight="1">
      <c r="A39" s="12" t="s">
        <v>148</v>
      </c>
      <c r="B39" s="412" t="s">
        <v>264</v>
      </c>
      <c r="C39" s="392">
        <v>22945</v>
      </c>
      <c r="D39" s="392">
        <v>5497</v>
      </c>
      <c r="E39" s="265">
        <v>5436</v>
      </c>
    </row>
    <row r="40" spans="1:5" s="1" customFormat="1" ht="12" customHeight="1">
      <c r="A40" s="12" t="s">
        <v>149</v>
      </c>
      <c r="B40" s="412" t="s">
        <v>265</v>
      </c>
      <c r="C40" s="392"/>
      <c r="D40" s="392"/>
      <c r="E40" s="265"/>
    </row>
    <row r="41" spans="1:5" s="1" customFormat="1" ht="12" customHeight="1">
      <c r="A41" s="12" t="s">
        <v>150</v>
      </c>
      <c r="B41" s="412" t="s">
        <v>266</v>
      </c>
      <c r="C41" s="392">
        <v>138</v>
      </c>
      <c r="D41" s="392">
        <v>59</v>
      </c>
      <c r="E41" s="265">
        <v>105</v>
      </c>
    </row>
    <row r="42" spans="1:5" s="1" customFormat="1" ht="12" customHeight="1">
      <c r="A42" s="12" t="s">
        <v>257</v>
      </c>
      <c r="B42" s="412" t="s">
        <v>267</v>
      </c>
      <c r="C42" s="395"/>
      <c r="D42" s="395"/>
      <c r="E42" s="268"/>
    </row>
    <row r="43" spans="1:5" s="1" customFormat="1" ht="12" customHeight="1" thickBot="1">
      <c r="A43" s="14" t="s">
        <v>258</v>
      </c>
      <c r="B43" s="279" t="s">
        <v>268</v>
      </c>
      <c r="C43" s="396">
        <v>540</v>
      </c>
      <c r="D43" s="396">
        <v>2643</v>
      </c>
      <c r="E43" s="269"/>
    </row>
    <row r="44" spans="1:5" s="1" customFormat="1" ht="12" customHeight="1" thickBot="1">
      <c r="A44" s="18" t="s">
        <v>21</v>
      </c>
      <c r="B44" s="19" t="s">
        <v>269</v>
      </c>
      <c r="C44" s="391">
        <f>SUM(C45:C49)</f>
        <v>250</v>
      </c>
      <c r="D44" s="391">
        <f>SUM(D45:D49)</f>
        <v>0</v>
      </c>
      <c r="E44" s="264">
        <f>SUM(E45:E49)</f>
        <v>630</v>
      </c>
    </row>
    <row r="45" spans="1:5" s="1" customFormat="1" ht="12" customHeight="1">
      <c r="A45" s="13" t="s">
        <v>94</v>
      </c>
      <c r="B45" s="411" t="s">
        <v>273</v>
      </c>
      <c r="C45" s="457"/>
      <c r="D45" s="457"/>
      <c r="E45" s="275"/>
    </row>
    <row r="46" spans="1:5" s="1" customFormat="1" ht="12" customHeight="1">
      <c r="A46" s="12" t="s">
        <v>95</v>
      </c>
      <c r="B46" s="412" t="s">
        <v>274</v>
      </c>
      <c r="C46" s="395">
        <v>250</v>
      </c>
      <c r="D46" s="395"/>
      <c r="E46" s="268"/>
    </row>
    <row r="47" spans="1:5" s="1" customFormat="1" ht="12" customHeight="1">
      <c r="A47" s="12" t="s">
        <v>270</v>
      </c>
      <c r="B47" s="412" t="s">
        <v>275</v>
      </c>
      <c r="C47" s="395"/>
      <c r="D47" s="395"/>
      <c r="E47" s="268">
        <v>630</v>
      </c>
    </row>
    <row r="48" spans="1:5" s="1" customFormat="1" ht="12" customHeight="1">
      <c r="A48" s="12" t="s">
        <v>271</v>
      </c>
      <c r="B48" s="412" t="s">
        <v>276</v>
      </c>
      <c r="C48" s="395"/>
      <c r="D48" s="395"/>
      <c r="E48" s="268"/>
    </row>
    <row r="49" spans="1:5" s="1" customFormat="1" ht="12" customHeight="1" thickBot="1">
      <c r="A49" s="14" t="s">
        <v>272</v>
      </c>
      <c r="B49" s="279" t="s">
        <v>277</v>
      </c>
      <c r="C49" s="396"/>
      <c r="D49" s="396"/>
      <c r="E49" s="269"/>
    </row>
    <row r="50" spans="1:5" s="1" customFormat="1" ht="12" customHeight="1" thickBot="1">
      <c r="A50" s="18" t="s">
        <v>151</v>
      </c>
      <c r="B50" s="19" t="s">
        <v>278</v>
      </c>
      <c r="C50" s="391">
        <f>SUM(C51:C53)</f>
        <v>805</v>
      </c>
      <c r="D50" s="391">
        <f>SUM(D51:D53)</f>
        <v>3374</v>
      </c>
      <c r="E50" s="264">
        <f>SUM(E51:E53)</f>
        <v>720</v>
      </c>
    </row>
    <row r="51" spans="1:5" s="1" customFormat="1" ht="12" customHeight="1">
      <c r="A51" s="13" t="s">
        <v>96</v>
      </c>
      <c r="B51" s="411" t="s">
        <v>279</v>
      </c>
      <c r="C51" s="393"/>
      <c r="D51" s="393"/>
      <c r="E51" s="266"/>
    </row>
    <row r="52" spans="1:5" s="1" customFormat="1" ht="12" customHeight="1">
      <c r="A52" s="12" t="s">
        <v>97</v>
      </c>
      <c r="B52" s="412" t="s">
        <v>473</v>
      </c>
      <c r="C52" s="392"/>
      <c r="D52" s="392"/>
      <c r="E52" s="265"/>
    </row>
    <row r="53" spans="1:5" s="1" customFormat="1" ht="12" customHeight="1">
      <c r="A53" s="12" t="s">
        <v>283</v>
      </c>
      <c r="B53" s="412" t="s">
        <v>281</v>
      </c>
      <c r="C53" s="392">
        <v>805</v>
      </c>
      <c r="D53" s="392">
        <v>3374</v>
      </c>
      <c r="E53" s="265">
        <v>720</v>
      </c>
    </row>
    <row r="54" spans="1:5" s="1" customFormat="1" ht="12" customHeight="1" thickBot="1">
      <c r="A54" s="14" t="s">
        <v>284</v>
      </c>
      <c r="B54" s="279" t="s">
        <v>282</v>
      </c>
      <c r="C54" s="394"/>
      <c r="D54" s="394"/>
      <c r="E54" s="267"/>
    </row>
    <row r="55" spans="1:5" s="1" customFormat="1" ht="12" customHeight="1" thickBot="1">
      <c r="A55" s="18" t="s">
        <v>23</v>
      </c>
      <c r="B55" s="277" t="s">
        <v>285</v>
      </c>
      <c r="C55" s="391">
        <f>SUM(C56:C58)</f>
        <v>488</v>
      </c>
      <c r="D55" s="391">
        <f>SUM(D56:D58)</f>
        <v>439</v>
      </c>
      <c r="E55" s="264">
        <f>SUM(E56:E58)</f>
        <v>400</v>
      </c>
    </row>
    <row r="56" spans="1:5" s="1" customFormat="1" ht="12" customHeight="1">
      <c r="A56" s="12" t="s">
        <v>152</v>
      </c>
      <c r="B56" s="411" t="s">
        <v>287</v>
      </c>
      <c r="C56" s="395"/>
      <c r="D56" s="395"/>
      <c r="E56" s="268"/>
    </row>
    <row r="57" spans="1:5" s="1" customFormat="1" ht="12" customHeight="1">
      <c r="A57" s="12" t="s">
        <v>153</v>
      </c>
      <c r="B57" s="412" t="s">
        <v>474</v>
      </c>
      <c r="C57" s="395">
        <v>488</v>
      </c>
      <c r="D57" s="395">
        <v>439</v>
      </c>
      <c r="E57" s="268">
        <v>400</v>
      </c>
    </row>
    <row r="58" spans="1:5" s="1" customFormat="1" ht="12" customHeight="1">
      <c r="A58" s="12" t="s">
        <v>199</v>
      </c>
      <c r="B58" s="412" t="s">
        <v>288</v>
      </c>
      <c r="C58" s="395"/>
      <c r="D58" s="395"/>
      <c r="E58" s="268"/>
    </row>
    <row r="59" spans="1:5" s="1" customFormat="1" ht="12" customHeight="1" thickBot="1">
      <c r="A59" s="12" t="s">
        <v>286</v>
      </c>
      <c r="B59" s="279" t="s">
        <v>289</v>
      </c>
      <c r="C59" s="395"/>
      <c r="D59" s="395"/>
      <c r="E59" s="268"/>
    </row>
    <row r="60" spans="1:5" s="1" customFormat="1" ht="12" customHeight="1" thickBot="1">
      <c r="A60" s="18" t="s">
        <v>24</v>
      </c>
      <c r="B60" s="19" t="s">
        <v>290</v>
      </c>
      <c r="C60" s="398">
        <f>+C5+C12+C19+C26+C33+C44+C50+C55</f>
        <v>478108</v>
      </c>
      <c r="D60" s="398">
        <f>+D5+D12+D19+D26+D33+D44+D50+D55</f>
        <v>218810</v>
      </c>
      <c r="E60" s="436">
        <f>+E5+E12+E19+E26+E33+E44+E50+E55</f>
        <v>198446</v>
      </c>
    </row>
    <row r="61" spans="1:5" s="1" customFormat="1" ht="12" customHeight="1" thickBot="1">
      <c r="A61" s="458" t="s">
        <v>291</v>
      </c>
      <c r="B61" s="277" t="s">
        <v>292</v>
      </c>
      <c r="C61" s="391">
        <f>SUM(C62:C64)</f>
        <v>7449</v>
      </c>
      <c r="D61" s="391">
        <f>SUM(D62:D64)</f>
        <v>0</v>
      </c>
      <c r="E61" s="264">
        <f>SUM(E62:E64)</f>
        <v>0</v>
      </c>
    </row>
    <row r="62" spans="1:5" s="1" customFormat="1" ht="12" customHeight="1">
      <c r="A62" s="12" t="s">
        <v>325</v>
      </c>
      <c r="B62" s="411" t="s">
        <v>293</v>
      </c>
      <c r="C62" s="395">
        <v>7449</v>
      </c>
      <c r="D62" s="395"/>
      <c r="E62" s="268"/>
    </row>
    <row r="63" spans="1:5" s="1" customFormat="1" ht="12" customHeight="1">
      <c r="A63" s="12" t="s">
        <v>334</v>
      </c>
      <c r="B63" s="412" t="s">
        <v>294</v>
      </c>
      <c r="C63" s="395"/>
      <c r="D63" s="395"/>
      <c r="E63" s="268"/>
    </row>
    <row r="64" spans="1:5" s="1" customFormat="1" ht="12" customHeight="1" thickBot="1">
      <c r="A64" s="12" t="s">
        <v>335</v>
      </c>
      <c r="B64" s="480" t="s">
        <v>479</v>
      </c>
      <c r="C64" s="395"/>
      <c r="D64" s="395"/>
      <c r="E64" s="268"/>
    </row>
    <row r="65" spans="1:5" s="1" customFormat="1" ht="12" customHeight="1" thickBot="1">
      <c r="A65" s="458" t="s">
        <v>296</v>
      </c>
      <c r="B65" s="277" t="s">
        <v>297</v>
      </c>
      <c r="C65" s="391">
        <f>SUM(C66:C69)</f>
        <v>0</v>
      </c>
      <c r="D65" s="391">
        <f>SUM(D66:D69)</f>
        <v>0</v>
      </c>
      <c r="E65" s="264">
        <f>SUM(E66:E69)</f>
        <v>0</v>
      </c>
    </row>
    <row r="66" spans="1:5" s="1" customFormat="1" ht="12" customHeight="1">
      <c r="A66" s="12" t="s">
        <v>128</v>
      </c>
      <c r="B66" s="411" t="s">
        <v>298</v>
      </c>
      <c r="C66" s="395"/>
      <c r="D66" s="395"/>
      <c r="E66" s="268"/>
    </row>
    <row r="67" spans="1:5" s="1" customFormat="1" ht="12" customHeight="1">
      <c r="A67" s="12" t="s">
        <v>129</v>
      </c>
      <c r="B67" s="412" t="s">
        <v>299</v>
      </c>
      <c r="C67" s="395"/>
      <c r="D67" s="395"/>
      <c r="E67" s="268"/>
    </row>
    <row r="68" spans="1:5" s="1" customFormat="1" ht="12" customHeight="1">
      <c r="A68" s="12" t="s">
        <v>326</v>
      </c>
      <c r="B68" s="412" t="s">
        <v>300</v>
      </c>
      <c r="C68" s="395"/>
      <c r="D68" s="395"/>
      <c r="E68" s="268"/>
    </row>
    <row r="69" spans="1:7" s="1" customFormat="1" ht="17.25" customHeight="1" thickBot="1">
      <c r="A69" s="12" t="s">
        <v>327</v>
      </c>
      <c r="B69" s="279" t="s">
        <v>301</v>
      </c>
      <c r="C69" s="395"/>
      <c r="D69" s="395"/>
      <c r="E69" s="268"/>
      <c r="G69" s="41"/>
    </row>
    <row r="70" spans="1:5" s="1" customFormat="1" ht="12" customHeight="1" thickBot="1">
      <c r="A70" s="458" t="s">
        <v>302</v>
      </c>
      <c r="B70" s="277" t="s">
        <v>303</v>
      </c>
      <c r="C70" s="391">
        <f>SUM(C71:C72)</f>
        <v>11676</v>
      </c>
      <c r="D70" s="391">
        <f>SUM(D71:D72)</f>
        <v>5481</v>
      </c>
      <c r="E70" s="264">
        <f>SUM(E71:E72)</f>
        <v>15987</v>
      </c>
    </row>
    <row r="71" spans="1:5" s="1" customFormat="1" ht="12" customHeight="1">
      <c r="A71" s="12" t="s">
        <v>328</v>
      </c>
      <c r="B71" s="411" t="s">
        <v>304</v>
      </c>
      <c r="C71" s="395">
        <v>11676</v>
      </c>
      <c r="D71" s="395">
        <v>5481</v>
      </c>
      <c r="E71" s="268">
        <v>15987</v>
      </c>
    </row>
    <row r="72" spans="1:5" s="1" customFormat="1" ht="12" customHeight="1" thickBot="1">
      <c r="A72" s="12" t="s">
        <v>329</v>
      </c>
      <c r="B72" s="279" t="s">
        <v>305</v>
      </c>
      <c r="C72" s="395"/>
      <c r="D72" s="395"/>
      <c r="E72" s="268"/>
    </row>
    <row r="73" spans="1:5" s="1" customFormat="1" ht="12" customHeight="1" thickBot="1">
      <c r="A73" s="458" t="s">
        <v>306</v>
      </c>
      <c r="B73" s="277" t="s">
        <v>307</v>
      </c>
      <c r="C73" s="391">
        <f>SUM(C74:C76)</f>
        <v>0</v>
      </c>
      <c r="D73" s="391">
        <f>SUM(D74:D76)</f>
        <v>0</v>
      </c>
      <c r="E73" s="264">
        <f>SUM(E74:E76)</f>
        <v>0</v>
      </c>
    </row>
    <row r="74" spans="1:5" s="1" customFormat="1" ht="12" customHeight="1">
      <c r="A74" s="12" t="s">
        <v>330</v>
      </c>
      <c r="B74" s="411" t="s">
        <v>308</v>
      </c>
      <c r="C74" s="395"/>
      <c r="D74" s="395"/>
      <c r="E74" s="268"/>
    </row>
    <row r="75" spans="1:5" s="1" customFormat="1" ht="12" customHeight="1">
      <c r="A75" s="12" t="s">
        <v>331</v>
      </c>
      <c r="B75" s="412" t="s">
        <v>309</v>
      </c>
      <c r="C75" s="395"/>
      <c r="D75" s="395"/>
      <c r="E75" s="268"/>
    </row>
    <row r="76" spans="1:5" s="1" customFormat="1" ht="12" customHeight="1" thickBot="1">
      <c r="A76" s="12" t="s">
        <v>332</v>
      </c>
      <c r="B76" s="279" t="s">
        <v>310</v>
      </c>
      <c r="C76" s="395"/>
      <c r="D76" s="395"/>
      <c r="E76" s="268"/>
    </row>
    <row r="77" spans="1:5" s="1" customFormat="1" ht="12" customHeight="1" thickBot="1">
      <c r="A77" s="458" t="s">
        <v>311</v>
      </c>
      <c r="B77" s="277" t="s">
        <v>333</v>
      </c>
      <c r="C77" s="391">
        <f>SUM(C78:C81)</f>
        <v>0</v>
      </c>
      <c r="D77" s="391">
        <f>SUM(D78:D81)</f>
        <v>0</v>
      </c>
      <c r="E77" s="264">
        <f>SUM(E78:E81)</f>
        <v>0</v>
      </c>
    </row>
    <row r="78" spans="1:5" s="1" customFormat="1" ht="12" customHeight="1">
      <c r="A78" s="459" t="s">
        <v>312</v>
      </c>
      <c r="B78" s="411" t="s">
        <v>313</v>
      </c>
      <c r="C78" s="395"/>
      <c r="D78" s="395"/>
      <c r="E78" s="268"/>
    </row>
    <row r="79" spans="1:5" s="1" customFormat="1" ht="12" customHeight="1">
      <c r="A79" s="460" t="s">
        <v>314</v>
      </c>
      <c r="B79" s="412" t="s">
        <v>315</v>
      </c>
      <c r="C79" s="395"/>
      <c r="D79" s="395"/>
      <c r="E79" s="268"/>
    </row>
    <row r="80" spans="1:5" s="1" customFormat="1" ht="12" customHeight="1">
      <c r="A80" s="460" t="s">
        <v>316</v>
      </c>
      <c r="B80" s="412" t="s">
        <v>317</v>
      </c>
      <c r="C80" s="395"/>
      <c r="D80" s="395"/>
      <c r="E80" s="268"/>
    </row>
    <row r="81" spans="1:5" s="1" customFormat="1" ht="12" customHeight="1" thickBot="1">
      <c r="A81" s="461" t="s">
        <v>318</v>
      </c>
      <c r="B81" s="279" t="s">
        <v>319</v>
      </c>
      <c r="C81" s="395"/>
      <c r="D81" s="395"/>
      <c r="E81" s="268"/>
    </row>
    <row r="82" spans="1:5" s="1" customFormat="1" ht="12" customHeight="1" thickBot="1">
      <c r="A82" s="458" t="s">
        <v>320</v>
      </c>
      <c r="B82" s="277" t="s">
        <v>321</v>
      </c>
      <c r="C82" s="463"/>
      <c r="D82" s="463"/>
      <c r="E82" s="464"/>
    </row>
    <row r="83" spans="1:5" s="1" customFormat="1" ht="12" customHeight="1" thickBot="1">
      <c r="A83" s="458" t="s">
        <v>322</v>
      </c>
      <c r="B83" s="478" t="s">
        <v>323</v>
      </c>
      <c r="C83" s="398">
        <f>+C61+C65+C70+C73+C77+C82</f>
        <v>19125</v>
      </c>
      <c r="D83" s="398">
        <f>+D61+D65+D70+D73+D77+D82</f>
        <v>5481</v>
      </c>
      <c r="E83" s="436">
        <f>+E61+E65+E70+E73+E77+E82</f>
        <v>15987</v>
      </c>
    </row>
    <row r="84" spans="1:5" s="1" customFormat="1" ht="12" customHeight="1" thickBot="1">
      <c r="A84" s="462" t="s">
        <v>336</v>
      </c>
      <c r="B84" s="479" t="s">
        <v>324</v>
      </c>
      <c r="C84" s="398">
        <f>+C60+C83</f>
        <v>497233</v>
      </c>
      <c r="D84" s="398">
        <f>+D60+D83</f>
        <v>224291</v>
      </c>
      <c r="E84" s="436">
        <f>+E60+E83</f>
        <v>214433</v>
      </c>
    </row>
    <row r="85" spans="1:5" s="1" customFormat="1" ht="12" customHeight="1">
      <c r="A85" s="360"/>
      <c r="B85" s="361"/>
      <c r="C85" s="362"/>
      <c r="D85" s="363"/>
      <c r="E85" s="364"/>
    </row>
    <row r="86" spans="1:5" s="1" customFormat="1" ht="12" customHeight="1">
      <c r="A86" s="513" t="s">
        <v>45</v>
      </c>
      <c r="B86" s="513"/>
      <c r="C86" s="513"/>
      <c r="D86" s="513"/>
      <c r="E86" s="513"/>
    </row>
    <row r="87" spans="1:5" s="1" customFormat="1" ht="12" customHeight="1" thickBot="1">
      <c r="A87" s="514" t="s">
        <v>132</v>
      </c>
      <c r="B87" s="514"/>
      <c r="C87" s="377"/>
      <c r="D87" s="142"/>
      <c r="E87" s="291" t="s">
        <v>198</v>
      </c>
    </row>
    <row r="88" spans="1:6" s="1" customFormat="1" ht="24" customHeight="1" thickBot="1">
      <c r="A88" s="21" t="s">
        <v>14</v>
      </c>
      <c r="B88" s="22" t="s">
        <v>46</v>
      </c>
      <c r="C88" s="22" t="s">
        <v>432</v>
      </c>
      <c r="D88" s="399" t="s">
        <v>433</v>
      </c>
      <c r="E88" s="165" t="s">
        <v>225</v>
      </c>
      <c r="F88" s="150"/>
    </row>
    <row r="89" spans="1:6" s="1" customFormat="1" ht="12" customHeight="1" thickBot="1">
      <c r="A89" s="31">
        <v>1</v>
      </c>
      <c r="B89" s="32">
        <v>2</v>
      </c>
      <c r="C89" s="32">
        <v>3</v>
      </c>
      <c r="D89" s="32">
        <v>4</v>
      </c>
      <c r="E89" s="33">
        <v>5</v>
      </c>
      <c r="F89" s="150"/>
    </row>
    <row r="90" spans="1:6" s="1" customFormat="1" ht="15" customHeight="1" thickBot="1">
      <c r="A90" s="20" t="s">
        <v>16</v>
      </c>
      <c r="B90" s="25" t="s">
        <v>339</v>
      </c>
      <c r="C90" s="481">
        <f>SUM(C91:C95)</f>
        <v>336642</v>
      </c>
      <c r="D90" s="390">
        <f>+D91+D92+D93+D94+D95</f>
        <v>199740</v>
      </c>
      <c r="E90" s="493">
        <f>+E91+E92+E93+E94+E95</f>
        <v>197511</v>
      </c>
      <c r="F90" s="150"/>
    </row>
    <row r="91" spans="1:5" s="1" customFormat="1" ht="12.75" customHeight="1">
      <c r="A91" s="15" t="s">
        <v>98</v>
      </c>
      <c r="B91" s="8" t="s">
        <v>47</v>
      </c>
      <c r="C91" s="482">
        <v>134556</v>
      </c>
      <c r="D91" s="498">
        <v>75497</v>
      </c>
      <c r="E91" s="494">
        <v>86253</v>
      </c>
    </row>
    <row r="92" spans="1:5" ht="16.5" customHeight="1">
      <c r="A92" s="12" t="s">
        <v>99</v>
      </c>
      <c r="B92" s="6" t="s">
        <v>154</v>
      </c>
      <c r="C92" s="483">
        <v>33896</v>
      </c>
      <c r="D92" s="392">
        <v>18571</v>
      </c>
      <c r="E92" s="265">
        <v>20537</v>
      </c>
    </row>
    <row r="93" spans="1:5" ht="15.75">
      <c r="A93" s="12" t="s">
        <v>100</v>
      </c>
      <c r="B93" s="6" t="s">
        <v>126</v>
      </c>
      <c r="C93" s="484">
        <v>133137</v>
      </c>
      <c r="D93" s="394">
        <v>82467</v>
      </c>
      <c r="E93" s="267">
        <v>70048</v>
      </c>
    </row>
    <row r="94" spans="1:5" s="40" customFormat="1" ht="12" customHeight="1">
      <c r="A94" s="12" t="s">
        <v>101</v>
      </c>
      <c r="B94" s="9" t="s">
        <v>155</v>
      </c>
      <c r="C94" s="484">
        <v>27877</v>
      </c>
      <c r="D94" s="394">
        <v>16996</v>
      </c>
      <c r="E94" s="267">
        <v>14563</v>
      </c>
    </row>
    <row r="95" spans="1:5" ht="12" customHeight="1">
      <c r="A95" s="12" t="s">
        <v>112</v>
      </c>
      <c r="B95" s="17" t="s">
        <v>156</v>
      </c>
      <c r="C95" s="484">
        <v>7176</v>
      </c>
      <c r="D95" s="394">
        <v>6209</v>
      </c>
      <c r="E95" s="267">
        <v>6110</v>
      </c>
    </row>
    <row r="96" spans="1:5" ht="12" customHeight="1">
      <c r="A96" s="12" t="s">
        <v>102</v>
      </c>
      <c r="B96" s="6" t="s">
        <v>340</v>
      </c>
      <c r="C96" s="484"/>
      <c r="D96" s="394"/>
      <c r="E96" s="267"/>
    </row>
    <row r="97" spans="1:5" ht="12" customHeight="1">
      <c r="A97" s="12" t="s">
        <v>103</v>
      </c>
      <c r="B97" s="144" t="s">
        <v>341</v>
      </c>
      <c r="C97" s="484"/>
      <c r="D97" s="394"/>
      <c r="E97" s="267"/>
    </row>
    <row r="98" spans="1:5" ht="12" customHeight="1">
      <c r="A98" s="12" t="s">
        <v>113</v>
      </c>
      <c r="B98" s="145" t="s">
        <v>342</v>
      </c>
      <c r="C98" s="484"/>
      <c r="D98" s="394"/>
      <c r="E98" s="267"/>
    </row>
    <row r="99" spans="1:5" ht="12" customHeight="1">
      <c r="A99" s="12" t="s">
        <v>114</v>
      </c>
      <c r="B99" s="145" t="s">
        <v>343</v>
      </c>
      <c r="C99" s="484"/>
      <c r="D99" s="394"/>
      <c r="E99" s="267"/>
    </row>
    <row r="100" spans="1:5" ht="12" customHeight="1">
      <c r="A100" s="12" t="s">
        <v>115</v>
      </c>
      <c r="B100" s="144" t="s">
        <v>344</v>
      </c>
      <c r="C100" s="484">
        <v>5456</v>
      </c>
      <c r="D100" s="394">
        <v>3766</v>
      </c>
      <c r="E100" s="267">
        <v>2426</v>
      </c>
    </row>
    <row r="101" spans="1:5" ht="12" customHeight="1">
      <c r="A101" s="12" t="s">
        <v>116</v>
      </c>
      <c r="B101" s="144" t="s">
        <v>345</v>
      </c>
      <c r="C101" s="484"/>
      <c r="D101" s="394"/>
      <c r="E101" s="267"/>
    </row>
    <row r="102" spans="1:5" ht="12" customHeight="1">
      <c r="A102" s="12" t="s">
        <v>118</v>
      </c>
      <c r="B102" s="145" t="s">
        <v>346</v>
      </c>
      <c r="C102" s="484"/>
      <c r="D102" s="394"/>
      <c r="E102" s="267"/>
    </row>
    <row r="103" spans="1:5" ht="12" customHeight="1">
      <c r="A103" s="11" t="s">
        <v>157</v>
      </c>
      <c r="B103" s="146" t="s">
        <v>347</v>
      </c>
      <c r="C103" s="484"/>
      <c r="D103" s="394"/>
      <c r="E103" s="267"/>
    </row>
    <row r="104" spans="1:5" ht="12" customHeight="1">
      <c r="A104" s="12" t="s">
        <v>337</v>
      </c>
      <c r="B104" s="146" t="s">
        <v>348</v>
      </c>
      <c r="C104" s="484"/>
      <c r="D104" s="394"/>
      <c r="E104" s="267"/>
    </row>
    <row r="105" spans="1:5" ht="12" customHeight="1" thickBot="1">
      <c r="A105" s="16" t="s">
        <v>338</v>
      </c>
      <c r="B105" s="147" t="s">
        <v>349</v>
      </c>
      <c r="C105" s="485">
        <v>1720</v>
      </c>
      <c r="D105" s="499">
        <v>2443</v>
      </c>
      <c r="E105" s="495">
        <v>3684</v>
      </c>
    </row>
    <row r="106" spans="1:5" ht="12" customHeight="1" thickBot="1">
      <c r="A106" s="18" t="s">
        <v>17</v>
      </c>
      <c r="B106" s="24" t="s">
        <v>350</v>
      </c>
      <c r="C106" s="486">
        <f>+C107+C109+C111</f>
        <v>52552</v>
      </c>
      <c r="D106" s="391">
        <f>+D107+D109+D111</f>
        <v>8445</v>
      </c>
      <c r="E106" s="264">
        <f>+E107+E109+E111</f>
        <v>6732</v>
      </c>
    </row>
    <row r="107" spans="1:5" ht="12" customHeight="1">
      <c r="A107" s="13" t="s">
        <v>104</v>
      </c>
      <c r="B107" s="6" t="s">
        <v>197</v>
      </c>
      <c r="C107" s="487">
        <v>3368</v>
      </c>
      <c r="D107" s="393">
        <v>7895</v>
      </c>
      <c r="E107" s="266">
        <v>3182</v>
      </c>
    </row>
    <row r="108" spans="1:5" ht="12" customHeight="1">
      <c r="A108" s="13" t="s">
        <v>105</v>
      </c>
      <c r="B108" s="10" t="s">
        <v>354</v>
      </c>
      <c r="C108" s="487">
        <v>2901</v>
      </c>
      <c r="D108" s="393">
        <v>7275</v>
      </c>
      <c r="E108" s="266"/>
    </row>
    <row r="109" spans="1:5" ht="12" customHeight="1">
      <c r="A109" s="13" t="s">
        <v>106</v>
      </c>
      <c r="B109" s="10" t="s">
        <v>158</v>
      </c>
      <c r="C109" s="483">
        <v>49134</v>
      </c>
      <c r="D109" s="392"/>
      <c r="E109" s="265">
        <v>3000</v>
      </c>
    </row>
    <row r="110" spans="1:5" ht="12" customHeight="1">
      <c r="A110" s="13" t="s">
        <v>107</v>
      </c>
      <c r="B110" s="10" t="s">
        <v>355</v>
      </c>
      <c r="C110" s="488">
        <v>39240</v>
      </c>
      <c r="D110" s="392"/>
      <c r="E110" s="265"/>
    </row>
    <row r="111" spans="1:5" ht="12" customHeight="1">
      <c r="A111" s="13" t="s">
        <v>108</v>
      </c>
      <c r="B111" s="279" t="s">
        <v>200</v>
      </c>
      <c r="C111" s="488">
        <v>50</v>
      </c>
      <c r="D111" s="392">
        <v>550</v>
      </c>
      <c r="E111" s="265">
        <v>550</v>
      </c>
    </row>
    <row r="112" spans="1:5" ht="12" customHeight="1">
      <c r="A112" s="13" t="s">
        <v>117</v>
      </c>
      <c r="B112" s="278" t="s">
        <v>475</v>
      </c>
      <c r="C112" s="488"/>
      <c r="D112" s="392"/>
      <c r="E112" s="265"/>
    </row>
    <row r="113" spans="1:5" ht="15.75">
      <c r="A113" s="13" t="s">
        <v>119</v>
      </c>
      <c r="B113" s="407" t="s">
        <v>360</v>
      </c>
      <c r="C113" s="488"/>
      <c r="D113" s="392"/>
      <c r="E113" s="265"/>
    </row>
    <row r="114" spans="1:5" ht="12" customHeight="1">
      <c r="A114" s="13" t="s">
        <v>159</v>
      </c>
      <c r="B114" s="145" t="s">
        <v>343</v>
      </c>
      <c r="C114" s="488"/>
      <c r="D114" s="392">
        <v>500</v>
      </c>
      <c r="E114" s="265">
        <v>500</v>
      </c>
    </row>
    <row r="115" spans="1:5" ht="12" customHeight="1">
      <c r="A115" s="13" t="s">
        <v>160</v>
      </c>
      <c r="B115" s="145" t="s">
        <v>359</v>
      </c>
      <c r="C115" s="488">
        <v>50</v>
      </c>
      <c r="D115" s="392">
        <v>50</v>
      </c>
      <c r="E115" s="265">
        <v>50</v>
      </c>
    </row>
    <row r="116" spans="1:5" ht="12" customHeight="1">
      <c r="A116" s="13" t="s">
        <v>161</v>
      </c>
      <c r="B116" s="145" t="s">
        <v>358</v>
      </c>
      <c r="C116" s="488"/>
      <c r="D116" s="392"/>
      <c r="E116" s="265"/>
    </row>
    <row r="117" spans="1:5" ht="12" customHeight="1">
      <c r="A117" s="13" t="s">
        <v>351</v>
      </c>
      <c r="B117" s="145" t="s">
        <v>346</v>
      </c>
      <c r="C117" s="488"/>
      <c r="D117" s="392"/>
      <c r="E117" s="265"/>
    </row>
    <row r="118" spans="1:5" ht="12" customHeight="1">
      <c r="A118" s="13" t="s">
        <v>352</v>
      </c>
      <c r="B118" s="145" t="s">
        <v>357</v>
      </c>
      <c r="C118" s="488"/>
      <c r="D118" s="392"/>
      <c r="E118" s="265"/>
    </row>
    <row r="119" spans="1:5" ht="12" customHeight="1" thickBot="1">
      <c r="A119" s="11" t="s">
        <v>353</v>
      </c>
      <c r="B119" s="145" t="s">
        <v>356</v>
      </c>
      <c r="C119" s="489"/>
      <c r="D119" s="394"/>
      <c r="E119" s="267"/>
    </row>
    <row r="120" spans="1:5" ht="12" customHeight="1" thickBot="1">
      <c r="A120" s="18" t="s">
        <v>18</v>
      </c>
      <c r="B120" s="126" t="s">
        <v>361</v>
      </c>
      <c r="C120" s="486">
        <f>+C121+C122</f>
        <v>0</v>
      </c>
      <c r="D120" s="391">
        <f>+D121+D122</f>
        <v>0</v>
      </c>
      <c r="E120" s="264">
        <f>+E121+E122</f>
        <v>10190</v>
      </c>
    </row>
    <row r="121" spans="1:5" ht="12" customHeight="1">
      <c r="A121" s="13" t="s">
        <v>87</v>
      </c>
      <c r="B121" s="7" t="s">
        <v>59</v>
      </c>
      <c r="C121" s="487"/>
      <c r="D121" s="393"/>
      <c r="E121" s="266">
        <v>2490</v>
      </c>
    </row>
    <row r="122" spans="1:5" ht="12" customHeight="1" thickBot="1">
      <c r="A122" s="14" t="s">
        <v>88</v>
      </c>
      <c r="B122" s="10" t="s">
        <v>60</v>
      </c>
      <c r="C122" s="484"/>
      <c r="D122" s="394"/>
      <c r="E122" s="267">
        <v>7700</v>
      </c>
    </row>
    <row r="123" spans="1:5" ht="12" customHeight="1" thickBot="1">
      <c r="A123" s="18" t="s">
        <v>19</v>
      </c>
      <c r="B123" s="126" t="s">
        <v>362</v>
      </c>
      <c r="C123" s="486">
        <f>+C90+C106+C120</f>
        <v>389194</v>
      </c>
      <c r="D123" s="391">
        <f>+D90+D106+D120</f>
        <v>208185</v>
      </c>
      <c r="E123" s="264">
        <f>+E90+E106+E120</f>
        <v>214433</v>
      </c>
    </row>
    <row r="124" spans="1:5" ht="12" customHeight="1" thickBot="1">
      <c r="A124" s="18" t="s">
        <v>20</v>
      </c>
      <c r="B124" s="126" t="s">
        <v>363</v>
      </c>
      <c r="C124" s="486">
        <f>+C125+C126+C127</f>
        <v>101864</v>
      </c>
      <c r="D124" s="391">
        <f>+D125+D126+D127</f>
        <v>0</v>
      </c>
      <c r="E124" s="264">
        <f>+E125+E126+E127</f>
        <v>0</v>
      </c>
    </row>
    <row r="125" spans="1:5" ht="12" customHeight="1">
      <c r="A125" s="13" t="s">
        <v>91</v>
      </c>
      <c r="B125" s="7" t="s">
        <v>364</v>
      </c>
      <c r="C125" s="488">
        <v>97150</v>
      </c>
      <c r="D125" s="392"/>
      <c r="E125" s="265"/>
    </row>
    <row r="126" spans="1:5" ht="12" customHeight="1">
      <c r="A126" s="13" t="s">
        <v>92</v>
      </c>
      <c r="B126" s="7" t="s">
        <v>365</v>
      </c>
      <c r="C126" s="488"/>
      <c r="D126" s="392"/>
      <c r="E126" s="265"/>
    </row>
    <row r="127" spans="1:5" ht="12" customHeight="1" thickBot="1">
      <c r="A127" s="11" t="s">
        <v>93</v>
      </c>
      <c r="B127" s="5" t="s">
        <v>366</v>
      </c>
      <c r="C127" s="488">
        <v>4714</v>
      </c>
      <c r="D127" s="392"/>
      <c r="E127" s="265"/>
    </row>
    <row r="128" spans="1:5" ht="12" customHeight="1" thickBot="1">
      <c r="A128" s="18" t="s">
        <v>21</v>
      </c>
      <c r="B128" s="126" t="s">
        <v>429</v>
      </c>
      <c r="C128" s="486">
        <f>+C129+C130+C131+C132</f>
        <v>0</v>
      </c>
      <c r="D128" s="391">
        <f>+D129+D130+D131+D132</f>
        <v>0</v>
      </c>
      <c r="E128" s="264">
        <f>+E129+E130+E131+E132</f>
        <v>0</v>
      </c>
    </row>
    <row r="129" spans="1:5" ht="12" customHeight="1">
      <c r="A129" s="13" t="s">
        <v>94</v>
      </c>
      <c r="B129" s="7" t="s">
        <v>367</v>
      </c>
      <c r="C129" s="488"/>
      <c r="D129" s="392"/>
      <c r="E129" s="265"/>
    </row>
    <row r="130" spans="1:5" ht="12" customHeight="1">
      <c r="A130" s="13" t="s">
        <v>95</v>
      </c>
      <c r="B130" s="7" t="s">
        <v>368</v>
      </c>
      <c r="C130" s="488"/>
      <c r="D130" s="392"/>
      <c r="E130" s="265"/>
    </row>
    <row r="131" spans="1:5" ht="12" customHeight="1">
      <c r="A131" s="13" t="s">
        <v>270</v>
      </c>
      <c r="B131" s="7" t="s">
        <v>369</v>
      </c>
      <c r="C131" s="488"/>
      <c r="D131" s="392"/>
      <c r="E131" s="265"/>
    </row>
    <row r="132" spans="1:5" ht="12" customHeight="1" thickBot="1">
      <c r="A132" s="11" t="s">
        <v>271</v>
      </c>
      <c r="B132" s="5" t="s">
        <v>370</v>
      </c>
      <c r="C132" s="488"/>
      <c r="D132" s="392"/>
      <c r="E132" s="265"/>
    </row>
    <row r="133" spans="1:5" ht="12" customHeight="1" thickBot="1">
      <c r="A133" s="18" t="s">
        <v>22</v>
      </c>
      <c r="B133" s="126" t="s">
        <v>371</v>
      </c>
      <c r="C133" s="490">
        <f>+C134+C135+C136+C137</f>
        <v>0</v>
      </c>
      <c r="D133" s="398">
        <f>+D134+D135+D136+D137</f>
        <v>0</v>
      </c>
      <c r="E133" s="436">
        <f>+E134+E135+E136+E137</f>
        <v>0</v>
      </c>
    </row>
    <row r="134" spans="1:5" ht="12" customHeight="1">
      <c r="A134" s="13" t="s">
        <v>96</v>
      </c>
      <c r="B134" s="7" t="s">
        <v>372</v>
      </c>
      <c r="C134" s="488"/>
      <c r="D134" s="392"/>
      <c r="E134" s="265"/>
    </row>
    <row r="135" spans="1:5" ht="12" customHeight="1">
      <c r="A135" s="13" t="s">
        <v>97</v>
      </c>
      <c r="B135" s="7" t="s">
        <v>382</v>
      </c>
      <c r="C135" s="488"/>
      <c r="D135" s="392"/>
      <c r="E135" s="265"/>
    </row>
    <row r="136" spans="1:5" ht="12" customHeight="1">
      <c r="A136" s="13" t="s">
        <v>283</v>
      </c>
      <c r="B136" s="7" t="s">
        <v>373</v>
      </c>
      <c r="C136" s="488"/>
      <c r="D136" s="392"/>
      <c r="E136" s="265"/>
    </row>
    <row r="137" spans="1:5" ht="12" customHeight="1" thickBot="1">
      <c r="A137" s="11" t="s">
        <v>284</v>
      </c>
      <c r="B137" s="5" t="s">
        <v>374</v>
      </c>
      <c r="C137" s="488"/>
      <c r="D137" s="392"/>
      <c r="E137" s="265"/>
    </row>
    <row r="138" spans="1:5" ht="12" customHeight="1" thickBot="1">
      <c r="A138" s="18" t="s">
        <v>23</v>
      </c>
      <c r="B138" s="126" t="s">
        <v>375</v>
      </c>
      <c r="C138" s="491">
        <f>+C139+C140+C141+C142</f>
        <v>0</v>
      </c>
      <c r="D138" s="500">
        <f>+D139+D140+D141+D142</f>
        <v>0</v>
      </c>
      <c r="E138" s="496">
        <f>+E139+E140+E141+E142</f>
        <v>0</v>
      </c>
    </row>
    <row r="139" spans="1:5" ht="12" customHeight="1">
      <c r="A139" s="13" t="s">
        <v>152</v>
      </c>
      <c r="B139" s="7" t="s">
        <v>376</v>
      </c>
      <c r="C139" s="488"/>
      <c r="D139" s="392"/>
      <c r="E139" s="265"/>
    </row>
    <row r="140" spans="1:5" ht="12" customHeight="1">
      <c r="A140" s="13" t="s">
        <v>153</v>
      </c>
      <c r="B140" s="7" t="s">
        <v>377</v>
      </c>
      <c r="C140" s="488"/>
      <c r="D140" s="392"/>
      <c r="E140" s="265"/>
    </row>
    <row r="141" spans="1:5" ht="12" customHeight="1">
      <c r="A141" s="13" t="s">
        <v>199</v>
      </c>
      <c r="B141" s="7" t="s">
        <v>378</v>
      </c>
      <c r="C141" s="488"/>
      <c r="D141" s="392"/>
      <c r="E141" s="265"/>
    </row>
    <row r="142" spans="1:5" ht="12" customHeight="1" thickBot="1">
      <c r="A142" s="13" t="s">
        <v>286</v>
      </c>
      <c r="B142" s="7" t="s">
        <v>379</v>
      </c>
      <c r="C142" s="488"/>
      <c r="D142" s="392"/>
      <c r="E142" s="265"/>
    </row>
    <row r="143" spans="1:5" ht="12" customHeight="1" thickBot="1">
      <c r="A143" s="18" t="s">
        <v>24</v>
      </c>
      <c r="B143" s="126" t="s">
        <v>380</v>
      </c>
      <c r="C143" s="492">
        <f>+C124+C128+C133+C138</f>
        <v>101864</v>
      </c>
      <c r="D143" s="501">
        <f>+D124+D128+D133+D138</f>
        <v>0</v>
      </c>
      <c r="E143" s="497">
        <f>+E124+E128+E133+E138</f>
        <v>0</v>
      </c>
    </row>
    <row r="144" spans="1:5" ht="12" customHeight="1" thickBot="1">
      <c r="A144" s="280" t="s">
        <v>25</v>
      </c>
      <c r="B144" s="373" t="s">
        <v>381</v>
      </c>
      <c r="C144" s="492">
        <f>+C123+C143</f>
        <v>491058</v>
      </c>
      <c r="D144" s="501">
        <f>+D123+D143</f>
        <v>208185</v>
      </c>
      <c r="E144" s="497">
        <f>+E123+E143</f>
        <v>214433</v>
      </c>
    </row>
    <row r="145" ht="12" customHeight="1">
      <c r="C145" s="376"/>
    </row>
    <row r="146" ht="12" customHeight="1">
      <c r="C146" s="376"/>
    </row>
    <row r="147" ht="12" customHeight="1">
      <c r="C147" s="376"/>
    </row>
    <row r="148" ht="12" customHeight="1">
      <c r="C148" s="376"/>
    </row>
    <row r="149" ht="12" customHeight="1">
      <c r="C149" s="376"/>
    </row>
    <row r="150" spans="3:6" ht="15" customHeight="1">
      <c r="C150" s="127"/>
      <c r="D150" s="127"/>
      <c r="E150" s="127"/>
      <c r="F150" s="127"/>
    </row>
    <row r="151" s="1" customFormat="1" ht="12.75" customHeight="1"/>
    <row r="152" ht="15.75">
      <c r="C152" s="376"/>
    </row>
    <row r="153" ht="15.75">
      <c r="C153" s="376"/>
    </row>
    <row r="154" ht="15.75">
      <c r="C154" s="376"/>
    </row>
    <row r="155" ht="16.5" customHeight="1">
      <c r="C155" s="376"/>
    </row>
    <row r="156" ht="15.75">
      <c r="C156" s="376"/>
    </row>
    <row r="157" ht="15.75">
      <c r="C157" s="376"/>
    </row>
    <row r="158" ht="15.75">
      <c r="C158" s="376"/>
    </row>
    <row r="159" ht="15.75">
      <c r="C159" s="376"/>
    </row>
    <row r="160" ht="15.75">
      <c r="C160" s="376"/>
    </row>
    <row r="161" ht="15.75">
      <c r="C161" s="376"/>
    </row>
    <row r="162" ht="15.75">
      <c r="C162" s="376"/>
    </row>
    <row r="163" ht="15.75">
      <c r="C163" s="376"/>
    </row>
    <row r="164" ht="15.75">
      <c r="C164" s="376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Murakeresztúr Község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C24" sqref="C23:C24"/>
    </sheetView>
  </sheetViews>
  <sheetFormatPr defaultColWidth="9.00390625" defaultRowHeight="12.75"/>
  <cols>
    <col min="1" max="1" width="5.875" style="84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538" t="s">
        <v>6</v>
      </c>
      <c r="C1" s="538"/>
      <c r="D1" s="538"/>
    </row>
    <row r="2" spans="1:4" s="72" customFormat="1" ht="16.5" thickBot="1">
      <c r="A2" s="71"/>
      <c r="B2" s="365"/>
      <c r="D2" s="44" t="s">
        <v>63</v>
      </c>
    </row>
    <row r="3" spans="1:4" s="74" customFormat="1" ht="48" customHeight="1" thickBot="1">
      <c r="A3" s="73" t="s">
        <v>14</v>
      </c>
      <c r="B3" s="200" t="s">
        <v>15</v>
      </c>
      <c r="C3" s="200" t="s">
        <v>72</v>
      </c>
      <c r="D3" s="201" t="s">
        <v>73</v>
      </c>
    </row>
    <row r="4" spans="1:4" s="74" customFormat="1" ht="13.5" customHeight="1" thickBot="1">
      <c r="A4" s="35">
        <v>1</v>
      </c>
      <c r="B4" s="203">
        <v>2</v>
      </c>
      <c r="C4" s="203">
        <v>3</v>
      </c>
      <c r="D4" s="204">
        <v>4</v>
      </c>
    </row>
    <row r="5" spans="1:4" ht="21.75" customHeight="1">
      <c r="A5" s="135" t="s">
        <v>16</v>
      </c>
      <c r="B5" s="205" t="s">
        <v>555</v>
      </c>
      <c r="C5" s="133">
        <v>8554</v>
      </c>
      <c r="D5" s="75">
        <v>66</v>
      </c>
    </row>
    <row r="6" spans="1:4" ht="18" customHeight="1">
      <c r="A6" s="76" t="s">
        <v>17</v>
      </c>
      <c r="B6" s="206" t="s">
        <v>139</v>
      </c>
      <c r="C6" s="134">
        <v>5878</v>
      </c>
      <c r="D6" s="78">
        <v>678</v>
      </c>
    </row>
    <row r="7" spans="1:4" ht="18" customHeight="1">
      <c r="A7" s="76" t="s">
        <v>18</v>
      </c>
      <c r="B7" s="206"/>
      <c r="C7" s="134"/>
      <c r="D7" s="78"/>
    </row>
    <row r="8" spans="1:4" ht="18" customHeight="1">
      <c r="A8" s="76" t="s">
        <v>19</v>
      </c>
      <c r="B8" s="207"/>
      <c r="C8" s="134"/>
      <c r="D8" s="78"/>
    </row>
    <row r="9" spans="1:4" ht="18" customHeight="1">
      <c r="A9" s="76" t="s">
        <v>20</v>
      </c>
      <c r="B9" s="207"/>
      <c r="C9" s="134"/>
      <c r="D9" s="78"/>
    </row>
    <row r="10" spans="1:4" ht="18" customHeight="1">
      <c r="A10" s="76" t="s">
        <v>21</v>
      </c>
      <c r="B10" s="206"/>
      <c r="C10" s="134"/>
      <c r="D10" s="78"/>
    </row>
    <row r="11" spans="1:4" ht="18" customHeight="1">
      <c r="A11" s="76" t="s">
        <v>22</v>
      </c>
      <c r="B11" s="207"/>
      <c r="C11" s="134"/>
      <c r="D11" s="78"/>
    </row>
    <row r="12" spans="1:4" ht="18" customHeight="1">
      <c r="A12" s="76" t="s">
        <v>24</v>
      </c>
      <c r="B12" s="207"/>
      <c r="C12" s="134"/>
      <c r="D12" s="78"/>
    </row>
    <row r="13" spans="1:4" ht="18" customHeight="1">
      <c r="A13" s="76" t="s">
        <v>25</v>
      </c>
      <c r="B13" s="207"/>
      <c r="C13" s="134"/>
      <c r="D13" s="78"/>
    </row>
    <row r="14" spans="1:4" ht="18" customHeight="1">
      <c r="A14" s="76" t="s">
        <v>26</v>
      </c>
      <c r="B14" s="207"/>
      <c r="C14" s="134"/>
      <c r="D14" s="78"/>
    </row>
    <row r="15" spans="1:4" ht="22.5" customHeight="1">
      <c r="A15" s="76" t="s">
        <v>27</v>
      </c>
      <c r="B15" s="207"/>
      <c r="C15" s="134"/>
      <c r="D15" s="78"/>
    </row>
    <row r="16" spans="1:4" ht="18" customHeight="1">
      <c r="A16" s="76" t="s">
        <v>28</v>
      </c>
      <c r="B16" s="206"/>
      <c r="C16" s="134"/>
      <c r="D16" s="78"/>
    </row>
    <row r="17" spans="1:4" ht="18" customHeight="1">
      <c r="A17" s="76" t="s">
        <v>29</v>
      </c>
      <c r="B17" s="206"/>
      <c r="C17" s="134"/>
      <c r="D17" s="78"/>
    </row>
    <row r="18" spans="1:4" ht="18" customHeight="1">
      <c r="A18" s="76" t="s">
        <v>30</v>
      </c>
      <c r="B18" s="206"/>
      <c r="C18" s="134"/>
      <c r="D18" s="78"/>
    </row>
    <row r="19" spans="1:4" ht="18" customHeight="1">
      <c r="A19" s="76" t="s">
        <v>31</v>
      </c>
      <c r="B19" s="206"/>
      <c r="C19" s="134"/>
      <c r="D19" s="78"/>
    </row>
    <row r="20" spans="1:4" ht="18" customHeight="1">
      <c r="A20" s="76" t="s">
        <v>32</v>
      </c>
      <c r="B20" s="206"/>
      <c r="C20" s="134"/>
      <c r="D20" s="78"/>
    </row>
    <row r="21" spans="1:4" ht="18" customHeight="1">
      <c r="A21" s="76" t="s">
        <v>33</v>
      </c>
      <c r="B21" s="125"/>
      <c r="C21" s="77"/>
      <c r="D21" s="78"/>
    </row>
    <row r="22" spans="1:4" ht="18" customHeight="1">
      <c r="A22" s="76" t="s">
        <v>34</v>
      </c>
      <c r="B22" s="79"/>
      <c r="C22" s="77"/>
      <c r="D22" s="78"/>
    </row>
    <row r="23" spans="1:4" ht="18" customHeight="1">
      <c r="A23" s="76" t="s">
        <v>35</v>
      </c>
      <c r="B23" s="79"/>
      <c r="C23" s="77"/>
      <c r="D23" s="78"/>
    </row>
    <row r="24" spans="1:4" ht="18" customHeight="1">
      <c r="A24" s="76" t="s">
        <v>36</v>
      </c>
      <c r="B24" s="79"/>
      <c r="C24" s="77"/>
      <c r="D24" s="78"/>
    </row>
    <row r="25" spans="1:4" ht="18" customHeight="1">
      <c r="A25" s="76" t="s">
        <v>37</v>
      </c>
      <c r="B25" s="79"/>
      <c r="C25" s="77"/>
      <c r="D25" s="78"/>
    </row>
    <row r="26" spans="1:4" ht="18" customHeight="1">
      <c r="A26" s="76" t="s">
        <v>38</v>
      </c>
      <c r="B26" s="79"/>
      <c r="C26" s="77"/>
      <c r="D26" s="78"/>
    </row>
    <row r="27" spans="1:4" ht="18" customHeight="1">
      <c r="A27" s="76" t="s">
        <v>39</v>
      </c>
      <c r="B27" s="79"/>
      <c r="C27" s="77"/>
      <c r="D27" s="78"/>
    </row>
    <row r="28" spans="1:4" ht="18" customHeight="1">
      <c r="A28" s="76" t="s">
        <v>40</v>
      </c>
      <c r="B28" s="79"/>
      <c r="C28" s="77"/>
      <c r="D28" s="78"/>
    </row>
    <row r="29" spans="1:4" ht="18" customHeight="1" thickBot="1">
      <c r="A29" s="136" t="s">
        <v>41</v>
      </c>
      <c r="B29" s="80"/>
      <c r="C29" s="81"/>
      <c r="D29" s="82"/>
    </row>
    <row r="30" spans="1:4" ht="18" customHeight="1" thickBot="1">
      <c r="A30" s="36" t="s">
        <v>42</v>
      </c>
      <c r="B30" s="211" t="s">
        <v>50</v>
      </c>
      <c r="C30" s="212">
        <f>+C5+C6+C7+C8+C9+C16+C17+C18+C19+C20+C21+C22+C23+C24+C25+C26+C27+C28+C29</f>
        <v>14432</v>
      </c>
      <c r="D30" s="213">
        <f>+D5+D6+D7+D8+D9+D16+D17+D18+D19+D20+D21+D22+D23+D24+D25+D26+D27+D28+D29</f>
        <v>744</v>
      </c>
    </row>
    <row r="31" spans="1:4" ht="8.25" customHeight="1">
      <c r="A31" s="83"/>
      <c r="B31" s="537"/>
      <c r="C31" s="537"/>
      <c r="D31" s="537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dőlt"2. számú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7">
      <selection activeCell="N21" sqref="N21"/>
    </sheetView>
  </sheetViews>
  <sheetFormatPr defaultColWidth="9.00390625" defaultRowHeight="12.75"/>
  <cols>
    <col min="1" max="1" width="4.875" style="96" customWidth="1"/>
    <col min="2" max="2" width="31.125" style="114" customWidth="1"/>
    <col min="3" max="4" width="9.00390625" style="114" customWidth="1"/>
    <col min="5" max="5" width="9.50390625" style="114" customWidth="1"/>
    <col min="6" max="6" width="8.875" style="114" customWidth="1"/>
    <col min="7" max="7" width="8.625" style="114" customWidth="1"/>
    <col min="8" max="8" width="8.875" style="114" customWidth="1"/>
    <col min="9" max="9" width="8.125" style="114" customWidth="1"/>
    <col min="10" max="14" width="9.50390625" style="114" customWidth="1"/>
    <col min="15" max="15" width="12.625" style="96" customWidth="1"/>
    <col min="16" max="16384" width="9.375" style="114" customWidth="1"/>
  </cols>
  <sheetData>
    <row r="1" spans="1:15" ht="31.5" customHeight="1">
      <c r="A1" s="511" t="s">
        <v>438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</row>
    <row r="2" ht="16.5" thickBot="1">
      <c r="O2" s="4" t="s">
        <v>52</v>
      </c>
    </row>
    <row r="3" spans="1:15" s="96" customFormat="1" ht="25.5" customHeight="1" thickBot="1">
      <c r="A3" s="93" t="s">
        <v>14</v>
      </c>
      <c r="B3" s="94" t="s">
        <v>64</v>
      </c>
      <c r="C3" s="94" t="s">
        <v>74</v>
      </c>
      <c r="D3" s="94" t="s">
        <v>75</v>
      </c>
      <c r="E3" s="94" t="s">
        <v>76</v>
      </c>
      <c r="F3" s="94" t="s">
        <v>77</v>
      </c>
      <c r="G3" s="94" t="s">
        <v>78</v>
      </c>
      <c r="H3" s="94" t="s">
        <v>79</v>
      </c>
      <c r="I3" s="94" t="s">
        <v>80</v>
      </c>
      <c r="J3" s="94" t="s">
        <v>81</v>
      </c>
      <c r="K3" s="94" t="s">
        <v>82</v>
      </c>
      <c r="L3" s="94" t="s">
        <v>83</v>
      </c>
      <c r="M3" s="94" t="s">
        <v>84</v>
      </c>
      <c r="N3" s="94" t="s">
        <v>85</v>
      </c>
      <c r="O3" s="95" t="s">
        <v>50</v>
      </c>
    </row>
    <row r="4" spans="1:15" s="98" customFormat="1" ht="15" customHeight="1" thickBot="1">
      <c r="A4" s="97" t="s">
        <v>16</v>
      </c>
      <c r="B4" s="539" t="s">
        <v>55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10"/>
    </row>
    <row r="5" spans="1:15" s="98" customFormat="1" ht="22.5">
      <c r="A5" s="99" t="s">
        <v>17</v>
      </c>
      <c r="B5" s="476" t="s">
        <v>386</v>
      </c>
      <c r="C5" s="100">
        <v>11010</v>
      </c>
      <c r="D5" s="100">
        <v>9318</v>
      </c>
      <c r="E5" s="100">
        <v>8800</v>
      </c>
      <c r="F5" s="100">
        <v>9500</v>
      </c>
      <c r="G5" s="100">
        <v>9400</v>
      </c>
      <c r="H5" s="100">
        <v>9400</v>
      </c>
      <c r="I5" s="100">
        <v>9500</v>
      </c>
      <c r="J5" s="100">
        <v>9500</v>
      </c>
      <c r="K5" s="100">
        <v>9500</v>
      </c>
      <c r="L5" s="100">
        <v>9200</v>
      </c>
      <c r="M5" s="100">
        <v>9800</v>
      </c>
      <c r="N5" s="100">
        <v>9900</v>
      </c>
      <c r="O5" s="101">
        <f aca="true" t="shared" si="0" ref="O5:O25">SUM(C5:N5)</f>
        <v>114828</v>
      </c>
    </row>
    <row r="6" spans="1:15" s="105" customFormat="1" ht="22.5">
      <c r="A6" s="102" t="s">
        <v>18</v>
      </c>
      <c r="B6" s="272" t="s">
        <v>466</v>
      </c>
      <c r="C6" s="103">
        <v>610</v>
      </c>
      <c r="D6" s="103">
        <v>2260</v>
      </c>
      <c r="E6" s="103">
        <v>2805</v>
      </c>
      <c r="F6" s="103">
        <v>2260</v>
      </c>
      <c r="G6" s="103">
        <v>2260</v>
      </c>
      <c r="H6" s="103">
        <v>510</v>
      </c>
      <c r="I6" s="103">
        <v>510</v>
      </c>
      <c r="J6" s="103">
        <v>510</v>
      </c>
      <c r="K6" s="103">
        <v>1910</v>
      </c>
      <c r="L6" s="103">
        <v>1910</v>
      </c>
      <c r="M6" s="103">
        <v>1910</v>
      </c>
      <c r="N6" s="103">
        <v>2077</v>
      </c>
      <c r="O6" s="104">
        <f t="shared" si="0"/>
        <v>19532</v>
      </c>
    </row>
    <row r="7" spans="1:15" s="105" customFormat="1" ht="22.5">
      <c r="A7" s="102" t="s">
        <v>19</v>
      </c>
      <c r="B7" s="271" t="s">
        <v>467</v>
      </c>
      <c r="C7" s="106"/>
      <c r="D7" s="106"/>
      <c r="E7" s="106"/>
      <c r="F7" s="106">
        <v>682</v>
      </c>
      <c r="G7" s="106"/>
      <c r="H7" s="106"/>
      <c r="I7" s="106"/>
      <c r="J7" s="106"/>
      <c r="K7" s="106"/>
      <c r="L7" s="106"/>
      <c r="M7" s="106"/>
      <c r="N7" s="106"/>
      <c r="O7" s="107">
        <f t="shared" si="0"/>
        <v>682</v>
      </c>
    </row>
    <row r="8" spans="1:15" s="105" customFormat="1" ht="13.5" customHeight="1">
      <c r="A8" s="102" t="s">
        <v>20</v>
      </c>
      <c r="B8" s="270" t="s">
        <v>145</v>
      </c>
      <c r="C8" s="103">
        <v>450</v>
      </c>
      <c r="D8" s="103">
        <v>550</v>
      </c>
      <c r="E8" s="103">
        <v>14600</v>
      </c>
      <c r="F8" s="103">
        <v>1200</v>
      </c>
      <c r="G8" s="103">
        <v>600</v>
      </c>
      <c r="H8" s="103">
        <v>350</v>
      </c>
      <c r="I8" s="103">
        <v>200</v>
      </c>
      <c r="J8" s="103">
        <v>150</v>
      </c>
      <c r="K8" s="103">
        <v>13800</v>
      </c>
      <c r="L8" s="103">
        <v>1300</v>
      </c>
      <c r="M8" s="103">
        <v>450</v>
      </c>
      <c r="N8" s="103">
        <v>800</v>
      </c>
      <c r="O8" s="104">
        <f t="shared" si="0"/>
        <v>34450</v>
      </c>
    </row>
    <row r="9" spans="1:15" s="105" customFormat="1" ht="13.5" customHeight="1">
      <c r="A9" s="102" t="s">
        <v>21</v>
      </c>
      <c r="B9" s="270" t="s">
        <v>468</v>
      </c>
      <c r="C9" s="103">
        <v>1600</v>
      </c>
      <c r="D9" s="103">
        <v>2350</v>
      </c>
      <c r="E9" s="103">
        <v>2400</v>
      </c>
      <c r="F9" s="103">
        <v>2400</v>
      </c>
      <c r="G9" s="103">
        <v>2450</v>
      </c>
      <c r="H9" s="103">
        <v>2300</v>
      </c>
      <c r="I9" s="103">
        <v>1750</v>
      </c>
      <c r="J9" s="103">
        <v>1650</v>
      </c>
      <c r="K9" s="103">
        <v>2350</v>
      </c>
      <c r="L9" s="103">
        <v>2400</v>
      </c>
      <c r="M9" s="103">
        <v>2450</v>
      </c>
      <c r="N9" s="103">
        <v>3104</v>
      </c>
      <c r="O9" s="104">
        <f t="shared" si="0"/>
        <v>27204</v>
      </c>
    </row>
    <row r="10" spans="1:15" s="105" customFormat="1" ht="13.5" customHeight="1">
      <c r="A10" s="102" t="s">
        <v>22</v>
      </c>
      <c r="B10" s="270" t="s">
        <v>7</v>
      </c>
      <c r="C10" s="103"/>
      <c r="D10" s="103"/>
      <c r="E10" s="103"/>
      <c r="F10" s="103"/>
      <c r="G10" s="103">
        <v>630</v>
      </c>
      <c r="H10" s="103"/>
      <c r="I10" s="103"/>
      <c r="J10" s="103"/>
      <c r="K10" s="103"/>
      <c r="L10" s="103"/>
      <c r="M10" s="103"/>
      <c r="N10" s="103"/>
      <c r="O10" s="104">
        <f t="shared" si="0"/>
        <v>630</v>
      </c>
    </row>
    <row r="11" spans="1:15" s="105" customFormat="1" ht="13.5" customHeight="1">
      <c r="A11" s="102" t="s">
        <v>23</v>
      </c>
      <c r="B11" s="270" t="s">
        <v>388</v>
      </c>
      <c r="C11" s="103">
        <v>60</v>
      </c>
      <c r="D11" s="103">
        <v>60</v>
      </c>
      <c r="E11" s="103">
        <v>60</v>
      </c>
      <c r="F11" s="103">
        <v>60</v>
      </c>
      <c r="G11" s="103">
        <v>60</v>
      </c>
      <c r="H11" s="103">
        <v>60</v>
      </c>
      <c r="I11" s="103">
        <v>60</v>
      </c>
      <c r="J11" s="103">
        <v>60</v>
      </c>
      <c r="K11" s="103">
        <v>60</v>
      </c>
      <c r="L11" s="103">
        <v>60</v>
      </c>
      <c r="M11" s="103">
        <v>60</v>
      </c>
      <c r="N11" s="103">
        <v>60</v>
      </c>
      <c r="O11" s="104">
        <f t="shared" si="0"/>
        <v>720</v>
      </c>
    </row>
    <row r="12" spans="1:15" s="105" customFormat="1" ht="22.5">
      <c r="A12" s="102" t="s">
        <v>24</v>
      </c>
      <c r="B12" s="272" t="s">
        <v>545</v>
      </c>
      <c r="C12" s="103">
        <v>37</v>
      </c>
      <c r="D12" s="103">
        <v>33</v>
      </c>
      <c r="E12" s="103">
        <v>33</v>
      </c>
      <c r="F12" s="103">
        <v>33</v>
      </c>
      <c r="G12" s="103">
        <v>33</v>
      </c>
      <c r="H12" s="103">
        <v>33</v>
      </c>
      <c r="I12" s="103">
        <v>33</v>
      </c>
      <c r="J12" s="103">
        <v>33</v>
      </c>
      <c r="K12" s="103">
        <v>33</v>
      </c>
      <c r="L12" s="103">
        <v>33</v>
      </c>
      <c r="M12" s="103">
        <v>33</v>
      </c>
      <c r="N12" s="103">
        <v>33</v>
      </c>
      <c r="O12" s="104">
        <f t="shared" si="0"/>
        <v>400</v>
      </c>
    </row>
    <row r="13" spans="1:15" s="105" customFormat="1" ht="13.5" customHeight="1" thickBot="1">
      <c r="A13" s="102" t="s">
        <v>25</v>
      </c>
      <c r="B13" s="270" t="s">
        <v>8</v>
      </c>
      <c r="C13" s="103"/>
      <c r="D13" s="103"/>
      <c r="E13" s="103"/>
      <c r="F13" s="103">
        <v>15987</v>
      </c>
      <c r="G13" s="103"/>
      <c r="H13" s="103"/>
      <c r="I13" s="103"/>
      <c r="J13" s="103"/>
      <c r="K13" s="103"/>
      <c r="L13" s="103"/>
      <c r="M13" s="103"/>
      <c r="N13" s="103"/>
      <c r="O13" s="104">
        <f t="shared" si="0"/>
        <v>15987</v>
      </c>
    </row>
    <row r="14" spans="1:15" s="98" customFormat="1" ht="15.75" customHeight="1" thickBot="1">
      <c r="A14" s="97" t="s">
        <v>26</v>
      </c>
      <c r="B14" s="37" t="s">
        <v>109</v>
      </c>
      <c r="C14" s="108">
        <f aca="true" t="shared" si="1" ref="C14:N14">SUM(C5:C13)</f>
        <v>13767</v>
      </c>
      <c r="D14" s="108">
        <f t="shared" si="1"/>
        <v>14571</v>
      </c>
      <c r="E14" s="108">
        <f t="shared" si="1"/>
        <v>28698</v>
      </c>
      <c r="F14" s="108">
        <f t="shared" si="1"/>
        <v>32122</v>
      </c>
      <c r="G14" s="108">
        <f t="shared" si="1"/>
        <v>15433</v>
      </c>
      <c r="H14" s="108">
        <f t="shared" si="1"/>
        <v>12653</v>
      </c>
      <c r="I14" s="108">
        <f t="shared" si="1"/>
        <v>12053</v>
      </c>
      <c r="J14" s="108">
        <f t="shared" si="1"/>
        <v>11903</v>
      </c>
      <c r="K14" s="108">
        <f t="shared" si="1"/>
        <v>27653</v>
      </c>
      <c r="L14" s="108">
        <f t="shared" si="1"/>
        <v>14903</v>
      </c>
      <c r="M14" s="108">
        <f t="shared" si="1"/>
        <v>14703</v>
      </c>
      <c r="N14" s="108">
        <f t="shared" si="1"/>
        <v>15974</v>
      </c>
      <c r="O14" s="109">
        <f>SUM(C14:N14)</f>
        <v>214433</v>
      </c>
    </row>
    <row r="15" spans="1:15" s="98" customFormat="1" ht="15" customHeight="1" thickBot="1">
      <c r="A15" s="97" t="s">
        <v>27</v>
      </c>
      <c r="B15" s="539" t="s">
        <v>57</v>
      </c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10"/>
    </row>
    <row r="16" spans="1:15" s="105" customFormat="1" ht="13.5" customHeight="1">
      <c r="A16" s="110" t="s">
        <v>28</v>
      </c>
      <c r="B16" s="273" t="s">
        <v>65</v>
      </c>
      <c r="C16" s="106">
        <v>7915</v>
      </c>
      <c r="D16" s="106">
        <v>8310</v>
      </c>
      <c r="E16" s="106">
        <v>8310</v>
      </c>
      <c r="F16" s="106">
        <v>8310</v>
      </c>
      <c r="G16" s="106">
        <v>8315</v>
      </c>
      <c r="H16" s="106">
        <v>5850</v>
      </c>
      <c r="I16" s="106">
        <v>5850</v>
      </c>
      <c r="J16" s="106">
        <v>5850</v>
      </c>
      <c r="K16" s="106">
        <v>6213</v>
      </c>
      <c r="L16" s="106">
        <v>7110</v>
      </c>
      <c r="M16" s="106">
        <v>7110</v>
      </c>
      <c r="N16" s="106">
        <v>7110</v>
      </c>
      <c r="O16" s="107">
        <f t="shared" si="0"/>
        <v>86253</v>
      </c>
    </row>
    <row r="17" spans="1:15" s="105" customFormat="1" ht="27" customHeight="1">
      <c r="A17" s="102" t="s">
        <v>29</v>
      </c>
      <c r="B17" s="272" t="s">
        <v>154</v>
      </c>
      <c r="C17" s="103">
        <v>1885</v>
      </c>
      <c r="D17" s="103">
        <v>1978</v>
      </c>
      <c r="E17" s="103">
        <v>1978</v>
      </c>
      <c r="F17" s="103">
        <v>1978</v>
      </c>
      <c r="G17" s="103">
        <v>1979</v>
      </c>
      <c r="H17" s="103">
        <v>1393</v>
      </c>
      <c r="I17" s="103">
        <v>1393</v>
      </c>
      <c r="J17" s="103">
        <v>1393</v>
      </c>
      <c r="K17" s="103">
        <v>1479</v>
      </c>
      <c r="L17" s="103">
        <v>1693</v>
      </c>
      <c r="M17" s="103">
        <v>1693</v>
      </c>
      <c r="N17" s="103">
        <v>1695</v>
      </c>
      <c r="O17" s="104">
        <f t="shared" si="0"/>
        <v>20537</v>
      </c>
    </row>
    <row r="18" spans="1:15" s="105" customFormat="1" ht="13.5" customHeight="1">
      <c r="A18" s="102" t="s">
        <v>30</v>
      </c>
      <c r="B18" s="270" t="s">
        <v>126</v>
      </c>
      <c r="C18" s="103">
        <v>2420</v>
      </c>
      <c r="D18" s="103">
        <v>2611</v>
      </c>
      <c r="E18" s="103">
        <v>4200</v>
      </c>
      <c r="F18" s="103">
        <v>9900</v>
      </c>
      <c r="G18" s="103">
        <v>5660</v>
      </c>
      <c r="H18" s="103">
        <v>5200</v>
      </c>
      <c r="I18" s="103">
        <v>5300</v>
      </c>
      <c r="J18" s="103">
        <v>6800</v>
      </c>
      <c r="K18" s="103">
        <v>6767</v>
      </c>
      <c r="L18" s="103">
        <v>6200</v>
      </c>
      <c r="M18" s="103">
        <v>6900</v>
      </c>
      <c r="N18" s="103">
        <v>10580</v>
      </c>
      <c r="O18" s="104">
        <f t="shared" si="0"/>
        <v>72538</v>
      </c>
    </row>
    <row r="19" spans="1:15" s="105" customFormat="1" ht="13.5" customHeight="1">
      <c r="A19" s="102" t="s">
        <v>31</v>
      </c>
      <c r="B19" s="270" t="s">
        <v>155</v>
      </c>
      <c r="C19" s="103">
        <v>1150</v>
      </c>
      <c r="D19" s="103">
        <v>1150</v>
      </c>
      <c r="E19" s="103">
        <v>1150</v>
      </c>
      <c r="F19" s="103">
        <v>1150</v>
      </c>
      <c r="G19" s="103">
        <v>1150</v>
      </c>
      <c r="H19" s="103">
        <v>1300</v>
      </c>
      <c r="I19" s="103">
        <v>1300</v>
      </c>
      <c r="J19" s="103">
        <v>1300</v>
      </c>
      <c r="K19" s="103">
        <v>1450</v>
      </c>
      <c r="L19" s="103">
        <v>1150</v>
      </c>
      <c r="M19" s="103">
        <v>1150</v>
      </c>
      <c r="N19" s="103">
        <v>1163</v>
      </c>
      <c r="O19" s="104">
        <f t="shared" si="0"/>
        <v>14563</v>
      </c>
    </row>
    <row r="20" spans="1:15" s="105" customFormat="1" ht="13.5" customHeight="1">
      <c r="A20" s="102" t="s">
        <v>32</v>
      </c>
      <c r="B20" s="270" t="s">
        <v>9</v>
      </c>
      <c r="C20" s="103">
        <v>397</v>
      </c>
      <c r="D20" s="103">
        <v>172</v>
      </c>
      <c r="E20" s="103">
        <v>772</v>
      </c>
      <c r="F20" s="103">
        <v>172</v>
      </c>
      <c r="G20" s="103">
        <v>1672</v>
      </c>
      <c r="H20" s="103">
        <v>539</v>
      </c>
      <c r="I20" s="103">
        <v>222</v>
      </c>
      <c r="J20" s="103">
        <v>427</v>
      </c>
      <c r="K20" s="103">
        <v>772</v>
      </c>
      <c r="L20" s="103">
        <v>172</v>
      </c>
      <c r="M20" s="103">
        <v>172</v>
      </c>
      <c r="N20" s="103">
        <v>621</v>
      </c>
      <c r="O20" s="104">
        <f t="shared" si="0"/>
        <v>6110</v>
      </c>
    </row>
    <row r="21" spans="1:15" s="105" customFormat="1" ht="13.5" customHeight="1">
      <c r="A21" s="102" t="s">
        <v>33</v>
      </c>
      <c r="B21" s="270" t="s">
        <v>197</v>
      </c>
      <c r="C21" s="103"/>
      <c r="D21" s="103">
        <v>350</v>
      </c>
      <c r="E21" s="103">
        <v>332</v>
      </c>
      <c r="F21" s="103"/>
      <c r="G21" s="103">
        <v>508</v>
      </c>
      <c r="H21" s="103">
        <v>1000</v>
      </c>
      <c r="I21" s="103"/>
      <c r="J21" s="103"/>
      <c r="K21" s="103">
        <v>500</v>
      </c>
      <c r="L21" s="103"/>
      <c r="M21" s="103"/>
      <c r="N21" s="103">
        <v>8192</v>
      </c>
      <c r="O21" s="104">
        <f t="shared" si="0"/>
        <v>10882</v>
      </c>
    </row>
    <row r="22" spans="1:15" s="105" customFormat="1" ht="15.75">
      <c r="A22" s="102" t="s">
        <v>34</v>
      </c>
      <c r="B22" s="272" t="s">
        <v>158</v>
      </c>
      <c r="C22" s="103"/>
      <c r="D22" s="103"/>
      <c r="E22" s="103"/>
      <c r="F22" s="103"/>
      <c r="G22" s="103">
        <v>500</v>
      </c>
      <c r="H22" s="103">
        <v>500</v>
      </c>
      <c r="I22" s="103">
        <v>500</v>
      </c>
      <c r="J22" s="103">
        <v>1500</v>
      </c>
      <c r="K22" s="103"/>
      <c r="L22" s="103"/>
      <c r="M22" s="103"/>
      <c r="N22" s="103"/>
      <c r="O22" s="104">
        <f t="shared" si="0"/>
        <v>3000</v>
      </c>
    </row>
    <row r="23" spans="1:15" s="105" customFormat="1" ht="13.5" customHeight="1">
      <c r="A23" s="102" t="s">
        <v>35</v>
      </c>
      <c r="B23" s="270" t="s">
        <v>200</v>
      </c>
      <c r="C23" s="103"/>
      <c r="D23" s="103"/>
      <c r="E23" s="103">
        <v>125</v>
      </c>
      <c r="F23" s="103"/>
      <c r="G23" s="103"/>
      <c r="H23" s="103">
        <v>175</v>
      </c>
      <c r="I23" s="103"/>
      <c r="J23" s="103"/>
      <c r="K23" s="103">
        <v>125</v>
      </c>
      <c r="L23" s="103"/>
      <c r="M23" s="103"/>
      <c r="N23" s="103">
        <v>125</v>
      </c>
      <c r="O23" s="104">
        <f t="shared" si="0"/>
        <v>550</v>
      </c>
    </row>
    <row r="24" spans="1:15" s="105" customFormat="1" ht="13.5" customHeight="1" thickBot="1">
      <c r="A24" s="102" t="s">
        <v>36</v>
      </c>
      <c r="B24" s="270" t="s">
        <v>10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4">
        <f t="shared" si="0"/>
        <v>0</v>
      </c>
    </row>
    <row r="25" spans="1:15" s="98" customFormat="1" ht="15.75" customHeight="1" thickBot="1">
      <c r="A25" s="111" t="s">
        <v>37</v>
      </c>
      <c r="B25" s="37" t="s">
        <v>110</v>
      </c>
      <c r="C25" s="108">
        <f aca="true" t="shared" si="2" ref="C25:N25">SUM(C16:C24)</f>
        <v>13767</v>
      </c>
      <c r="D25" s="108">
        <f t="shared" si="2"/>
        <v>14571</v>
      </c>
      <c r="E25" s="108">
        <f t="shared" si="2"/>
        <v>16867</v>
      </c>
      <c r="F25" s="108">
        <f t="shared" si="2"/>
        <v>21510</v>
      </c>
      <c r="G25" s="108">
        <f t="shared" si="2"/>
        <v>19784</v>
      </c>
      <c r="H25" s="108">
        <f t="shared" si="2"/>
        <v>15957</v>
      </c>
      <c r="I25" s="108">
        <f t="shared" si="2"/>
        <v>14565</v>
      </c>
      <c r="J25" s="108">
        <f t="shared" si="2"/>
        <v>17270</v>
      </c>
      <c r="K25" s="108">
        <f t="shared" si="2"/>
        <v>17306</v>
      </c>
      <c r="L25" s="108">
        <f t="shared" si="2"/>
        <v>16325</v>
      </c>
      <c r="M25" s="108">
        <f t="shared" si="2"/>
        <v>17025</v>
      </c>
      <c r="N25" s="108">
        <f t="shared" si="2"/>
        <v>29486</v>
      </c>
      <c r="O25" s="109">
        <f t="shared" si="0"/>
        <v>214433</v>
      </c>
    </row>
    <row r="26" spans="1:15" ht="16.5" thickBot="1">
      <c r="A26" s="111" t="s">
        <v>38</v>
      </c>
      <c r="B26" s="274" t="s">
        <v>111</v>
      </c>
      <c r="C26" s="112">
        <f aca="true" t="shared" si="3" ref="C26:O26">C14-C25</f>
        <v>0</v>
      </c>
      <c r="D26" s="112">
        <f t="shared" si="3"/>
        <v>0</v>
      </c>
      <c r="E26" s="112">
        <f t="shared" si="3"/>
        <v>11831</v>
      </c>
      <c r="F26" s="112">
        <f t="shared" si="3"/>
        <v>10612</v>
      </c>
      <c r="G26" s="112">
        <f t="shared" si="3"/>
        <v>-4351</v>
      </c>
      <c r="H26" s="112">
        <f t="shared" si="3"/>
        <v>-3304</v>
      </c>
      <c r="I26" s="112">
        <f t="shared" si="3"/>
        <v>-2512</v>
      </c>
      <c r="J26" s="112">
        <f t="shared" si="3"/>
        <v>-5367</v>
      </c>
      <c r="K26" s="112">
        <f t="shared" si="3"/>
        <v>10347</v>
      </c>
      <c r="L26" s="112">
        <f t="shared" si="3"/>
        <v>-1422</v>
      </c>
      <c r="M26" s="112">
        <f t="shared" si="3"/>
        <v>-2322</v>
      </c>
      <c r="N26" s="112">
        <f t="shared" si="3"/>
        <v>-13512</v>
      </c>
      <c r="O26" s="113">
        <f t="shared" si="3"/>
        <v>0</v>
      </c>
    </row>
    <row r="27" ht="15.75">
      <c r="A27" s="115"/>
    </row>
    <row r="28" spans="2:15" ht="15.75">
      <c r="B28" s="116"/>
      <c r="C28" s="117"/>
      <c r="D28" s="117"/>
      <c r="O28" s="114"/>
    </row>
    <row r="29" ht="15.75">
      <c r="O29" s="114"/>
    </row>
    <row r="30" ht="15.75">
      <c r="O30" s="114"/>
    </row>
    <row r="31" ht="15.75">
      <c r="O31" s="114"/>
    </row>
    <row r="32" ht="15.75">
      <c r="O32" s="114"/>
    </row>
    <row r="33" ht="15.75">
      <c r="O33" s="114"/>
    </row>
    <row r="34" ht="15.75">
      <c r="O34" s="114"/>
    </row>
    <row r="35" ht="15.75">
      <c r="O35" s="114"/>
    </row>
    <row r="36" ht="15.75">
      <c r="O36" s="114"/>
    </row>
    <row r="37" ht="15.75">
      <c r="O37" s="114"/>
    </row>
    <row r="38" ht="15.75">
      <c r="O38" s="114"/>
    </row>
    <row r="39" ht="15.75">
      <c r="O39" s="114"/>
    </row>
    <row r="40" ht="15.75">
      <c r="O40" s="114"/>
    </row>
    <row r="41" ht="15.75">
      <c r="O41" s="114"/>
    </row>
    <row r="42" ht="15.75">
      <c r="O42" s="114"/>
    </row>
    <row r="43" ht="15.75">
      <c r="O43" s="114"/>
    </row>
    <row r="44" ht="15.75">
      <c r="O44" s="114"/>
    </row>
    <row r="45" ht="15.75">
      <c r="O45" s="114"/>
    </row>
    <row r="46" ht="15.75">
      <c r="O46" s="114"/>
    </row>
    <row r="47" ht="15.75">
      <c r="O47" s="114"/>
    </row>
    <row r="48" ht="15.75">
      <c r="O48" s="114"/>
    </row>
    <row r="49" ht="15.75">
      <c r="O49" s="114"/>
    </row>
    <row r="50" ht="15.75">
      <c r="O50" s="114"/>
    </row>
    <row r="51" ht="15.75">
      <c r="O51" s="114"/>
    </row>
    <row r="52" ht="15.75">
      <c r="O52" s="114"/>
    </row>
    <row r="53" ht="15.75">
      <c r="O53" s="114"/>
    </row>
    <row r="54" ht="15.75">
      <c r="O54" s="114"/>
    </row>
    <row r="55" ht="15.75">
      <c r="O55" s="114"/>
    </row>
    <row r="56" ht="15.75">
      <c r="O56" s="114"/>
    </row>
    <row r="57" ht="15.75">
      <c r="O57" s="114"/>
    </row>
    <row r="58" ht="15.75">
      <c r="O58" s="114"/>
    </row>
    <row r="59" ht="15.75">
      <c r="O59" s="114"/>
    </row>
    <row r="60" ht="15.75">
      <c r="O60" s="114"/>
    </row>
    <row r="61" ht="15.75">
      <c r="O61" s="114"/>
    </row>
    <row r="62" ht="15.75">
      <c r="O62" s="114"/>
    </row>
    <row r="63" ht="15.75">
      <c r="O63" s="114"/>
    </row>
    <row r="64" ht="15.75">
      <c r="O64" s="114"/>
    </row>
    <row r="65" ht="15.75">
      <c r="O65" s="114"/>
    </row>
    <row r="66" ht="15.75">
      <c r="O66" s="114"/>
    </row>
    <row r="67" ht="15.75">
      <c r="O67" s="114"/>
    </row>
    <row r="68" ht="15.75">
      <c r="O68" s="114"/>
    </row>
    <row r="69" ht="15.75">
      <c r="O69" s="114"/>
    </row>
    <row r="70" ht="15.75">
      <c r="O70" s="114"/>
    </row>
    <row r="71" ht="15.75">
      <c r="O71" s="114"/>
    </row>
    <row r="72" ht="15.75">
      <c r="O72" s="114"/>
    </row>
    <row r="73" ht="15.75">
      <c r="O73" s="114"/>
    </row>
    <row r="74" ht="15.75">
      <c r="O74" s="114"/>
    </row>
    <row r="75" ht="15.75">
      <c r="O75" s="114"/>
    </row>
    <row r="76" ht="15.75">
      <c r="O76" s="114"/>
    </row>
    <row r="77" ht="15.75">
      <c r="O77" s="114"/>
    </row>
    <row r="78" ht="15.75">
      <c r="O78" s="114"/>
    </row>
    <row r="79" ht="15.75">
      <c r="O79" s="114"/>
    </row>
    <row r="80" ht="15.75">
      <c r="O80" s="114"/>
    </row>
    <row r="81" ht="15.75">
      <c r="O81" s="11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7"/>
  <sheetViews>
    <sheetView workbookViewId="0" topLeftCell="A1">
      <selection activeCell="B17" sqref="B17"/>
    </sheetView>
  </sheetViews>
  <sheetFormatPr defaultColWidth="9.00390625" defaultRowHeight="12.75"/>
  <cols>
    <col min="1" max="1" width="88.625" style="47" customWidth="1"/>
    <col min="2" max="2" width="27.875" style="47" customWidth="1"/>
    <col min="3" max="16384" width="9.375" style="47" customWidth="1"/>
  </cols>
  <sheetData>
    <row r="1" spans="1:2" ht="47.25" customHeight="1">
      <c r="A1" s="542" t="s">
        <v>463</v>
      </c>
      <c r="B1" s="542"/>
    </row>
    <row r="2" spans="1:2" ht="22.5" customHeight="1" thickBot="1">
      <c r="A2" s="368"/>
      <c r="B2" s="369" t="s">
        <v>11</v>
      </c>
    </row>
    <row r="3" spans="1:2" s="48" customFormat="1" ht="24" customHeight="1" thickBot="1">
      <c r="A3" s="276" t="s">
        <v>49</v>
      </c>
      <c r="B3" s="367" t="s">
        <v>439</v>
      </c>
    </row>
    <row r="4" spans="1:2" s="49" customFormat="1" ht="13.5" thickBot="1">
      <c r="A4" s="192">
        <v>1</v>
      </c>
      <c r="B4" s="193">
        <v>2</v>
      </c>
    </row>
    <row r="5" spans="1:2" s="49" customFormat="1" ht="12.75">
      <c r="A5" s="504" t="s">
        <v>486</v>
      </c>
      <c r="B5" s="505"/>
    </row>
    <row r="6" spans="1:2" ht="12.75">
      <c r="A6" s="118" t="s">
        <v>482</v>
      </c>
      <c r="B6" s="400">
        <v>37419</v>
      </c>
    </row>
    <row r="7" spans="1:2" ht="12.75" customHeight="1">
      <c r="A7" s="119" t="s">
        <v>483</v>
      </c>
      <c r="B7" s="400">
        <v>3508</v>
      </c>
    </row>
    <row r="8" spans="1:2" ht="12.75">
      <c r="A8" s="119" t="s">
        <v>484</v>
      </c>
      <c r="B8" s="400">
        <v>3766</v>
      </c>
    </row>
    <row r="9" spans="1:2" ht="12.75">
      <c r="A9" s="119" t="s">
        <v>485</v>
      </c>
      <c r="B9" s="400">
        <v>100</v>
      </c>
    </row>
    <row r="10" spans="1:2" ht="12.75">
      <c r="A10" s="119" t="s">
        <v>487</v>
      </c>
      <c r="B10" s="400">
        <v>2596</v>
      </c>
    </row>
    <row r="11" spans="1:2" ht="12.75">
      <c r="A11" s="119" t="s">
        <v>488</v>
      </c>
      <c r="B11" s="400">
        <v>4719</v>
      </c>
    </row>
    <row r="12" spans="1:2" ht="12.75">
      <c r="A12" s="506" t="s">
        <v>493</v>
      </c>
      <c r="B12" s="400"/>
    </row>
    <row r="13" spans="1:2" ht="12.75">
      <c r="A13" s="119" t="s">
        <v>489</v>
      </c>
      <c r="B13" s="400">
        <v>17385</v>
      </c>
    </row>
    <row r="14" spans="1:2" ht="12.75">
      <c r="A14" s="119" t="s">
        <v>490</v>
      </c>
      <c r="B14" s="400">
        <v>131</v>
      </c>
    </row>
    <row r="15" spans="1:2" ht="12.75">
      <c r="A15" s="119" t="s">
        <v>491</v>
      </c>
      <c r="B15" s="400">
        <v>3600</v>
      </c>
    </row>
    <row r="16" spans="1:2" ht="12.75">
      <c r="A16" s="119" t="s">
        <v>502</v>
      </c>
      <c r="B16" s="400">
        <v>2520</v>
      </c>
    </row>
    <row r="17" spans="1:2" ht="12.75">
      <c r="A17" s="506" t="s">
        <v>492</v>
      </c>
      <c r="B17" s="400"/>
    </row>
    <row r="18" spans="1:2" ht="12.75">
      <c r="A18" s="119" t="s">
        <v>494</v>
      </c>
      <c r="B18" s="400">
        <v>2838</v>
      </c>
    </row>
    <row r="19" spans="1:2" ht="12.75">
      <c r="A19" s="119" t="s">
        <v>495</v>
      </c>
      <c r="B19" s="400">
        <v>3045</v>
      </c>
    </row>
    <row r="20" spans="1:2" ht="12.75">
      <c r="A20" s="119" t="s">
        <v>496</v>
      </c>
      <c r="B20" s="400">
        <v>1450</v>
      </c>
    </row>
    <row r="21" spans="1:2" ht="12.75">
      <c r="A21" s="119" t="s">
        <v>497</v>
      </c>
      <c r="B21" s="400">
        <v>1812</v>
      </c>
    </row>
    <row r="22" spans="1:2" ht="12.75">
      <c r="A22" s="119" t="s">
        <v>498</v>
      </c>
      <c r="B22" s="400">
        <v>11686</v>
      </c>
    </row>
    <row r="23" spans="1:2" ht="12.75">
      <c r="A23" s="119" t="s">
        <v>499</v>
      </c>
      <c r="B23" s="400">
        <v>16187</v>
      </c>
    </row>
    <row r="24" spans="1:2" ht="12.75">
      <c r="A24" s="506" t="s">
        <v>500</v>
      </c>
      <c r="B24" s="400"/>
    </row>
    <row r="25" spans="1:2" ht="12.75">
      <c r="A25" s="120" t="s">
        <v>501</v>
      </c>
      <c r="B25" s="400">
        <v>2066</v>
      </c>
    </row>
    <row r="26" spans="1:2" ht="13.5" thickBot="1">
      <c r="A26" s="120"/>
      <c r="B26" s="400"/>
    </row>
    <row r="27" spans="1:2" s="51" customFormat="1" ht="19.5" customHeight="1" thickBot="1">
      <c r="A27" s="34" t="s">
        <v>50</v>
      </c>
      <c r="B27" s="50">
        <f>SUM(B6:B26)</f>
        <v>114828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4.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24">
      <selection activeCell="B34" sqref="B3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46" t="s">
        <v>440</v>
      </c>
      <c r="B1" s="546"/>
      <c r="C1" s="546"/>
      <c r="D1" s="546"/>
    </row>
    <row r="2" spans="1:4" ht="17.25" customHeight="1">
      <c r="A2" s="366"/>
      <c r="B2" s="366"/>
      <c r="C2" s="366"/>
      <c r="D2" s="366"/>
    </row>
    <row r="3" spans="1:4" ht="13.5" thickBot="1">
      <c r="A3" s="214"/>
      <c r="B3" s="214"/>
      <c r="C3" s="543" t="s">
        <v>52</v>
      </c>
      <c r="D3" s="543"/>
    </row>
    <row r="4" spans="1:4" ht="42.75" customHeight="1" thickBot="1">
      <c r="A4" s="370" t="s">
        <v>71</v>
      </c>
      <c r="B4" s="371" t="s">
        <v>120</v>
      </c>
      <c r="C4" s="371" t="s">
        <v>121</v>
      </c>
      <c r="D4" s="372" t="s">
        <v>12</v>
      </c>
    </row>
    <row r="5" spans="1:4" ht="15.75" customHeight="1" thickBot="1">
      <c r="A5" s="215"/>
      <c r="B5" s="26" t="s">
        <v>529</v>
      </c>
      <c r="C5" s="26"/>
      <c r="D5" s="27"/>
    </row>
    <row r="6" spans="1:4" ht="15.75" customHeight="1">
      <c r="A6" s="215" t="s">
        <v>16</v>
      </c>
      <c r="B6" s="26" t="s">
        <v>521</v>
      </c>
      <c r="C6" s="26" t="s">
        <v>522</v>
      </c>
      <c r="D6" s="27">
        <v>40</v>
      </c>
    </row>
    <row r="7" spans="1:4" ht="15.75" customHeight="1">
      <c r="A7" s="216" t="s">
        <v>17</v>
      </c>
      <c r="B7" s="28" t="s">
        <v>523</v>
      </c>
      <c r="C7" s="28" t="s">
        <v>522</v>
      </c>
      <c r="D7" s="29">
        <v>250</v>
      </c>
    </row>
    <row r="8" spans="1:4" ht="15.75" customHeight="1">
      <c r="A8" s="216" t="s">
        <v>18</v>
      </c>
      <c r="B8" s="28" t="s">
        <v>524</v>
      </c>
      <c r="C8" s="28" t="s">
        <v>522</v>
      </c>
      <c r="D8" s="29">
        <v>220</v>
      </c>
    </row>
    <row r="9" spans="1:4" ht="15.75" customHeight="1">
      <c r="A9" s="216" t="s">
        <v>19</v>
      </c>
      <c r="B9" s="28" t="s">
        <v>525</v>
      </c>
      <c r="C9" s="28" t="s">
        <v>522</v>
      </c>
      <c r="D9" s="29">
        <v>200</v>
      </c>
    </row>
    <row r="10" spans="1:4" ht="15.75" customHeight="1">
      <c r="A10" s="216" t="s">
        <v>20</v>
      </c>
      <c r="B10" s="28" t="s">
        <v>526</v>
      </c>
      <c r="C10" s="28" t="s">
        <v>522</v>
      </c>
      <c r="D10" s="29">
        <v>700</v>
      </c>
    </row>
    <row r="11" spans="1:4" ht="15.75" customHeight="1">
      <c r="A11" s="216" t="s">
        <v>21</v>
      </c>
      <c r="B11" s="28" t="s">
        <v>527</v>
      </c>
      <c r="C11" s="28" t="s">
        <v>522</v>
      </c>
      <c r="D11" s="29">
        <v>70</v>
      </c>
    </row>
    <row r="12" spans="1:4" ht="15.75" customHeight="1">
      <c r="A12" s="216" t="s">
        <v>22</v>
      </c>
      <c r="B12" s="28" t="s">
        <v>528</v>
      </c>
      <c r="C12" s="28" t="s">
        <v>522</v>
      </c>
      <c r="D12" s="29">
        <v>20</v>
      </c>
    </row>
    <row r="13" spans="1:4" ht="15.75" customHeight="1">
      <c r="A13" s="216" t="s">
        <v>23</v>
      </c>
      <c r="B13" s="28" t="s">
        <v>537</v>
      </c>
      <c r="C13" s="28" t="s">
        <v>538</v>
      </c>
      <c r="D13" s="29">
        <v>114</v>
      </c>
    </row>
    <row r="14" spans="1:4" ht="15.75" customHeight="1">
      <c r="A14" s="216" t="s">
        <v>24</v>
      </c>
      <c r="B14" s="28" t="s">
        <v>539</v>
      </c>
      <c r="C14" s="28" t="s">
        <v>540</v>
      </c>
      <c r="D14" s="29">
        <v>2070</v>
      </c>
    </row>
    <row r="15" spans="1:4" ht="15.75" customHeight="1">
      <c r="A15" s="216" t="s">
        <v>25</v>
      </c>
      <c r="B15" s="28" t="s">
        <v>544</v>
      </c>
      <c r="C15" s="28"/>
      <c r="D15" s="509">
        <f>D6+D7+D8+D9+D10+D11+D12+D13+D14</f>
        <v>3684</v>
      </c>
    </row>
    <row r="16" spans="1:4" ht="15.75" customHeight="1">
      <c r="A16" s="216" t="s">
        <v>26</v>
      </c>
      <c r="B16" s="28"/>
      <c r="C16" s="28"/>
      <c r="D16" s="29"/>
    </row>
    <row r="17" spans="1:4" ht="15.75" customHeight="1">
      <c r="A17" s="216" t="s">
        <v>27</v>
      </c>
      <c r="B17" s="28"/>
      <c r="C17" s="28"/>
      <c r="D17" s="29"/>
    </row>
    <row r="18" spans="1:4" ht="15.75" customHeight="1">
      <c r="A18" s="216" t="s">
        <v>28</v>
      </c>
      <c r="B18" s="28" t="s">
        <v>530</v>
      </c>
      <c r="C18" s="28"/>
      <c r="D18" s="29"/>
    </row>
    <row r="19" spans="1:4" ht="15.75" customHeight="1">
      <c r="A19" s="216" t="s">
        <v>29</v>
      </c>
      <c r="B19" s="28" t="s">
        <v>531</v>
      </c>
      <c r="C19" s="28" t="s">
        <v>522</v>
      </c>
      <c r="D19" s="29">
        <v>299</v>
      </c>
    </row>
    <row r="20" spans="1:4" ht="15.75" customHeight="1">
      <c r="A20" s="216" t="s">
        <v>30</v>
      </c>
      <c r="B20" s="28" t="s">
        <v>532</v>
      </c>
      <c r="C20" s="28" t="s">
        <v>522</v>
      </c>
      <c r="D20" s="29">
        <v>362</v>
      </c>
    </row>
    <row r="21" spans="1:4" ht="24.75" customHeight="1">
      <c r="A21" s="216" t="s">
        <v>31</v>
      </c>
      <c r="B21" s="28" t="s">
        <v>533</v>
      </c>
      <c r="C21" s="508" t="s">
        <v>535</v>
      </c>
      <c r="D21" s="29">
        <v>1194</v>
      </c>
    </row>
    <row r="22" spans="1:4" ht="24" customHeight="1">
      <c r="A22" s="216" t="s">
        <v>32</v>
      </c>
      <c r="B22" s="28" t="s">
        <v>534</v>
      </c>
      <c r="C22" s="508" t="s">
        <v>536</v>
      </c>
      <c r="D22" s="29">
        <v>91</v>
      </c>
    </row>
    <row r="23" spans="1:4" ht="15.75" customHeight="1">
      <c r="A23" s="216" t="s">
        <v>33</v>
      </c>
      <c r="B23" s="28" t="s">
        <v>542</v>
      </c>
      <c r="C23" s="28" t="s">
        <v>541</v>
      </c>
      <c r="D23" s="29">
        <v>480</v>
      </c>
    </row>
    <row r="24" spans="1:4" ht="15.75" customHeight="1">
      <c r="A24" s="216" t="s">
        <v>34</v>
      </c>
      <c r="B24" s="28" t="s">
        <v>543</v>
      </c>
      <c r="C24" s="28"/>
      <c r="D24" s="509">
        <f>D20+D21+D22+D23+D19</f>
        <v>2426</v>
      </c>
    </row>
    <row r="25" spans="1:4" ht="15.75" customHeight="1">
      <c r="A25" s="216" t="s">
        <v>35</v>
      </c>
      <c r="B25" s="28"/>
      <c r="C25" s="28"/>
      <c r="D25" s="29"/>
    </row>
    <row r="26" spans="1:4" ht="15.75" customHeight="1">
      <c r="A26" s="216" t="s">
        <v>36</v>
      </c>
      <c r="B26" s="28"/>
      <c r="C26" s="28"/>
      <c r="D26" s="29"/>
    </row>
    <row r="27" spans="1:4" ht="15.75" customHeight="1">
      <c r="A27" s="216" t="s">
        <v>37</v>
      </c>
      <c r="B27" s="28"/>
      <c r="C27" s="28"/>
      <c r="D27" s="29"/>
    </row>
    <row r="28" spans="1:4" ht="15.75" customHeight="1">
      <c r="A28" s="216" t="s">
        <v>38</v>
      </c>
      <c r="B28" s="28"/>
      <c r="C28" s="28"/>
      <c r="D28" s="29"/>
    </row>
    <row r="29" spans="1:4" ht="15.75" customHeight="1">
      <c r="A29" s="216" t="s">
        <v>39</v>
      </c>
      <c r="B29" s="28"/>
      <c r="C29" s="28"/>
      <c r="D29" s="29"/>
    </row>
    <row r="30" spans="1:4" ht="15.75" customHeight="1">
      <c r="A30" s="216" t="s">
        <v>40</v>
      </c>
      <c r="B30" s="28"/>
      <c r="C30" s="28"/>
      <c r="D30" s="29"/>
    </row>
    <row r="31" spans="1:4" ht="15.75" customHeight="1">
      <c r="A31" s="216" t="s">
        <v>41</v>
      </c>
      <c r="B31" s="28"/>
      <c r="C31" s="28"/>
      <c r="D31" s="29"/>
    </row>
    <row r="32" spans="1:4" ht="15.75" customHeight="1">
      <c r="A32" s="216" t="s">
        <v>42</v>
      </c>
      <c r="B32" s="28"/>
      <c r="C32" s="28"/>
      <c r="D32" s="29"/>
    </row>
    <row r="33" spans="1:4" ht="15.75" customHeight="1">
      <c r="A33" s="216" t="s">
        <v>43</v>
      </c>
      <c r="B33" s="28"/>
      <c r="C33" s="28"/>
      <c r="D33" s="29"/>
    </row>
    <row r="34" spans="1:4" ht="15.75" customHeight="1">
      <c r="A34" s="216" t="s">
        <v>44</v>
      </c>
      <c r="B34" s="28"/>
      <c r="C34" s="28"/>
      <c r="D34" s="29"/>
    </row>
    <row r="35" spans="1:4" ht="15.75" customHeight="1">
      <c r="A35" s="216" t="s">
        <v>122</v>
      </c>
      <c r="B35" s="28"/>
      <c r="C35" s="28"/>
      <c r="D35" s="85"/>
    </row>
    <row r="36" spans="1:4" ht="15.75" customHeight="1">
      <c r="A36" s="216" t="s">
        <v>123</v>
      </c>
      <c r="B36" s="28"/>
      <c r="C36" s="28"/>
      <c r="D36" s="85"/>
    </row>
    <row r="37" spans="1:4" ht="15.75" customHeight="1">
      <c r="A37" s="216" t="s">
        <v>124</v>
      </c>
      <c r="B37" s="28"/>
      <c r="C37" s="28"/>
      <c r="D37" s="85"/>
    </row>
    <row r="38" spans="1:4" ht="15.75" customHeight="1" thickBot="1">
      <c r="A38" s="217" t="s">
        <v>125</v>
      </c>
      <c r="B38" s="30"/>
      <c r="C38" s="30"/>
      <c r="D38" s="86"/>
    </row>
    <row r="39" spans="1:4" ht="15.75" customHeight="1" thickBot="1">
      <c r="A39" s="544" t="s">
        <v>50</v>
      </c>
      <c r="B39" s="545"/>
      <c r="C39" s="218"/>
      <c r="D39" s="219">
        <f>D24+D15</f>
        <v>6110</v>
      </c>
    </row>
  </sheetData>
  <sheetProtection/>
  <mergeCells count="3">
    <mergeCell ref="C3:D3"/>
    <mergeCell ref="A39:B39"/>
    <mergeCell ref="A1:D1"/>
  </mergeCells>
  <conditionalFormatting sqref="D39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1"/>
  <sheetViews>
    <sheetView zoomScale="120" zoomScaleNormal="120" zoomScaleSheetLayoutView="100" workbookViewId="0" topLeftCell="A67">
      <selection activeCell="C92" sqref="C92"/>
    </sheetView>
  </sheetViews>
  <sheetFormatPr defaultColWidth="9.00390625" defaultRowHeight="12.75"/>
  <cols>
    <col min="1" max="1" width="9.50390625" style="374" customWidth="1"/>
    <col min="2" max="2" width="91.625" style="374" customWidth="1"/>
    <col min="3" max="3" width="21.625" style="375" customWidth="1"/>
    <col min="4" max="4" width="9.00390625" style="408" customWidth="1"/>
    <col min="5" max="16384" width="9.375" style="408" customWidth="1"/>
  </cols>
  <sheetData>
    <row r="1" spans="1:3" ht="15.75" customHeight="1">
      <c r="A1" s="513" t="s">
        <v>13</v>
      </c>
      <c r="B1" s="513"/>
      <c r="C1" s="513"/>
    </row>
    <row r="2" spans="1:3" ht="15.75" customHeight="1" thickBot="1">
      <c r="A2" s="512" t="s">
        <v>131</v>
      </c>
      <c r="B2" s="512"/>
      <c r="C2" s="291" t="s">
        <v>198</v>
      </c>
    </row>
    <row r="3" spans="1:3" ht="21.75" customHeight="1" thickBot="1">
      <c r="A3" s="21" t="s">
        <v>71</v>
      </c>
      <c r="B3" s="22" t="s">
        <v>15</v>
      </c>
      <c r="C3" s="39" t="s">
        <v>225</v>
      </c>
    </row>
    <row r="4" spans="1:3" s="409" customFormat="1" ht="12" customHeight="1" thickBot="1">
      <c r="A4" s="403">
        <v>1</v>
      </c>
      <c r="B4" s="404">
        <v>2</v>
      </c>
      <c r="C4" s="405">
        <v>3</v>
      </c>
    </row>
    <row r="5" spans="1:3" s="410" customFormat="1" ht="12" customHeight="1" thickBot="1">
      <c r="A5" s="18" t="s">
        <v>16</v>
      </c>
      <c r="B5" s="19" t="s">
        <v>226</v>
      </c>
      <c r="C5" s="282">
        <f>+C6+C7+C8+C9+C10+C11</f>
        <v>114828</v>
      </c>
    </row>
    <row r="6" spans="1:3" s="410" customFormat="1" ht="12" customHeight="1">
      <c r="A6" s="13" t="s">
        <v>98</v>
      </c>
      <c r="B6" s="411" t="s">
        <v>227</v>
      </c>
      <c r="C6" s="285">
        <v>52108</v>
      </c>
    </row>
    <row r="7" spans="1:3" s="410" customFormat="1" ht="12" customHeight="1">
      <c r="A7" s="12" t="s">
        <v>99</v>
      </c>
      <c r="B7" s="412" t="s">
        <v>228</v>
      </c>
      <c r="C7" s="284">
        <v>23636</v>
      </c>
    </row>
    <row r="8" spans="1:3" s="410" customFormat="1" ht="12" customHeight="1">
      <c r="A8" s="12" t="s">
        <v>100</v>
      </c>
      <c r="B8" s="412" t="s">
        <v>229</v>
      </c>
      <c r="C8" s="284">
        <v>37018</v>
      </c>
    </row>
    <row r="9" spans="1:3" s="410" customFormat="1" ht="12" customHeight="1">
      <c r="A9" s="12" t="s">
        <v>101</v>
      </c>
      <c r="B9" s="412" t="s">
        <v>230</v>
      </c>
      <c r="C9" s="284">
        <v>2066</v>
      </c>
    </row>
    <row r="10" spans="1:3" s="410" customFormat="1" ht="12" customHeight="1">
      <c r="A10" s="12" t="s">
        <v>127</v>
      </c>
      <c r="B10" s="412" t="s">
        <v>231</v>
      </c>
      <c r="C10" s="284"/>
    </row>
    <row r="11" spans="1:3" s="410" customFormat="1" ht="12" customHeight="1" thickBot="1">
      <c r="A11" s="14" t="s">
        <v>102</v>
      </c>
      <c r="B11" s="413" t="s">
        <v>232</v>
      </c>
      <c r="C11" s="284"/>
    </row>
    <row r="12" spans="1:3" s="410" customFormat="1" ht="12" customHeight="1" thickBot="1">
      <c r="A12" s="18" t="s">
        <v>17</v>
      </c>
      <c r="B12" s="277" t="s">
        <v>233</v>
      </c>
      <c r="C12" s="282">
        <f>+C13+C14+C15+C16+C17</f>
        <v>19532</v>
      </c>
    </row>
    <row r="13" spans="1:3" s="410" customFormat="1" ht="12" customHeight="1">
      <c r="A13" s="13" t="s">
        <v>104</v>
      </c>
      <c r="B13" s="411" t="s">
        <v>234</v>
      </c>
      <c r="C13" s="285"/>
    </row>
    <row r="14" spans="1:3" s="410" customFormat="1" ht="12" customHeight="1">
      <c r="A14" s="12" t="s">
        <v>105</v>
      </c>
      <c r="B14" s="412" t="s">
        <v>235</v>
      </c>
      <c r="C14" s="284"/>
    </row>
    <row r="15" spans="1:3" s="410" customFormat="1" ht="12" customHeight="1">
      <c r="A15" s="12" t="s">
        <v>106</v>
      </c>
      <c r="B15" s="412" t="s">
        <v>469</v>
      </c>
      <c r="C15" s="284"/>
    </row>
    <row r="16" spans="1:3" s="410" customFormat="1" ht="12" customHeight="1">
      <c r="A16" s="12" t="s">
        <v>107</v>
      </c>
      <c r="B16" s="412" t="s">
        <v>470</v>
      </c>
      <c r="C16" s="284"/>
    </row>
    <row r="17" spans="1:3" s="410" customFormat="1" ht="12" customHeight="1">
      <c r="A17" s="12" t="s">
        <v>108</v>
      </c>
      <c r="B17" s="412" t="s">
        <v>236</v>
      </c>
      <c r="C17" s="284">
        <v>19532</v>
      </c>
    </row>
    <row r="18" spans="1:3" s="410" customFormat="1" ht="12" customHeight="1" thickBot="1">
      <c r="A18" s="14" t="s">
        <v>117</v>
      </c>
      <c r="B18" s="413" t="s">
        <v>237</v>
      </c>
      <c r="C18" s="286">
        <v>545</v>
      </c>
    </row>
    <row r="19" spans="1:3" s="410" customFormat="1" ht="12" customHeight="1" thickBot="1">
      <c r="A19" s="18" t="s">
        <v>18</v>
      </c>
      <c r="B19" s="19" t="s">
        <v>238</v>
      </c>
      <c r="C19" s="282">
        <f>+C20+C21+C22+C23+C24</f>
        <v>682</v>
      </c>
    </row>
    <row r="20" spans="1:3" s="410" customFormat="1" ht="12" customHeight="1">
      <c r="A20" s="13" t="s">
        <v>87</v>
      </c>
      <c r="B20" s="411" t="s">
        <v>239</v>
      </c>
      <c r="C20" s="285"/>
    </row>
    <row r="21" spans="1:3" s="410" customFormat="1" ht="12" customHeight="1">
      <c r="A21" s="12" t="s">
        <v>88</v>
      </c>
      <c r="B21" s="412" t="s">
        <v>240</v>
      </c>
      <c r="C21" s="284"/>
    </row>
    <row r="22" spans="1:3" s="410" customFormat="1" ht="12" customHeight="1">
      <c r="A22" s="12" t="s">
        <v>89</v>
      </c>
      <c r="B22" s="412" t="s">
        <v>471</v>
      </c>
      <c r="C22" s="284"/>
    </row>
    <row r="23" spans="1:3" s="410" customFormat="1" ht="12" customHeight="1">
      <c r="A23" s="12" t="s">
        <v>90</v>
      </c>
      <c r="B23" s="412" t="s">
        <v>472</v>
      </c>
      <c r="C23" s="284"/>
    </row>
    <row r="24" spans="1:3" s="410" customFormat="1" ht="12" customHeight="1">
      <c r="A24" s="12" t="s">
        <v>142</v>
      </c>
      <c r="B24" s="412" t="s">
        <v>241</v>
      </c>
      <c r="C24" s="284">
        <v>682</v>
      </c>
    </row>
    <row r="25" spans="1:3" s="410" customFormat="1" ht="12" customHeight="1" thickBot="1">
      <c r="A25" s="14" t="s">
        <v>143</v>
      </c>
      <c r="B25" s="413" t="s">
        <v>242</v>
      </c>
      <c r="C25" s="286"/>
    </row>
    <row r="26" spans="1:3" s="410" customFormat="1" ht="12" customHeight="1" thickBot="1">
      <c r="A26" s="18" t="s">
        <v>144</v>
      </c>
      <c r="B26" s="19" t="s">
        <v>243</v>
      </c>
      <c r="C26" s="288">
        <f>+C27+C30+C31+C32</f>
        <v>32470</v>
      </c>
    </row>
    <row r="27" spans="1:3" s="410" customFormat="1" ht="12" customHeight="1">
      <c r="A27" s="13" t="s">
        <v>244</v>
      </c>
      <c r="B27" s="411" t="s">
        <v>250</v>
      </c>
      <c r="C27" s="406">
        <f>+C28+C29</f>
        <v>28220</v>
      </c>
    </row>
    <row r="28" spans="1:3" s="410" customFormat="1" ht="12" customHeight="1">
      <c r="A28" s="12" t="s">
        <v>245</v>
      </c>
      <c r="B28" s="412" t="s">
        <v>251</v>
      </c>
      <c r="C28" s="284">
        <v>5200</v>
      </c>
    </row>
    <row r="29" spans="1:3" s="410" customFormat="1" ht="12" customHeight="1">
      <c r="A29" s="12" t="s">
        <v>246</v>
      </c>
      <c r="B29" s="412" t="s">
        <v>252</v>
      </c>
      <c r="C29" s="284">
        <v>23020</v>
      </c>
    </row>
    <row r="30" spans="1:3" s="410" customFormat="1" ht="12" customHeight="1">
      <c r="A30" s="12" t="s">
        <v>247</v>
      </c>
      <c r="B30" s="412" t="s">
        <v>253</v>
      </c>
      <c r="C30" s="284">
        <v>3000</v>
      </c>
    </row>
    <row r="31" spans="1:3" s="410" customFormat="1" ht="12" customHeight="1">
      <c r="A31" s="12" t="s">
        <v>248</v>
      </c>
      <c r="B31" s="412" t="s">
        <v>254</v>
      </c>
      <c r="C31" s="284">
        <v>700</v>
      </c>
    </row>
    <row r="32" spans="1:3" s="410" customFormat="1" ht="12" customHeight="1" thickBot="1">
      <c r="A32" s="14" t="s">
        <v>249</v>
      </c>
      <c r="B32" s="413" t="s">
        <v>255</v>
      </c>
      <c r="C32" s="286">
        <v>550</v>
      </c>
    </row>
    <row r="33" spans="1:3" s="410" customFormat="1" ht="12" customHeight="1" thickBot="1">
      <c r="A33" s="18" t="s">
        <v>20</v>
      </c>
      <c r="B33" s="19" t="s">
        <v>256</v>
      </c>
      <c r="C33" s="282">
        <f>SUM(C34:C43)</f>
        <v>18716</v>
      </c>
    </row>
    <row r="34" spans="1:3" s="410" customFormat="1" ht="12" customHeight="1">
      <c r="A34" s="13" t="s">
        <v>91</v>
      </c>
      <c r="B34" s="411" t="s">
        <v>259</v>
      </c>
      <c r="C34" s="285"/>
    </row>
    <row r="35" spans="1:3" s="410" customFormat="1" ht="12" customHeight="1">
      <c r="A35" s="12" t="s">
        <v>92</v>
      </c>
      <c r="B35" s="412" t="s">
        <v>260</v>
      </c>
      <c r="C35" s="284">
        <v>2185</v>
      </c>
    </row>
    <row r="36" spans="1:3" s="410" customFormat="1" ht="12" customHeight="1">
      <c r="A36" s="12" t="s">
        <v>93</v>
      </c>
      <c r="B36" s="412" t="s">
        <v>261</v>
      </c>
      <c r="C36" s="284">
        <v>60</v>
      </c>
    </row>
    <row r="37" spans="1:3" s="410" customFormat="1" ht="12" customHeight="1">
      <c r="A37" s="12" t="s">
        <v>146</v>
      </c>
      <c r="B37" s="412" t="s">
        <v>262</v>
      </c>
      <c r="C37" s="284">
        <v>2064</v>
      </c>
    </row>
    <row r="38" spans="1:3" s="410" customFormat="1" ht="12" customHeight="1">
      <c r="A38" s="12" t="s">
        <v>147</v>
      </c>
      <c r="B38" s="412" t="s">
        <v>263</v>
      </c>
      <c r="C38" s="284">
        <v>10668</v>
      </c>
    </row>
    <row r="39" spans="1:3" s="410" customFormat="1" ht="12" customHeight="1">
      <c r="A39" s="12" t="s">
        <v>148</v>
      </c>
      <c r="B39" s="412" t="s">
        <v>264</v>
      </c>
      <c r="C39" s="284">
        <v>3634</v>
      </c>
    </row>
    <row r="40" spans="1:3" s="410" customFormat="1" ht="12" customHeight="1">
      <c r="A40" s="12" t="s">
        <v>149</v>
      </c>
      <c r="B40" s="412" t="s">
        <v>265</v>
      </c>
      <c r="C40" s="284"/>
    </row>
    <row r="41" spans="1:3" s="410" customFormat="1" ht="12" customHeight="1">
      <c r="A41" s="12" t="s">
        <v>150</v>
      </c>
      <c r="B41" s="412" t="s">
        <v>266</v>
      </c>
      <c r="C41" s="284">
        <v>105</v>
      </c>
    </row>
    <row r="42" spans="1:3" s="410" customFormat="1" ht="12" customHeight="1">
      <c r="A42" s="12" t="s">
        <v>257</v>
      </c>
      <c r="B42" s="412" t="s">
        <v>267</v>
      </c>
      <c r="C42" s="287"/>
    </row>
    <row r="43" spans="1:3" s="410" customFormat="1" ht="12" customHeight="1" thickBot="1">
      <c r="A43" s="14" t="s">
        <v>258</v>
      </c>
      <c r="B43" s="413" t="s">
        <v>268</v>
      </c>
      <c r="C43" s="397"/>
    </row>
    <row r="44" spans="1:3" s="410" customFormat="1" ht="12" customHeight="1" thickBot="1">
      <c r="A44" s="18" t="s">
        <v>21</v>
      </c>
      <c r="B44" s="19" t="s">
        <v>269</v>
      </c>
      <c r="C44" s="282">
        <f>SUM(C45:C49)</f>
        <v>630</v>
      </c>
    </row>
    <row r="45" spans="1:3" s="410" customFormat="1" ht="12" customHeight="1">
      <c r="A45" s="13" t="s">
        <v>94</v>
      </c>
      <c r="B45" s="411" t="s">
        <v>273</v>
      </c>
      <c r="C45" s="455"/>
    </row>
    <row r="46" spans="1:3" s="410" customFormat="1" ht="12" customHeight="1">
      <c r="A46" s="12" t="s">
        <v>95</v>
      </c>
      <c r="B46" s="412" t="s">
        <v>274</v>
      </c>
      <c r="C46" s="287"/>
    </row>
    <row r="47" spans="1:3" s="410" customFormat="1" ht="12" customHeight="1">
      <c r="A47" s="12" t="s">
        <v>270</v>
      </c>
      <c r="B47" s="412" t="s">
        <v>275</v>
      </c>
      <c r="C47" s="287">
        <v>630</v>
      </c>
    </row>
    <row r="48" spans="1:3" s="410" customFormat="1" ht="12" customHeight="1">
      <c r="A48" s="12" t="s">
        <v>271</v>
      </c>
      <c r="B48" s="412" t="s">
        <v>276</v>
      </c>
      <c r="C48" s="287"/>
    </row>
    <row r="49" spans="1:3" s="410" customFormat="1" ht="12" customHeight="1" thickBot="1">
      <c r="A49" s="14" t="s">
        <v>272</v>
      </c>
      <c r="B49" s="413" t="s">
        <v>277</v>
      </c>
      <c r="C49" s="397"/>
    </row>
    <row r="50" spans="1:3" s="410" customFormat="1" ht="12" customHeight="1" thickBot="1">
      <c r="A50" s="18" t="s">
        <v>151</v>
      </c>
      <c r="B50" s="19" t="s">
        <v>278</v>
      </c>
      <c r="C50" s="282">
        <f>SUM(C51:C53)</f>
        <v>720</v>
      </c>
    </row>
    <row r="51" spans="1:3" s="410" customFormat="1" ht="12" customHeight="1">
      <c r="A51" s="13" t="s">
        <v>96</v>
      </c>
      <c r="B51" s="411" t="s">
        <v>279</v>
      </c>
      <c r="C51" s="285"/>
    </row>
    <row r="52" spans="1:3" s="410" customFormat="1" ht="12" customHeight="1">
      <c r="A52" s="12" t="s">
        <v>97</v>
      </c>
      <c r="B52" s="412" t="s">
        <v>280</v>
      </c>
      <c r="C52" s="284"/>
    </row>
    <row r="53" spans="1:3" s="410" customFormat="1" ht="12" customHeight="1">
      <c r="A53" s="12" t="s">
        <v>283</v>
      </c>
      <c r="B53" s="412" t="s">
        <v>281</v>
      </c>
      <c r="C53" s="284">
        <v>720</v>
      </c>
    </row>
    <row r="54" spans="1:3" s="410" customFormat="1" ht="12" customHeight="1" thickBot="1">
      <c r="A54" s="14" t="s">
        <v>284</v>
      </c>
      <c r="B54" s="413" t="s">
        <v>282</v>
      </c>
      <c r="C54" s="286"/>
    </row>
    <row r="55" spans="1:3" s="410" customFormat="1" ht="12" customHeight="1" thickBot="1">
      <c r="A55" s="18" t="s">
        <v>23</v>
      </c>
      <c r="B55" s="277" t="s">
        <v>285</v>
      </c>
      <c r="C55" s="282">
        <f>SUM(C56:C58)</f>
        <v>400</v>
      </c>
    </row>
    <row r="56" spans="1:3" s="410" customFormat="1" ht="12" customHeight="1">
      <c r="A56" s="13" t="s">
        <v>152</v>
      </c>
      <c r="B56" s="411" t="s">
        <v>287</v>
      </c>
      <c r="C56" s="287"/>
    </row>
    <row r="57" spans="1:3" s="410" customFormat="1" ht="12" customHeight="1">
      <c r="A57" s="12" t="s">
        <v>153</v>
      </c>
      <c r="B57" s="412" t="s">
        <v>474</v>
      </c>
      <c r="C57" s="287">
        <v>400</v>
      </c>
    </row>
    <row r="58" spans="1:3" s="410" customFormat="1" ht="12" customHeight="1">
      <c r="A58" s="12" t="s">
        <v>199</v>
      </c>
      <c r="B58" s="412" t="s">
        <v>288</v>
      </c>
      <c r="C58" s="287"/>
    </row>
    <row r="59" spans="1:3" s="410" customFormat="1" ht="12" customHeight="1" thickBot="1">
      <c r="A59" s="14" t="s">
        <v>286</v>
      </c>
      <c r="B59" s="413" t="s">
        <v>289</v>
      </c>
      <c r="C59" s="287"/>
    </row>
    <row r="60" spans="1:3" s="410" customFormat="1" ht="12" customHeight="1" thickBot="1">
      <c r="A60" s="18" t="s">
        <v>24</v>
      </c>
      <c r="B60" s="19" t="s">
        <v>290</v>
      </c>
      <c r="C60" s="288">
        <f>+C5+C12+C19+C26+C33+C44+C50+C55</f>
        <v>187978</v>
      </c>
    </row>
    <row r="61" spans="1:3" s="410" customFormat="1" ht="12" customHeight="1" thickBot="1">
      <c r="A61" s="414" t="s">
        <v>291</v>
      </c>
      <c r="B61" s="277" t="s">
        <v>292</v>
      </c>
      <c r="C61" s="282">
        <f>SUM(C62:C64)</f>
        <v>0</v>
      </c>
    </row>
    <row r="62" spans="1:3" s="410" customFormat="1" ht="12" customHeight="1">
      <c r="A62" s="13" t="s">
        <v>325</v>
      </c>
      <c r="B62" s="411" t="s">
        <v>293</v>
      </c>
      <c r="C62" s="287"/>
    </row>
    <row r="63" spans="1:3" s="410" customFormat="1" ht="12" customHeight="1">
      <c r="A63" s="12" t="s">
        <v>334</v>
      </c>
      <c r="B63" s="412" t="s">
        <v>294</v>
      </c>
      <c r="C63" s="287"/>
    </row>
    <row r="64" spans="1:3" s="410" customFormat="1" ht="12" customHeight="1" thickBot="1">
      <c r="A64" s="14" t="s">
        <v>335</v>
      </c>
      <c r="B64" s="415" t="s">
        <v>295</v>
      </c>
      <c r="C64" s="287"/>
    </row>
    <row r="65" spans="1:3" s="410" customFormat="1" ht="12" customHeight="1" thickBot="1">
      <c r="A65" s="414" t="s">
        <v>296</v>
      </c>
      <c r="B65" s="277" t="s">
        <v>297</v>
      </c>
      <c r="C65" s="282">
        <f>SUM(C66:C69)</f>
        <v>0</v>
      </c>
    </row>
    <row r="66" spans="1:3" s="410" customFormat="1" ht="12" customHeight="1">
      <c r="A66" s="13" t="s">
        <v>128</v>
      </c>
      <c r="B66" s="411" t="s">
        <v>298</v>
      </c>
      <c r="C66" s="287"/>
    </row>
    <row r="67" spans="1:3" s="410" customFormat="1" ht="12" customHeight="1">
      <c r="A67" s="12" t="s">
        <v>129</v>
      </c>
      <c r="B67" s="412" t="s">
        <v>299</v>
      </c>
      <c r="C67" s="287"/>
    </row>
    <row r="68" spans="1:3" s="410" customFormat="1" ht="12" customHeight="1">
      <c r="A68" s="12" t="s">
        <v>326</v>
      </c>
      <c r="B68" s="412" t="s">
        <v>300</v>
      </c>
      <c r="C68" s="287"/>
    </row>
    <row r="69" spans="1:3" s="410" customFormat="1" ht="12" customHeight="1" thickBot="1">
      <c r="A69" s="14" t="s">
        <v>327</v>
      </c>
      <c r="B69" s="413" t="s">
        <v>301</v>
      </c>
      <c r="C69" s="287"/>
    </row>
    <row r="70" spans="1:3" s="410" customFormat="1" ht="12" customHeight="1" thickBot="1">
      <c r="A70" s="414" t="s">
        <v>302</v>
      </c>
      <c r="B70" s="277" t="s">
        <v>303</v>
      </c>
      <c r="C70" s="282">
        <f>SUM(C71:C72)</f>
        <v>15987</v>
      </c>
    </row>
    <row r="71" spans="1:3" s="410" customFormat="1" ht="12" customHeight="1">
      <c r="A71" s="13" t="s">
        <v>328</v>
      </c>
      <c r="B71" s="411" t="s">
        <v>304</v>
      </c>
      <c r="C71" s="287">
        <v>15987</v>
      </c>
    </row>
    <row r="72" spans="1:3" s="410" customFormat="1" ht="12" customHeight="1" thickBot="1">
      <c r="A72" s="14" t="s">
        <v>329</v>
      </c>
      <c r="B72" s="413" t="s">
        <v>305</v>
      </c>
      <c r="C72" s="287"/>
    </row>
    <row r="73" spans="1:3" s="410" customFormat="1" ht="12" customHeight="1" thickBot="1">
      <c r="A73" s="414" t="s">
        <v>306</v>
      </c>
      <c r="B73" s="277" t="s">
        <v>307</v>
      </c>
      <c r="C73" s="282"/>
    </row>
    <row r="74" spans="1:3" s="410" customFormat="1" ht="12" customHeight="1" thickBot="1">
      <c r="A74" s="414" t="s">
        <v>311</v>
      </c>
      <c r="B74" s="277" t="s">
        <v>333</v>
      </c>
      <c r="C74" s="282"/>
    </row>
    <row r="75" spans="1:3" s="410" customFormat="1" ht="13.5" customHeight="1" thickBot="1">
      <c r="A75" s="414" t="s">
        <v>320</v>
      </c>
      <c r="B75" s="277" t="s">
        <v>321</v>
      </c>
      <c r="C75" s="456"/>
    </row>
    <row r="76" spans="1:3" s="410" customFormat="1" ht="15.75" customHeight="1" thickBot="1">
      <c r="A76" s="414" t="s">
        <v>322</v>
      </c>
      <c r="B76" s="416" t="s">
        <v>323</v>
      </c>
      <c r="C76" s="288">
        <f>+C61+C65+C70+C73+C74+C75</f>
        <v>15987</v>
      </c>
    </row>
    <row r="77" spans="1:3" s="410" customFormat="1" ht="16.5" customHeight="1" thickBot="1">
      <c r="A77" s="417" t="s">
        <v>336</v>
      </c>
      <c r="B77" s="418" t="s">
        <v>324</v>
      </c>
      <c r="C77" s="288">
        <f>+C60+C76</f>
        <v>203965</v>
      </c>
    </row>
    <row r="78" spans="1:3" ht="16.5" customHeight="1">
      <c r="A78" s="513" t="s">
        <v>45</v>
      </c>
      <c r="B78" s="513"/>
      <c r="C78" s="513"/>
    </row>
    <row r="79" spans="1:3" s="419" customFormat="1" ht="16.5" customHeight="1" thickBot="1">
      <c r="A79" s="514" t="s">
        <v>132</v>
      </c>
      <c r="B79" s="514"/>
      <c r="C79" s="141" t="s">
        <v>198</v>
      </c>
    </row>
    <row r="80" spans="1:3" ht="37.5" customHeight="1" thickBot="1">
      <c r="A80" s="21" t="s">
        <v>71</v>
      </c>
      <c r="B80" s="22" t="s">
        <v>46</v>
      </c>
      <c r="C80" s="39" t="s">
        <v>225</v>
      </c>
    </row>
    <row r="81" spans="1:3" s="409" customFormat="1" ht="12" customHeight="1" thickBot="1">
      <c r="A81" s="31">
        <v>1</v>
      </c>
      <c r="B81" s="32">
        <v>2</v>
      </c>
      <c r="C81" s="33">
        <v>3</v>
      </c>
    </row>
    <row r="82" spans="1:3" ht="12" customHeight="1" thickBot="1">
      <c r="A82" s="20" t="s">
        <v>16</v>
      </c>
      <c r="B82" s="25" t="s">
        <v>339</v>
      </c>
      <c r="C82" s="281">
        <f>SUM(C83:C87)</f>
        <v>187551</v>
      </c>
    </row>
    <row r="83" spans="1:3" ht="12" customHeight="1">
      <c r="A83" s="15" t="s">
        <v>98</v>
      </c>
      <c r="B83" s="8" t="s">
        <v>47</v>
      </c>
      <c r="C83" s="283">
        <v>84525</v>
      </c>
    </row>
    <row r="84" spans="1:3" ht="12" customHeight="1">
      <c r="A84" s="12" t="s">
        <v>99</v>
      </c>
      <c r="B84" s="6" t="s">
        <v>154</v>
      </c>
      <c r="C84" s="284">
        <v>20070</v>
      </c>
    </row>
    <row r="85" spans="1:3" ht="12" customHeight="1">
      <c r="A85" s="12" t="s">
        <v>100</v>
      </c>
      <c r="B85" s="6" t="s">
        <v>126</v>
      </c>
      <c r="C85" s="286">
        <v>64263</v>
      </c>
    </row>
    <row r="86" spans="1:3" ht="12" customHeight="1">
      <c r="A86" s="12" t="s">
        <v>101</v>
      </c>
      <c r="B86" s="9" t="s">
        <v>155</v>
      </c>
      <c r="C86" s="286">
        <v>14563</v>
      </c>
    </row>
    <row r="87" spans="1:3" ht="12" customHeight="1">
      <c r="A87" s="12" t="s">
        <v>112</v>
      </c>
      <c r="B87" s="17" t="s">
        <v>156</v>
      </c>
      <c r="C87" s="286">
        <v>4130</v>
      </c>
    </row>
    <row r="88" spans="1:3" ht="12" customHeight="1">
      <c r="A88" s="12" t="s">
        <v>102</v>
      </c>
      <c r="B88" s="6" t="s">
        <v>340</v>
      </c>
      <c r="C88" s="286"/>
    </row>
    <row r="89" spans="1:3" ht="12" customHeight="1">
      <c r="A89" s="12" t="s">
        <v>103</v>
      </c>
      <c r="B89" s="144" t="s">
        <v>341</v>
      </c>
      <c r="C89" s="286"/>
    </row>
    <row r="90" spans="1:3" ht="12" customHeight="1">
      <c r="A90" s="12" t="s">
        <v>113</v>
      </c>
      <c r="B90" s="145" t="s">
        <v>342</v>
      </c>
      <c r="C90" s="286"/>
    </row>
    <row r="91" spans="1:3" ht="12" customHeight="1">
      <c r="A91" s="12" t="s">
        <v>114</v>
      </c>
      <c r="B91" s="145" t="s">
        <v>343</v>
      </c>
      <c r="C91" s="286"/>
    </row>
    <row r="92" spans="1:3" ht="12" customHeight="1">
      <c r="A92" s="12" t="s">
        <v>115</v>
      </c>
      <c r="B92" s="144" t="s">
        <v>344</v>
      </c>
      <c r="C92" s="286">
        <v>1946</v>
      </c>
    </row>
    <row r="93" spans="1:3" ht="12" customHeight="1">
      <c r="A93" s="12" t="s">
        <v>116</v>
      </c>
      <c r="B93" s="144" t="s">
        <v>345</v>
      </c>
      <c r="C93" s="286"/>
    </row>
    <row r="94" spans="1:3" ht="12" customHeight="1">
      <c r="A94" s="12" t="s">
        <v>118</v>
      </c>
      <c r="B94" s="145" t="s">
        <v>346</v>
      </c>
      <c r="C94" s="286"/>
    </row>
    <row r="95" spans="1:3" ht="12" customHeight="1">
      <c r="A95" s="11" t="s">
        <v>157</v>
      </c>
      <c r="B95" s="146" t="s">
        <v>347</v>
      </c>
      <c r="C95" s="286"/>
    </row>
    <row r="96" spans="1:3" ht="12" customHeight="1">
      <c r="A96" s="12" t="s">
        <v>337</v>
      </c>
      <c r="B96" s="146" t="s">
        <v>348</v>
      </c>
      <c r="C96" s="286"/>
    </row>
    <row r="97" spans="1:3" ht="12" customHeight="1" thickBot="1">
      <c r="A97" s="16" t="s">
        <v>338</v>
      </c>
      <c r="B97" s="147" t="s">
        <v>349</v>
      </c>
      <c r="C97" s="289">
        <v>2184</v>
      </c>
    </row>
    <row r="98" spans="1:3" ht="12" customHeight="1" thickBot="1">
      <c r="A98" s="18" t="s">
        <v>17</v>
      </c>
      <c r="B98" s="24" t="s">
        <v>350</v>
      </c>
      <c r="C98" s="282">
        <f>+C99+C101+C103</f>
        <v>6224</v>
      </c>
    </row>
    <row r="99" spans="1:3" ht="12" customHeight="1">
      <c r="A99" s="13" t="s">
        <v>104</v>
      </c>
      <c r="B99" s="6" t="s">
        <v>197</v>
      </c>
      <c r="C99" s="285">
        <v>2674</v>
      </c>
    </row>
    <row r="100" spans="1:3" ht="12" customHeight="1">
      <c r="A100" s="13" t="s">
        <v>105</v>
      </c>
      <c r="B100" s="10" t="s">
        <v>354</v>
      </c>
      <c r="C100" s="285"/>
    </row>
    <row r="101" spans="1:3" ht="12" customHeight="1">
      <c r="A101" s="13" t="s">
        <v>106</v>
      </c>
      <c r="B101" s="10" t="s">
        <v>158</v>
      </c>
      <c r="C101" s="284">
        <v>3000</v>
      </c>
    </row>
    <row r="102" spans="1:3" ht="12" customHeight="1">
      <c r="A102" s="13" t="s">
        <v>107</v>
      </c>
      <c r="B102" s="10" t="s">
        <v>355</v>
      </c>
      <c r="C102" s="265"/>
    </row>
    <row r="103" spans="1:3" ht="12" customHeight="1">
      <c r="A103" s="13" t="s">
        <v>108</v>
      </c>
      <c r="B103" s="279" t="s">
        <v>200</v>
      </c>
      <c r="C103" s="265">
        <v>550</v>
      </c>
    </row>
    <row r="104" spans="1:3" ht="12" customHeight="1">
      <c r="A104" s="13" t="s">
        <v>117</v>
      </c>
      <c r="B104" s="278" t="s">
        <v>475</v>
      </c>
      <c r="C104" s="265"/>
    </row>
    <row r="105" spans="1:3" ht="12" customHeight="1">
      <c r="A105" s="13" t="s">
        <v>119</v>
      </c>
      <c r="B105" s="407" t="s">
        <v>360</v>
      </c>
      <c r="C105" s="265"/>
    </row>
    <row r="106" spans="1:3" ht="15.75">
      <c r="A106" s="13" t="s">
        <v>159</v>
      </c>
      <c r="B106" s="145" t="s">
        <v>343</v>
      </c>
      <c r="C106" s="265">
        <v>500</v>
      </c>
    </row>
    <row r="107" spans="1:3" ht="12" customHeight="1">
      <c r="A107" s="13" t="s">
        <v>160</v>
      </c>
      <c r="B107" s="145" t="s">
        <v>359</v>
      </c>
      <c r="C107" s="265">
        <v>50</v>
      </c>
    </row>
    <row r="108" spans="1:3" ht="12" customHeight="1">
      <c r="A108" s="13" t="s">
        <v>161</v>
      </c>
      <c r="B108" s="145" t="s">
        <v>358</v>
      </c>
      <c r="C108" s="265"/>
    </row>
    <row r="109" spans="1:3" ht="12" customHeight="1">
      <c r="A109" s="13" t="s">
        <v>351</v>
      </c>
      <c r="B109" s="145" t="s">
        <v>346</v>
      </c>
      <c r="C109" s="265"/>
    </row>
    <row r="110" spans="1:3" ht="12" customHeight="1">
      <c r="A110" s="13" t="s">
        <v>352</v>
      </c>
      <c r="B110" s="145" t="s">
        <v>357</v>
      </c>
      <c r="C110" s="265"/>
    </row>
    <row r="111" spans="1:3" ht="16.5" thickBot="1">
      <c r="A111" s="11" t="s">
        <v>353</v>
      </c>
      <c r="B111" s="145" t="s">
        <v>356</v>
      </c>
      <c r="C111" s="267"/>
    </row>
    <row r="112" spans="1:3" ht="12" customHeight="1" thickBot="1">
      <c r="A112" s="18" t="s">
        <v>18</v>
      </c>
      <c r="B112" s="126" t="s">
        <v>361</v>
      </c>
      <c r="C112" s="282">
        <f>+C113+C114</f>
        <v>10190</v>
      </c>
    </row>
    <row r="113" spans="1:3" ht="12" customHeight="1">
      <c r="A113" s="13" t="s">
        <v>87</v>
      </c>
      <c r="B113" s="7" t="s">
        <v>59</v>
      </c>
      <c r="C113" s="285">
        <v>2490</v>
      </c>
    </row>
    <row r="114" spans="1:3" ht="12" customHeight="1" thickBot="1">
      <c r="A114" s="14" t="s">
        <v>88</v>
      </c>
      <c r="B114" s="10" t="s">
        <v>60</v>
      </c>
      <c r="C114" s="286">
        <v>7700</v>
      </c>
    </row>
    <row r="115" spans="1:3" ht="12" customHeight="1" thickBot="1">
      <c r="A115" s="18" t="s">
        <v>19</v>
      </c>
      <c r="B115" s="126" t="s">
        <v>362</v>
      </c>
      <c r="C115" s="282">
        <f>+C82+C98+C112</f>
        <v>203965</v>
      </c>
    </row>
    <row r="116" spans="1:3" ht="12" customHeight="1" thickBot="1">
      <c r="A116" s="18" t="s">
        <v>20</v>
      </c>
      <c r="B116" s="126" t="s">
        <v>363</v>
      </c>
      <c r="C116" s="282">
        <f>+C117+C118+C119</f>
        <v>0</v>
      </c>
    </row>
    <row r="117" spans="1:3" ht="12" customHeight="1">
      <c r="A117" s="13" t="s">
        <v>91</v>
      </c>
      <c r="B117" s="7" t="s">
        <v>364</v>
      </c>
      <c r="C117" s="265"/>
    </row>
    <row r="118" spans="1:3" ht="12" customHeight="1">
      <c r="A118" s="13" t="s">
        <v>92</v>
      </c>
      <c r="B118" s="7" t="s">
        <v>365</v>
      </c>
      <c r="C118" s="265"/>
    </row>
    <row r="119" spans="1:3" ht="12" customHeight="1" thickBot="1">
      <c r="A119" s="11" t="s">
        <v>93</v>
      </c>
      <c r="B119" s="5" t="s">
        <v>366</v>
      </c>
      <c r="C119" s="265"/>
    </row>
    <row r="120" spans="1:3" ht="12" customHeight="1" thickBot="1">
      <c r="A120" s="18" t="s">
        <v>21</v>
      </c>
      <c r="B120" s="126" t="s">
        <v>429</v>
      </c>
      <c r="C120" s="282">
        <f>+C121+C122+C123+C124</f>
        <v>0</v>
      </c>
    </row>
    <row r="121" spans="1:3" ht="12" customHeight="1">
      <c r="A121" s="13" t="s">
        <v>94</v>
      </c>
      <c r="B121" s="7" t="s">
        <v>367</v>
      </c>
      <c r="C121" s="265"/>
    </row>
    <row r="122" spans="1:3" ht="12" customHeight="1">
      <c r="A122" s="13" t="s">
        <v>95</v>
      </c>
      <c r="B122" s="7" t="s">
        <v>368</v>
      </c>
      <c r="C122" s="265"/>
    </row>
    <row r="123" spans="1:3" ht="12" customHeight="1">
      <c r="A123" s="13" t="s">
        <v>270</v>
      </c>
      <c r="B123" s="7" t="s">
        <v>369</v>
      </c>
      <c r="C123" s="265"/>
    </row>
    <row r="124" spans="1:3" ht="12" customHeight="1" thickBot="1">
      <c r="A124" s="11" t="s">
        <v>271</v>
      </c>
      <c r="B124" s="5" t="s">
        <v>370</v>
      </c>
      <c r="C124" s="265"/>
    </row>
    <row r="125" spans="1:3" ht="12" customHeight="1" thickBot="1">
      <c r="A125" s="18" t="s">
        <v>22</v>
      </c>
      <c r="B125" s="126" t="s">
        <v>371</v>
      </c>
      <c r="C125" s="288">
        <f>+C126+C127+C128+C129</f>
        <v>0</v>
      </c>
    </row>
    <row r="126" spans="1:3" ht="12" customHeight="1">
      <c r="A126" s="13" t="s">
        <v>96</v>
      </c>
      <c r="B126" s="7" t="s">
        <v>372</v>
      </c>
      <c r="C126" s="265"/>
    </row>
    <row r="127" spans="1:3" ht="12" customHeight="1">
      <c r="A127" s="13" t="s">
        <v>97</v>
      </c>
      <c r="B127" s="7" t="s">
        <v>382</v>
      </c>
      <c r="C127" s="265"/>
    </row>
    <row r="128" spans="1:3" ht="12" customHeight="1">
      <c r="A128" s="13" t="s">
        <v>283</v>
      </c>
      <c r="B128" s="7" t="s">
        <v>373</v>
      </c>
      <c r="C128" s="265"/>
    </row>
    <row r="129" spans="1:3" ht="12" customHeight="1" thickBot="1">
      <c r="A129" s="11" t="s">
        <v>284</v>
      </c>
      <c r="B129" s="5" t="s">
        <v>374</v>
      </c>
      <c r="C129" s="265"/>
    </row>
    <row r="130" spans="1:3" ht="12" customHeight="1" thickBot="1">
      <c r="A130" s="18" t="s">
        <v>23</v>
      </c>
      <c r="B130" s="126" t="s">
        <v>375</v>
      </c>
      <c r="C130" s="290">
        <f>+C131+C132+C133+C134</f>
        <v>0</v>
      </c>
    </row>
    <row r="131" spans="1:3" ht="12" customHeight="1">
      <c r="A131" s="13" t="s">
        <v>152</v>
      </c>
      <c r="B131" s="7" t="s">
        <v>376</v>
      </c>
      <c r="C131" s="265"/>
    </row>
    <row r="132" spans="1:3" ht="12" customHeight="1">
      <c r="A132" s="13" t="s">
        <v>153</v>
      </c>
      <c r="B132" s="7" t="s">
        <v>377</v>
      </c>
      <c r="C132" s="265"/>
    </row>
    <row r="133" spans="1:3" ht="12" customHeight="1">
      <c r="A133" s="13" t="s">
        <v>199</v>
      </c>
      <c r="B133" s="7" t="s">
        <v>378</v>
      </c>
      <c r="C133" s="265"/>
    </row>
    <row r="134" spans="1:3" ht="12" customHeight="1" thickBot="1">
      <c r="A134" s="13" t="s">
        <v>286</v>
      </c>
      <c r="B134" s="7" t="s">
        <v>379</v>
      </c>
      <c r="C134" s="265"/>
    </row>
    <row r="135" spans="1:9" ht="15" customHeight="1" thickBot="1">
      <c r="A135" s="18" t="s">
        <v>24</v>
      </c>
      <c r="B135" s="126" t="s">
        <v>380</v>
      </c>
      <c r="C135" s="420">
        <f>+C116+C120+C125+C130</f>
        <v>0</v>
      </c>
      <c r="F135" s="421"/>
      <c r="G135" s="422"/>
      <c r="H135" s="422"/>
      <c r="I135" s="422"/>
    </row>
    <row r="136" spans="1:3" s="410" customFormat="1" ht="12.75" customHeight="1" thickBot="1">
      <c r="A136" s="280" t="s">
        <v>25</v>
      </c>
      <c r="B136" s="373" t="s">
        <v>381</v>
      </c>
      <c r="C136" s="420">
        <f>+C115+C135</f>
        <v>203965</v>
      </c>
    </row>
    <row r="137" ht="7.5" customHeight="1"/>
    <row r="138" spans="1:3" ht="15.75">
      <c r="A138" s="515" t="s">
        <v>383</v>
      </c>
      <c r="B138" s="515"/>
      <c r="C138" s="515"/>
    </row>
    <row r="139" spans="1:3" ht="15" customHeight="1" thickBot="1">
      <c r="A139" s="512" t="s">
        <v>133</v>
      </c>
      <c r="B139" s="512"/>
      <c r="C139" s="291" t="s">
        <v>198</v>
      </c>
    </row>
    <row r="140" spans="1:4" ht="13.5" customHeight="1" thickBot="1">
      <c r="A140" s="18">
        <v>1</v>
      </c>
      <c r="B140" s="24" t="s">
        <v>384</v>
      </c>
      <c r="C140" s="282">
        <f>+C60-C115</f>
        <v>-15987</v>
      </c>
      <c r="D140" s="423"/>
    </row>
    <row r="141" spans="1:3" ht="27.75" customHeight="1" thickBot="1">
      <c r="A141" s="18" t="s">
        <v>17</v>
      </c>
      <c r="B141" s="24" t="s">
        <v>385</v>
      </c>
      <c r="C141" s="282">
        <f>+C76-C135</f>
        <v>15987</v>
      </c>
    </row>
  </sheetData>
  <sheetProtection/>
  <mergeCells count="6">
    <mergeCell ref="A138:C138"/>
    <mergeCell ref="A139:B139"/>
    <mergeCell ref="A1:C1"/>
    <mergeCell ref="A2:B2"/>
    <mergeCell ref="A78:C78"/>
    <mergeCell ref="A79:B7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Murakeresztúr Község Önkormányzat
2014. ÉVI KÖLTSÉGVETÉS
KÖTELEZŐ FELADATAINAK MÉRLEGE &amp;R&amp;"Times New Roman CE,Félkövér dőlt"&amp;11 1.2. melléklet a 2/2014. (II.10.) önkormányzati rendelethez</oddHeader>
  </headerFooter>
  <rowBreaks count="1" manualBreakCount="1">
    <brk id="7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1"/>
  <sheetViews>
    <sheetView zoomScale="120" zoomScaleNormal="120" zoomScaleSheetLayoutView="100" workbookViewId="0" topLeftCell="A58">
      <selection activeCell="A78" sqref="A78:C78"/>
    </sheetView>
  </sheetViews>
  <sheetFormatPr defaultColWidth="9.00390625" defaultRowHeight="12.75"/>
  <cols>
    <col min="1" max="1" width="9.50390625" style="374" customWidth="1"/>
    <col min="2" max="2" width="91.625" style="374" customWidth="1"/>
    <col min="3" max="3" width="21.625" style="375" customWidth="1"/>
    <col min="4" max="4" width="9.00390625" style="408" customWidth="1"/>
    <col min="5" max="16384" width="9.375" style="408" customWidth="1"/>
  </cols>
  <sheetData>
    <row r="1" spans="1:3" ht="15.75" customHeight="1">
      <c r="A1" s="513" t="s">
        <v>13</v>
      </c>
      <c r="B1" s="513"/>
      <c r="C1" s="513"/>
    </row>
    <row r="2" spans="1:3" ht="15.75" customHeight="1" thickBot="1">
      <c r="A2" s="512" t="s">
        <v>131</v>
      </c>
      <c r="B2" s="512"/>
      <c r="C2" s="291" t="s">
        <v>198</v>
      </c>
    </row>
    <row r="3" spans="1:3" ht="28.5" customHeight="1" thickBot="1">
      <c r="A3" s="21" t="s">
        <v>71</v>
      </c>
      <c r="B3" s="22" t="s">
        <v>15</v>
      </c>
      <c r="C3" s="39" t="s">
        <v>225</v>
      </c>
    </row>
    <row r="4" spans="1:3" s="409" customFormat="1" ht="12" customHeight="1" thickBot="1">
      <c r="A4" s="403">
        <v>1</v>
      </c>
      <c r="B4" s="404">
        <v>2</v>
      </c>
      <c r="C4" s="405">
        <v>3</v>
      </c>
    </row>
    <row r="5" spans="1:3" s="410" customFormat="1" ht="12" customHeight="1" thickBot="1">
      <c r="A5" s="18" t="s">
        <v>16</v>
      </c>
      <c r="B5" s="19" t="s">
        <v>226</v>
      </c>
      <c r="C5" s="282">
        <f>+C6+C7+C8+C9+C10+C11</f>
        <v>0</v>
      </c>
    </row>
    <row r="6" spans="1:3" s="410" customFormat="1" ht="12" customHeight="1">
      <c r="A6" s="13" t="s">
        <v>98</v>
      </c>
      <c r="B6" s="411" t="s">
        <v>227</v>
      </c>
      <c r="C6" s="285"/>
    </row>
    <row r="7" spans="1:3" s="410" customFormat="1" ht="12" customHeight="1">
      <c r="A7" s="12" t="s">
        <v>99</v>
      </c>
      <c r="B7" s="412" t="s">
        <v>228</v>
      </c>
      <c r="C7" s="284"/>
    </row>
    <row r="8" spans="1:3" s="410" customFormat="1" ht="12" customHeight="1">
      <c r="A8" s="12" t="s">
        <v>100</v>
      </c>
      <c r="B8" s="412" t="s">
        <v>229</v>
      </c>
      <c r="C8" s="284"/>
    </row>
    <row r="9" spans="1:3" s="410" customFormat="1" ht="12" customHeight="1">
      <c r="A9" s="12" t="s">
        <v>101</v>
      </c>
      <c r="B9" s="412" t="s">
        <v>230</v>
      </c>
      <c r="C9" s="284"/>
    </row>
    <row r="10" spans="1:3" s="410" customFormat="1" ht="12" customHeight="1">
      <c r="A10" s="12" t="s">
        <v>127</v>
      </c>
      <c r="B10" s="412" t="s">
        <v>231</v>
      </c>
      <c r="C10" s="284"/>
    </row>
    <row r="11" spans="1:3" s="410" customFormat="1" ht="12" customHeight="1" thickBot="1">
      <c r="A11" s="14" t="s">
        <v>102</v>
      </c>
      <c r="B11" s="413" t="s">
        <v>232</v>
      </c>
      <c r="C11" s="284"/>
    </row>
    <row r="12" spans="1:3" s="410" customFormat="1" ht="12" customHeight="1" thickBot="1">
      <c r="A12" s="18" t="s">
        <v>17</v>
      </c>
      <c r="B12" s="277" t="s">
        <v>233</v>
      </c>
      <c r="C12" s="282">
        <f>+C13+C14+C15+C16+C17</f>
        <v>0</v>
      </c>
    </row>
    <row r="13" spans="1:3" s="410" customFormat="1" ht="12" customHeight="1">
      <c r="A13" s="13" t="s">
        <v>104</v>
      </c>
      <c r="B13" s="411" t="s">
        <v>234</v>
      </c>
      <c r="C13" s="285"/>
    </row>
    <row r="14" spans="1:3" s="410" customFormat="1" ht="12" customHeight="1">
      <c r="A14" s="12" t="s">
        <v>105</v>
      </c>
      <c r="B14" s="412" t="s">
        <v>235</v>
      </c>
      <c r="C14" s="284"/>
    </row>
    <row r="15" spans="1:3" s="410" customFormat="1" ht="12" customHeight="1">
      <c r="A15" s="12" t="s">
        <v>106</v>
      </c>
      <c r="B15" s="412" t="s">
        <v>469</v>
      </c>
      <c r="C15" s="284"/>
    </row>
    <row r="16" spans="1:3" s="410" customFormat="1" ht="12" customHeight="1">
      <c r="A16" s="12" t="s">
        <v>107</v>
      </c>
      <c r="B16" s="412" t="s">
        <v>470</v>
      </c>
      <c r="C16" s="284"/>
    </row>
    <row r="17" spans="1:3" s="410" customFormat="1" ht="12" customHeight="1">
      <c r="A17" s="12" t="s">
        <v>108</v>
      </c>
      <c r="B17" s="412" t="s">
        <v>236</v>
      </c>
      <c r="C17" s="284"/>
    </row>
    <row r="18" spans="1:3" s="410" customFormat="1" ht="12" customHeight="1" thickBot="1">
      <c r="A18" s="14" t="s">
        <v>117</v>
      </c>
      <c r="B18" s="413" t="s">
        <v>237</v>
      </c>
      <c r="C18" s="286"/>
    </row>
    <row r="19" spans="1:3" s="410" customFormat="1" ht="12" customHeight="1" thickBot="1">
      <c r="A19" s="18" t="s">
        <v>18</v>
      </c>
      <c r="B19" s="19" t="s">
        <v>238</v>
      </c>
      <c r="C19" s="282">
        <f>+C20+C21+C22+C23+C24</f>
        <v>0</v>
      </c>
    </row>
    <row r="20" spans="1:3" s="410" customFormat="1" ht="12" customHeight="1">
      <c r="A20" s="13" t="s">
        <v>87</v>
      </c>
      <c r="B20" s="411" t="s">
        <v>239</v>
      </c>
      <c r="C20" s="285"/>
    </row>
    <row r="21" spans="1:3" s="410" customFormat="1" ht="12" customHeight="1">
      <c r="A21" s="12" t="s">
        <v>88</v>
      </c>
      <c r="B21" s="412" t="s">
        <v>240</v>
      </c>
      <c r="C21" s="284"/>
    </row>
    <row r="22" spans="1:3" s="410" customFormat="1" ht="12" customHeight="1">
      <c r="A22" s="12" t="s">
        <v>89</v>
      </c>
      <c r="B22" s="412" t="s">
        <v>471</v>
      </c>
      <c r="C22" s="284"/>
    </row>
    <row r="23" spans="1:3" s="410" customFormat="1" ht="12" customHeight="1">
      <c r="A23" s="12" t="s">
        <v>90</v>
      </c>
      <c r="B23" s="412" t="s">
        <v>472</v>
      </c>
      <c r="C23" s="284"/>
    </row>
    <row r="24" spans="1:3" s="410" customFormat="1" ht="12" customHeight="1">
      <c r="A24" s="12" t="s">
        <v>142</v>
      </c>
      <c r="B24" s="412" t="s">
        <v>241</v>
      </c>
      <c r="C24" s="284"/>
    </row>
    <row r="25" spans="1:3" s="410" customFormat="1" ht="12" customHeight="1" thickBot="1">
      <c r="A25" s="14" t="s">
        <v>143</v>
      </c>
      <c r="B25" s="413" t="s">
        <v>242</v>
      </c>
      <c r="C25" s="286"/>
    </row>
    <row r="26" spans="1:3" s="410" customFormat="1" ht="12" customHeight="1" thickBot="1">
      <c r="A26" s="18" t="s">
        <v>144</v>
      </c>
      <c r="B26" s="19" t="s">
        <v>243</v>
      </c>
      <c r="C26" s="288">
        <f>+C27+C30+C31+C32</f>
        <v>1980</v>
      </c>
    </row>
    <row r="27" spans="1:3" s="410" customFormat="1" ht="12" customHeight="1">
      <c r="A27" s="13" t="s">
        <v>244</v>
      </c>
      <c r="B27" s="411" t="s">
        <v>250</v>
      </c>
      <c r="C27" s="406">
        <f>+C28+C29</f>
        <v>1980</v>
      </c>
    </row>
    <row r="28" spans="1:3" s="410" customFormat="1" ht="12" customHeight="1">
      <c r="A28" s="12" t="s">
        <v>245</v>
      </c>
      <c r="B28" s="412" t="s">
        <v>251</v>
      </c>
      <c r="C28" s="284"/>
    </row>
    <row r="29" spans="1:3" s="410" customFormat="1" ht="12" customHeight="1">
      <c r="A29" s="12" t="s">
        <v>246</v>
      </c>
      <c r="B29" s="412" t="s">
        <v>252</v>
      </c>
      <c r="C29" s="284">
        <v>1980</v>
      </c>
    </row>
    <row r="30" spans="1:3" s="410" customFormat="1" ht="12" customHeight="1">
      <c r="A30" s="12" t="s">
        <v>247</v>
      </c>
      <c r="B30" s="412" t="s">
        <v>253</v>
      </c>
      <c r="C30" s="284"/>
    </row>
    <row r="31" spans="1:3" s="410" customFormat="1" ht="12" customHeight="1">
      <c r="A31" s="12" t="s">
        <v>248</v>
      </c>
      <c r="B31" s="412" t="s">
        <v>254</v>
      </c>
      <c r="C31" s="284"/>
    </row>
    <row r="32" spans="1:3" s="410" customFormat="1" ht="12" customHeight="1" thickBot="1">
      <c r="A32" s="14" t="s">
        <v>249</v>
      </c>
      <c r="B32" s="413" t="s">
        <v>255</v>
      </c>
      <c r="C32" s="286"/>
    </row>
    <row r="33" spans="1:3" s="410" customFormat="1" ht="12" customHeight="1" thickBot="1">
      <c r="A33" s="18" t="s">
        <v>20</v>
      </c>
      <c r="B33" s="19" t="s">
        <v>256</v>
      </c>
      <c r="C33" s="282">
        <f>SUM(C34:C43)</f>
        <v>8488</v>
      </c>
    </row>
    <row r="34" spans="1:3" s="410" customFormat="1" ht="12" customHeight="1">
      <c r="A34" s="13" t="s">
        <v>91</v>
      </c>
      <c r="B34" s="411" t="s">
        <v>259</v>
      </c>
      <c r="C34" s="285"/>
    </row>
    <row r="35" spans="1:3" s="410" customFormat="1" ht="12" customHeight="1">
      <c r="A35" s="12" t="s">
        <v>92</v>
      </c>
      <c r="B35" s="412" t="s">
        <v>260</v>
      </c>
      <c r="C35" s="284">
        <v>6686</v>
      </c>
    </row>
    <row r="36" spans="1:3" s="410" customFormat="1" ht="12" customHeight="1">
      <c r="A36" s="12" t="s">
        <v>93</v>
      </c>
      <c r="B36" s="412" t="s">
        <v>261</v>
      </c>
      <c r="C36" s="284"/>
    </row>
    <row r="37" spans="1:3" s="410" customFormat="1" ht="12" customHeight="1">
      <c r="A37" s="12" t="s">
        <v>146</v>
      </c>
      <c r="B37" s="412" t="s">
        <v>262</v>
      </c>
      <c r="C37" s="284"/>
    </row>
    <row r="38" spans="1:3" s="410" customFormat="1" ht="12" customHeight="1">
      <c r="A38" s="12" t="s">
        <v>147</v>
      </c>
      <c r="B38" s="412" t="s">
        <v>263</v>
      </c>
      <c r="C38" s="284"/>
    </row>
    <row r="39" spans="1:3" s="410" customFormat="1" ht="12" customHeight="1">
      <c r="A39" s="12" t="s">
        <v>148</v>
      </c>
      <c r="B39" s="412" t="s">
        <v>264</v>
      </c>
      <c r="C39" s="284">
        <v>1802</v>
      </c>
    </row>
    <row r="40" spans="1:3" s="410" customFormat="1" ht="12" customHeight="1">
      <c r="A40" s="12" t="s">
        <v>149</v>
      </c>
      <c r="B40" s="412" t="s">
        <v>265</v>
      </c>
      <c r="C40" s="284"/>
    </row>
    <row r="41" spans="1:3" s="410" customFormat="1" ht="12" customHeight="1">
      <c r="A41" s="12" t="s">
        <v>150</v>
      </c>
      <c r="B41" s="412" t="s">
        <v>266</v>
      </c>
      <c r="C41" s="284"/>
    </row>
    <row r="42" spans="1:3" s="410" customFormat="1" ht="12" customHeight="1">
      <c r="A42" s="12" t="s">
        <v>257</v>
      </c>
      <c r="B42" s="412" t="s">
        <v>267</v>
      </c>
      <c r="C42" s="287"/>
    </row>
    <row r="43" spans="1:3" s="410" customFormat="1" ht="12" customHeight="1" thickBot="1">
      <c r="A43" s="14" t="s">
        <v>258</v>
      </c>
      <c r="B43" s="413" t="s">
        <v>268</v>
      </c>
      <c r="C43" s="397"/>
    </row>
    <row r="44" spans="1:3" s="410" customFormat="1" ht="12" customHeight="1" thickBot="1">
      <c r="A44" s="18" t="s">
        <v>21</v>
      </c>
      <c r="B44" s="19" t="s">
        <v>269</v>
      </c>
      <c r="C44" s="282">
        <f>SUM(C45:C49)</f>
        <v>0</v>
      </c>
    </row>
    <row r="45" spans="1:3" s="410" customFormat="1" ht="12" customHeight="1">
      <c r="A45" s="13" t="s">
        <v>94</v>
      </c>
      <c r="B45" s="411" t="s">
        <v>273</v>
      </c>
      <c r="C45" s="455"/>
    </row>
    <row r="46" spans="1:3" s="410" customFormat="1" ht="12" customHeight="1">
      <c r="A46" s="12" t="s">
        <v>95</v>
      </c>
      <c r="B46" s="412" t="s">
        <v>274</v>
      </c>
      <c r="C46" s="287"/>
    </row>
    <row r="47" spans="1:3" s="410" customFormat="1" ht="12" customHeight="1">
      <c r="A47" s="12" t="s">
        <v>270</v>
      </c>
      <c r="B47" s="412" t="s">
        <v>275</v>
      </c>
      <c r="C47" s="287"/>
    </row>
    <row r="48" spans="1:3" s="410" customFormat="1" ht="12" customHeight="1">
      <c r="A48" s="12" t="s">
        <v>271</v>
      </c>
      <c r="B48" s="412" t="s">
        <v>276</v>
      </c>
      <c r="C48" s="287"/>
    </row>
    <row r="49" spans="1:3" s="410" customFormat="1" ht="12" customHeight="1" thickBot="1">
      <c r="A49" s="14" t="s">
        <v>272</v>
      </c>
      <c r="B49" s="413" t="s">
        <v>277</v>
      </c>
      <c r="C49" s="397"/>
    </row>
    <row r="50" spans="1:3" s="410" customFormat="1" ht="12" customHeight="1" thickBot="1">
      <c r="A50" s="18" t="s">
        <v>151</v>
      </c>
      <c r="B50" s="19" t="s">
        <v>278</v>
      </c>
      <c r="C50" s="282">
        <f>SUM(C51:C53)</f>
        <v>0</v>
      </c>
    </row>
    <row r="51" spans="1:3" s="410" customFormat="1" ht="12" customHeight="1">
      <c r="A51" s="13" t="s">
        <v>96</v>
      </c>
      <c r="B51" s="411" t="s">
        <v>279</v>
      </c>
      <c r="C51" s="285"/>
    </row>
    <row r="52" spans="1:3" s="410" customFormat="1" ht="12" customHeight="1">
      <c r="A52" s="12" t="s">
        <v>97</v>
      </c>
      <c r="B52" s="412" t="s">
        <v>473</v>
      </c>
      <c r="C52" s="284"/>
    </row>
    <row r="53" spans="1:3" s="410" customFormat="1" ht="12" customHeight="1">
      <c r="A53" s="12" t="s">
        <v>283</v>
      </c>
      <c r="B53" s="412" t="s">
        <v>281</v>
      </c>
      <c r="C53" s="284"/>
    </row>
    <row r="54" spans="1:3" s="410" customFormat="1" ht="12" customHeight="1" thickBot="1">
      <c r="A54" s="14" t="s">
        <v>284</v>
      </c>
      <c r="B54" s="413" t="s">
        <v>282</v>
      </c>
      <c r="C54" s="286"/>
    </row>
    <row r="55" spans="1:3" s="410" customFormat="1" ht="12" customHeight="1" thickBot="1">
      <c r="A55" s="18" t="s">
        <v>23</v>
      </c>
      <c r="B55" s="277" t="s">
        <v>285</v>
      </c>
      <c r="C55" s="282">
        <f>SUM(C56:C58)</f>
        <v>0</v>
      </c>
    </row>
    <row r="56" spans="1:3" s="410" customFormat="1" ht="12" customHeight="1">
      <c r="A56" s="13" t="s">
        <v>152</v>
      </c>
      <c r="B56" s="411" t="s">
        <v>287</v>
      </c>
      <c r="C56" s="287"/>
    </row>
    <row r="57" spans="1:3" s="410" customFormat="1" ht="12" customHeight="1">
      <c r="A57" s="12" t="s">
        <v>153</v>
      </c>
      <c r="B57" s="412" t="s">
        <v>474</v>
      </c>
      <c r="C57" s="287"/>
    </row>
    <row r="58" spans="1:3" s="410" customFormat="1" ht="12" customHeight="1">
      <c r="A58" s="12" t="s">
        <v>199</v>
      </c>
      <c r="B58" s="412" t="s">
        <v>288</v>
      </c>
      <c r="C58" s="287"/>
    </row>
    <row r="59" spans="1:3" s="410" customFormat="1" ht="12" customHeight="1" thickBot="1">
      <c r="A59" s="14" t="s">
        <v>286</v>
      </c>
      <c r="B59" s="413" t="s">
        <v>289</v>
      </c>
      <c r="C59" s="287"/>
    </row>
    <row r="60" spans="1:3" s="410" customFormat="1" ht="12" customHeight="1" thickBot="1">
      <c r="A60" s="18" t="s">
        <v>24</v>
      </c>
      <c r="B60" s="19" t="s">
        <v>290</v>
      </c>
      <c r="C60" s="288">
        <f>+C5+C12+C19+C26+C33+C44+C50+C55</f>
        <v>10468</v>
      </c>
    </row>
    <row r="61" spans="1:3" s="410" customFormat="1" ht="12" customHeight="1" thickBot="1">
      <c r="A61" s="414" t="s">
        <v>291</v>
      </c>
      <c r="B61" s="277" t="s">
        <v>292</v>
      </c>
      <c r="C61" s="282">
        <f>SUM(C62:C64)</f>
        <v>0</v>
      </c>
    </row>
    <row r="62" spans="1:3" s="410" customFormat="1" ht="12" customHeight="1">
      <c r="A62" s="13" t="s">
        <v>325</v>
      </c>
      <c r="B62" s="411" t="s">
        <v>293</v>
      </c>
      <c r="C62" s="287"/>
    </row>
    <row r="63" spans="1:3" s="410" customFormat="1" ht="12" customHeight="1">
      <c r="A63" s="12" t="s">
        <v>334</v>
      </c>
      <c r="B63" s="412" t="s">
        <v>294</v>
      </c>
      <c r="C63" s="287"/>
    </row>
    <row r="64" spans="1:3" s="410" customFormat="1" ht="12" customHeight="1" thickBot="1">
      <c r="A64" s="14" t="s">
        <v>335</v>
      </c>
      <c r="B64" s="415" t="s">
        <v>295</v>
      </c>
      <c r="C64" s="287"/>
    </row>
    <row r="65" spans="1:3" s="410" customFormat="1" ht="12" customHeight="1" thickBot="1">
      <c r="A65" s="414" t="s">
        <v>296</v>
      </c>
      <c r="B65" s="277" t="s">
        <v>297</v>
      </c>
      <c r="C65" s="282">
        <f>SUM(C66:C69)</f>
        <v>0</v>
      </c>
    </row>
    <row r="66" spans="1:3" s="410" customFormat="1" ht="12" customHeight="1">
      <c r="A66" s="13" t="s">
        <v>128</v>
      </c>
      <c r="B66" s="411" t="s">
        <v>298</v>
      </c>
      <c r="C66" s="287"/>
    </row>
    <row r="67" spans="1:3" s="410" customFormat="1" ht="12" customHeight="1">
      <c r="A67" s="12" t="s">
        <v>129</v>
      </c>
      <c r="B67" s="412" t="s">
        <v>299</v>
      </c>
      <c r="C67" s="287"/>
    </row>
    <row r="68" spans="1:3" s="410" customFormat="1" ht="12" customHeight="1">
      <c r="A68" s="12" t="s">
        <v>326</v>
      </c>
      <c r="B68" s="412" t="s">
        <v>300</v>
      </c>
      <c r="C68" s="287"/>
    </row>
    <row r="69" spans="1:3" s="410" customFormat="1" ht="12" customHeight="1" thickBot="1">
      <c r="A69" s="14" t="s">
        <v>327</v>
      </c>
      <c r="B69" s="413" t="s">
        <v>301</v>
      </c>
      <c r="C69" s="287"/>
    </row>
    <row r="70" spans="1:3" s="410" customFormat="1" ht="12" customHeight="1" thickBot="1">
      <c r="A70" s="414" t="s">
        <v>302</v>
      </c>
      <c r="B70" s="277" t="s">
        <v>303</v>
      </c>
      <c r="C70" s="282">
        <f>SUM(C71:C72)</f>
        <v>0</v>
      </c>
    </row>
    <row r="71" spans="1:3" s="410" customFormat="1" ht="12" customHeight="1">
      <c r="A71" s="13" t="s">
        <v>328</v>
      </c>
      <c r="B71" s="411" t="s">
        <v>304</v>
      </c>
      <c r="C71" s="287"/>
    </row>
    <row r="72" spans="1:3" s="410" customFormat="1" ht="12" customHeight="1" thickBot="1">
      <c r="A72" s="14" t="s">
        <v>329</v>
      </c>
      <c r="B72" s="413" t="s">
        <v>305</v>
      </c>
      <c r="C72" s="287"/>
    </row>
    <row r="73" spans="1:3" s="410" customFormat="1" ht="12" customHeight="1" thickBot="1">
      <c r="A73" s="414" t="s">
        <v>306</v>
      </c>
      <c r="B73" s="277" t="s">
        <v>307</v>
      </c>
      <c r="C73" s="282"/>
    </row>
    <row r="74" spans="1:3" s="410" customFormat="1" ht="12" customHeight="1" thickBot="1">
      <c r="A74" s="414" t="s">
        <v>311</v>
      </c>
      <c r="B74" s="277" t="s">
        <v>333</v>
      </c>
      <c r="C74" s="282"/>
    </row>
    <row r="75" spans="1:3" s="410" customFormat="1" ht="13.5" customHeight="1" thickBot="1">
      <c r="A75" s="414" t="s">
        <v>320</v>
      </c>
      <c r="B75" s="277" t="s">
        <v>321</v>
      </c>
      <c r="C75" s="456"/>
    </row>
    <row r="76" spans="1:3" s="410" customFormat="1" ht="15.75" customHeight="1" thickBot="1">
      <c r="A76" s="414" t="s">
        <v>322</v>
      </c>
      <c r="B76" s="416" t="s">
        <v>323</v>
      </c>
      <c r="C76" s="288">
        <f>+C61+C65+C70+C73+C74+C75</f>
        <v>0</v>
      </c>
    </row>
    <row r="77" spans="1:3" s="410" customFormat="1" ht="16.5" customHeight="1" thickBot="1">
      <c r="A77" s="417" t="s">
        <v>336</v>
      </c>
      <c r="B77" s="418" t="s">
        <v>324</v>
      </c>
      <c r="C77" s="288">
        <f>+C60+C76</f>
        <v>10468</v>
      </c>
    </row>
    <row r="78" spans="1:3" ht="16.5" customHeight="1">
      <c r="A78" s="513" t="s">
        <v>45</v>
      </c>
      <c r="B78" s="513"/>
      <c r="C78" s="513"/>
    </row>
    <row r="79" spans="1:3" s="419" customFormat="1" ht="16.5" customHeight="1" thickBot="1">
      <c r="A79" s="514" t="s">
        <v>132</v>
      </c>
      <c r="B79" s="514"/>
      <c r="C79" s="141" t="s">
        <v>198</v>
      </c>
    </row>
    <row r="80" spans="1:3" ht="37.5" customHeight="1" thickBot="1">
      <c r="A80" s="21" t="s">
        <v>71</v>
      </c>
      <c r="B80" s="22" t="s">
        <v>46</v>
      </c>
      <c r="C80" s="39" t="s">
        <v>225</v>
      </c>
    </row>
    <row r="81" spans="1:3" s="409" customFormat="1" ht="12" customHeight="1" thickBot="1">
      <c r="A81" s="31">
        <v>1</v>
      </c>
      <c r="B81" s="32">
        <v>2</v>
      </c>
      <c r="C81" s="33">
        <v>3</v>
      </c>
    </row>
    <row r="82" spans="1:3" ht="12" customHeight="1" thickBot="1">
      <c r="A82" s="20" t="s">
        <v>16</v>
      </c>
      <c r="B82" s="25" t="s">
        <v>339</v>
      </c>
      <c r="C82" s="281">
        <f>SUM(C83:C87)</f>
        <v>9960</v>
      </c>
    </row>
    <row r="83" spans="1:3" ht="12" customHeight="1">
      <c r="A83" s="15" t="s">
        <v>98</v>
      </c>
      <c r="B83" s="8" t="s">
        <v>47</v>
      </c>
      <c r="C83" s="283">
        <v>1728</v>
      </c>
    </row>
    <row r="84" spans="1:3" ht="12" customHeight="1">
      <c r="A84" s="12" t="s">
        <v>99</v>
      </c>
      <c r="B84" s="6" t="s">
        <v>154</v>
      </c>
      <c r="C84" s="284">
        <v>467</v>
      </c>
    </row>
    <row r="85" spans="1:3" ht="12" customHeight="1">
      <c r="A85" s="12" t="s">
        <v>100</v>
      </c>
      <c r="B85" s="6" t="s">
        <v>126</v>
      </c>
      <c r="C85" s="286">
        <v>5785</v>
      </c>
    </row>
    <row r="86" spans="1:3" ht="12" customHeight="1">
      <c r="A86" s="12" t="s">
        <v>101</v>
      </c>
      <c r="B86" s="9" t="s">
        <v>155</v>
      </c>
      <c r="C86" s="286"/>
    </row>
    <row r="87" spans="1:3" ht="12" customHeight="1">
      <c r="A87" s="12" t="s">
        <v>112</v>
      </c>
      <c r="B87" s="17" t="s">
        <v>156</v>
      </c>
      <c r="C87" s="286">
        <v>1980</v>
      </c>
    </row>
    <row r="88" spans="1:3" ht="12" customHeight="1">
      <c r="A88" s="12" t="s">
        <v>102</v>
      </c>
      <c r="B88" s="6" t="s">
        <v>340</v>
      </c>
      <c r="C88" s="286"/>
    </row>
    <row r="89" spans="1:3" ht="12" customHeight="1">
      <c r="A89" s="12" t="s">
        <v>103</v>
      </c>
      <c r="B89" s="144" t="s">
        <v>341</v>
      </c>
      <c r="C89" s="286"/>
    </row>
    <row r="90" spans="1:3" ht="12" customHeight="1">
      <c r="A90" s="12" t="s">
        <v>113</v>
      </c>
      <c r="B90" s="145" t="s">
        <v>342</v>
      </c>
      <c r="C90" s="286"/>
    </row>
    <row r="91" spans="1:3" ht="12" customHeight="1">
      <c r="A91" s="12" t="s">
        <v>114</v>
      </c>
      <c r="B91" s="145" t="s">
        <v>343</v>
      </c>
      <c r="C91" s="286"/>
    </row>
    <row r="92" spans="1:3" ht="12" customHeight="1">
      <c r="A92" s="12" t="s">
        <v>115</v>
      </c>
      <c r="B92" s="144" t="s">
        <v>344</v>
      </c>
      <c r="C92" s="286">
        <v>480</v>
      </c>
    </row>
    <row r="93" spans="1:3" ht="12" customHeight="1">
      <c r="A93" s="12" t="s">
        <v>116</v>
      </c>
      <c r="B93" s="144" t="s">
        <v>345</v>
      </c>
      <c r="C93" s="286"/>
    </row>
    <row r="94" spans="1:3" ht="12" customHeight="1">
      <c r="A94" s="12" t="s">
        <v>118</v>
      </c>
      <c r="B94" s="145" t="s">
        <v>346</v>
      </c>
      <c r="C94" s="286"/>
    </row>
    <row r="95" spans="1:3" ht="12" customHeight="1">
      <c r="A95" s="11" t="s">
        <v>157</v>
      </c>
      <c r="B95" s="146" t="s">
        <v>347</v>
      </c>
      <c r="C95" s="286"/>
    </row>
    <row r="96" spans="1:3" ht="12" customHeight="1">
      <c r="A96" s="12" t="s">
        <v>337</v>
      </c>
      <c r="B96" s="146" t="s">
        <v>348</v>
      </c>
      <c r="C96" s="286"/>
    </row>
    <row r="97" spans="1:3" ht="12" customHeight="1" thickBot="1">
      <c r="A97" s="16" t="s">
        <v>338</v>
      </c>
      <c r="B97" s="147" t="s">
        <v>349</v>
      </c>
      <c r="C97" s="289"/>
    </row>
    <row r="98" spans="1:3" ht="12" customHeight="1" thickBot="1">
      <c r="A98" s="18" t="s">
        <v>17</v>
      </c>
      <c r="B98" s="24" t="s">
        <v>350</v>
      </c>
      <c r="C98" s="282">
        <f>+C99+C101+C103</f>
        <v>508</v>
      </c>
    </row>
    <row r="99" spans="1:3" ht="12" customHeight="1">
      <c r="A99" s="13" t="s">
        <v>104</v>
      </c>
      <c r="B99" s="6" t="s">
        <v>197</v>
      </c>
      <c r="C99" s="285">
        <v>508</v>
      </c>
    </row>
    <row r="100" spans="1:3" ht="12" customHeight="1">
      <c r="A100" s="13" t="s">
        <v>105</v>
      </c>
      <c r="B100" s="10" t="s">
        <v>354</v>
      </c>
      <c r="C100" s="285"/>
    </row>
    <row r="101" spans="1:3" ht="12" customHeight="1">
      <c r="A101" s="13" t="s">
        <v>106</v>
      </c>
      <c r="B101" s="10" t="s">
        <v>158</v>
      </c>
      <c r="C101" s="284"/>
    </row>
    <row r="102" spans="1:3" ht="12" customHeight="1">
      <c r="A102" s="13" t="s">
        <v>107</v>
      </c>
      <c r="B102" s="10" t="s">
        <v>355</v>
      </c>
      <c r="C102" s="265"/>
    </row>
    <row r="103" spans="1:3" ht="12" customHeight="1">
      <c r="A103" s="13" t="s">
        <v>108</v>
      </c>
      <c r="B103" s="279" t="s">
        <v>200</v>
      </c>
      <c r="C103" s="265"/>
    </row>
    <row r="104" spans="1:3" ht="12" customHeight="1">
      <c r="A104" s="13" t="s">
        <v>117</v>
      </c>
      <c r="B104" s="278" t="s">
        <v>475</v>
      </c>
      <c r="C104" s="265"/>
    </row>
    <row r="105" spans="1:3" ht="12" customHeight="1">
      <c r="A105" s="13" t="s">
        <v>119</v>
      </c>
      <c r="B105" s="407" t="s">
        <v>360</v>
      </c>
      <c r="C105" s="265"/>
    </row>
    <row r="106" spans="1:3" ht="15.75">
      <c r="A106" s="13" t="s">
        <v>159</v>
      </c>
      <c r="B106" s="145" t="s">
        <v>343</v>
      </c>
      <c r="C106" s="265"/>
    </row>
    <row r="107" spans="1:3" ht="12" customHeight="1">
      <c r="A107" s="13" t="s">
        <v>160</v>
      </c>
      <c r="B107" s="145" t="s">
        <v>359</v>
      </c>
      <c r="C107" s="265"/>
    </row>
    <row r="108" spans="1:3" ht="12" customHeight="1">
      <c r="A108" s="13" t="s">
        <v>161</v>
      </c>
      <c r="B108" s="145" t="s">
        <v>358</v>
      </c>
      <c r="C108" s="265"/>
    </row>
    <row r="109" spans="1:3" ht="12" customHeight="1">
      <c r="A109" s="13" t="s">
        <v>351</v>
      </c>
      <c r="B109" s="145" t="s">
        <v>346</v>
      </c>
      <c r="C109" s="265"/>
    </row>
    <row r="110" spans="1:3" ht="12" customHeight="1">
      <c r="A110" s="13" t="s">
        <v>352</v>
      </c>
      <c r="B110" s="145" t="s">
        <v>357</v>
      </c>
      <c r="C110" s="265"/>
    </row>
    <row r="111" spans="1:3" ht="16.5" thickBot="1">
      <c r="A111" s="11" t="s">
        <v>353</v>
      </c>
      <c r="B111" s="145" t="s">
        <v>356</v>
      </c>
      <c r="C111" s="267"/>
    </row>
    <row r="112" spans="1:3" ht="12" customHeight="1" thickBot="1">
      <c r="A112" s="18" t="s">
        <v>18</v>
      </c>
      <c r="B112" s="126" t="s">
        <v>361</v>
      </c>
      <c r="C112" s="282">
        <f>+C113+C114</f>
        <v>0</v>
      </c>
    </row>
    <row r="113" spans="1:3" ht="12" customHeight="1">
      <c r="A113" s="13" t="s">
        <v>87</v>
      </c>
      <c r="B113" s="7" t="s">
        <v>59</v>
      </c>
      <c r="C113" s="285"/>
    </row>
    <row r="114" spans="1:3" ht="12" customHeight="1" thickBot="1">
      <c r="A114" s="14" t="s">
        <v>88</v>
      </c>
      <c r="B114" s="10" t="s">
        <v>60</v>
      </c>
      <c r="C114" s="286"/>
    </row>
    <row r="115" spans="1:3" ht="12" customHeight="1" thickBot="1">
      <c r="A115" s="18" t="s">
        <v>19</v>
      </c>
      <c r="B115" s="126" t="s">
        <v>362</v>
      </c>
      <c r="C115" s="282">
        <f>+C82+C98+C112</f>
        <v>10468</v>
      </c>
    </row>
    <row r="116" spans="1:3" ht="12" customHeight="1" thickBot="1">
      <c r="A116" s="18" t="s">
        <v>20</v>
      </c>
      <c r="B116" s="126" t="s">
        <v>363</v>
      </c>
      <c r="C116" s="282">
        <f>+C117+C118+C119</f>
        <v>0</v>
      </c>
    </row>
    <row r="117" spans="1:3" ht="12" customHeight="1">
      <c r="A117" s="13" t="s">
        <v>91</v>
      </c>
      <c r="B117" s="7" t="s">
        <v>364</v>
      </c>
      <c r="C117" s="265"/>
    </row>
    <row r="118" spans="1:3" ht="12" customHeight="1">
      <c r="A118" s="13" t="s">
        <v>92</v>
      </c>
      <c r="B118" s="7" t="s">
        <v>365</v>
      </c>
      <c r="C118" s="265"/>
    </row>
    <row r="119" spans="1:3" ht="12" customHeight="1" thickBot="1">
      <c r="A119" s="11" t="s">
        <v>93</v>
      </c>
      <c r="B119" s="5" t="s">
        <v>366</v>
      </c>
      <c r="C119" s="265"/>
    </row>
    <row r="120" spans="1:3" ht="12" customHeight="1" thickBot="1">
      <c r="A120" s="18" t="s">
        <v>21</v>
      </c>
      <c r="B120" s="126" t="s">
        <v>429</v>
      </c>
      <c r="C120" s="282">
        <f>+C121+C122+C123+C124</f>
        <v>0</v>
      </c>
    </row>
    <row r="121" spans="1:3" ht="12" customHeight="1">
      <c r="A121" s="13" t="s">
        <v>94</v>
      </c>
      <c r="B121" s="7" t="s">
        <v>367</v>
      </c>
      <c r="C121" s="265"/>
    </row>
    <row r="122" spans="1:3" ht="12" customHeight="1">
      <c r="A122" s="13" t="s">
        <v>95</v>
      </c>
      <c r="B122" s="7" t="s">
        <v>368</v>
      </c>
      <c r="C122" s="265"/>
    </row>
    <row r="123" spans="1:3" ht="12" customHeight="1">
      <c r="A123" s="13" t="s">
        <v>270</v>
      </c>
      <c r="B123" s="7" t="s">
        <v>369</v>
      </c>
      <c r="C123" s="265"/>
    </row>
    <row r="124" spans="1:3" ht="12" customHeight="1" thickBot="1">
      <c r="A124" s="11" t="s">
        <v>271</v>
      </c>
      <c r="B124" s="5" t="s">
        <v>370</v>
      </c>
      <c r="C124" s="265"/>
    </row>
    <row r="125" spans="1:3" ht="12" customHeight="1" thickBot="1">
      <c r="A125" s="18" t="s">
        <v>22</v>
      </c>
      <c r="B125" s="126" t="s">
        <v>371</v>
      </c>
      <c r="C125" s="288">
        <f>+C126+C127+C128+C129</f>
        <v>0</v>
      </c>
    </row>
    <row r="126" spans="1:3" ht="12" customHeight="1">
      <c r="A126" s="13" t="s">
        <v>96</v>
      </c>
      <c r="B126" s="7" t="s">
        <v>372</v>
      </c>
      <c r="C126" s="265"/>
    </row>
    <row r="127" spans="1:3" ht="12" customHeight="1">
      <c r="A127" s="13" t="s">
        <v>97</v>
      </c>
      <c r="B127" s="7" t="s">
        <v>382</v>
      </c>
      <c r="C127" s="265"/>
    </row>
    <row r="128" spans="1:3" ht="12" customHeight="1">
      <c r="A128" s="13" t="s">
        <v>283</v>
      </c>
      <c r="B128" s="7" t="s">
        <v>373</v>
      </c>
      <c r="C128" s="265"/>
    </row>
    <row r="129" spans="1:3" ht="12" customHeight="1" thickBot="1">
      <c r="A129" s="11" t="s">
        <v>284</v>
      </c>
      <c r="B129" s="5" t="s">
        <v>374</v>
      </c>
      <c r="C129" s="265"/>
    </row>
    <row r="130" spans="1:3" ht="12" customHeight="1" thickBot="1">
      <c r="A130" s="18" t="s">
        <v>23</v>
      </c>
      <c r="B130" s="126" t="s">
        <v>375</v>
      </c>
      <c r="C130" s="290">
        <f>+C131+C132+C133+C134</f>
        <v>0</v>
      </c>
    </row>
    <row r="131" spans="1:3" ht="12" customHeight="1">
      <c r="A131" s="13" t="s">
        <v>152</v>
      </c>
      <c r="B131" s="7" t="s">
        <v>376</v>
      </c>
      <c r="C131" s="265"/>
    </row>
    <row r="132" spans="1:3" ht="12" customHeight="1">
      <c r="A132" s="13" t="s">
        <v>153</v>
      </c>
      <c r="B132" s="7" t="s">
        <v>377</v>
      </c>
      <c r="C132" s="265"/>
    </row>
    <row r="133" spans="1:3" ht="12" customHeight="1">
      <c r="A133" s="13" t="s">
        <v>199</v>
      </c>
      <c r="B133" s="7" t="s">
        <v>378</v>
      </c>
      <c r="C133" s="265"/>
    </row>
    <row r="134" spans="1:3" ht="12" customHeight="1" thickBot="1">
      <c r="A134" s="13" t="s">
        <v>286</v>
      </c>
      <c r="B134" s="7" t="s">
        <v>379</v>
      </c>
      <c r="C134" s="265"/>
    </row>
    <row r="135" spans="1:9" ht="15" customHeight="1" thickBot="1">
      <c r="A135" s="18" t="s">
        <v>24</v>
      </c>
      <c r="B135" s="126" t="s">
        <v>380</v>
      </c>
      <c r="C135" s="420">
        <f>+C116+C120+C125+C130</f>
        <v>0</v>
      </c>
      <c r="F135" s="421"/>
      <c r="G135" s="422"/>
      <c r="H135" s="422"/>
      <c r="I135" s="422"/>
    </row>
    <row r="136" spans="1:3" s="410" customFormat="1" ht="12.75" customHeight="1" thickBot="1">
      <c r="A136" s="280" t="s">
        <v>25</v>
      </c>
      <c r="B136" s="373" t="s">
        <v>381</v>
      </c>
      <c r="C136" s="420">
        <f>+C115+C135</f>
        <v>10468</v>
      </c>
    </row>
    <row r="137" ht="7.5" customHeight="1"/>
    <row r="138" spans="1:3" ht="15.75">
      <c r="A138" s="515" t="s">
        <v>383</v>
      </c>
      <c r="B138" s="515"/>
      <c r="C138" s="515"/>
    </row>
    <row r="139" spans="1:3" ht="15" customHeight="1" thickBot="1">
      <c r="A139" s="512" t="s">
        <v>133</v>
      </c>
      <c r="B139" s="512"/>
      <c r="C139" s="291" t="s">
        <v>198</v>
      </c>
    </row>
    <row r="140" spans="1:4" ht="13.5" customHeight="1" thickBot="1">
      <c r="A140" s="18">
        <v>1</v>
      </c>
      <c r="B140" s="24" t="s">
        <v>384</v>
      </c>
      <c r="C140" s="282">
        <f>+C60-C115</f>
        <v>0</v>
      </c>
      <c r="D140" s="423"/>
    </row>
    <row r="141" spans="1:3" ht="27.75" customHeight="1" thickBot="1">
      <c r="A141" s="18" t="s">
        <v>17</v>
      </c>
      <c r="B141" s="24" t="s">
        <v>385</v>
      </c>
      <c r="C141" s="282">
        <f>+C76-C135</f>
        <v>0</v>
      </c>
    </row>
  </sheetData>
  <sheetProtection/>
  <mergeCells count="6">
    <mergeCell ref="A138:C138"/>
    <mergeCell ref="A139:B139"/>
    <mergeCell ref="A1:C1"/>
    <mergeCell ref="A2:B2"/>
    <mergeCell ref="A78:C78"/>
    <mergeCell ref="A79:B7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300" verticalDpi="300" orientation="portrait" paperSize="9" scale="71" r:id="rId1"/>
  <headerFooter alignWithMargins="0">
    <oddHeader>&amp;C&amp;"Times New Roman CE,Félkövér"&amp;12
Murakeresztúr Község Önkormányzat
2014. ÉVI KÖLTSÉGVETÉS
ÖNKÉNT VÁLLALT FELADATAINAK MÉRLEGE
&amp;R&amp;"Times New Roman CE,Félkövér dőlt"&amp;11 1.3. melléklet a 2/2014. (II.10.) önkormányzati rendelethez</oddHeader>
  </headerFooter>
  <rowBreaks count="1" manualBreakCount="1">
    <brk id="7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C1">
      <selection activeCell="F1" sqref="F1:F30"/>
    </sheetView>
  </sheetViews>
  <sheetFormatPr defaultColWidth="9.00390625" defaultRowHeight="12.75"/>
  <cols>
    <col min="1" max="1" width="6.875" style="57" customWidth="1"/>
    <col min="2" max="2" width="55.125" style="194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03" t="s">
        <v>137</v>
      </c>
      <c r="C1" s="304"/>
      <c r="D1" s="304"/>
      <c r="E1" s="304"/>
      <c r="F1" s="518" t="s">
        <v>546</v>
      </c>
    </row>
    <row r="2" spans="5:6" ht="14.25" thickBot="1">
      <c r="E2" s="305" t="s">
        <v>63</v>
      </c>
      <c r="F2" s="518"/>
    </row>
    <row r="3" spans="1:6" ht="18" customHeight="1" thickBot="1">
      <c r="A3" s="516" t="s">
        <v>71</v>
      </c>
      <c r="B3" s="306" t="s">
        <v>55</v>
      </c>
      <c r="C3" s="307"/>
      <c r="D3" s="306" t="s">
        <v>57</v>
      </c>
      <c r="E3" s="308"/>
      <c r="F3" s="518"/>
    </row>
    <row r="4" spans="1:6" s="309" customFormat="1" ht="35.25" customHeight="1" thickBot="1">
      <c r="A4" s="517"/>
      <c r="B4" s="195" t="s">
        <v>64</v>
      </c>
      <c r="C4" s="196" t="s">
        <v>225</v>
      </c>
      <c r="D4" s="195" t="s">
        <v>64</v>
      </c>
      <c r="E4" s="53" t="s">
        <v>225</v>
      </c>
      <c r="F4" s="518"/>
    </row>
    <row r="5" spans="1:6" s="314" customFormat="1" ht="12" customHeight="1" thickBot="1">
      <c r="A5" s="310">
        <v>1</v>
      </c>
      <c r="B5" s="311">
        <v>2</v>
      </c>
      <c r="C5" s="312" t="s">
        <v>18</v>
      </c>
      <c r="D5" s="311" t="s">
        <v>19</v>
      </c>
      <c r="E5" s="313" t="s">
        <v>20</v>
      </c>
      <c r="F5" s="518"/>
    </row>
    <row r="6" spans="1:6" ht="12.75" customHeight="1">
      <c r="A6" s="315" t="s">
        <v>16</v>
      </c>
      <c r="B6" s="316" t="s">
        <v>386</v>
      </c>
      <c r="C6" s="292">
        <v>114828</v>
      </c>
      <c r="D6" s="316" t="s">
        <v>65</v>
      </c>
      <c r="E6" s="298">
        <v>86253</v>
      </c>
      <c r="F6" s="518"/>
    </row>
    <row r="7" spans="1:6" ht="12.75" customHeight="1">
      <c r="A7" s="317" t="s">
        <v>17</v>
      </c>
      <c r="B7" s="318" t="s">
        <v>387</v>
      </c>
      <c r="C7" s="293">
        <v>19532</v>
      </c>
      <c r="D7" s="318" t="s">
        <v>154</v>
      </c>
      <c r="E7" s="299">
        <v>20537</v>
      </c>
      <c r="F7" s="518"/>
    </row>
    <row r="8" spans="1:6" ht="12.75" customHeight="1">
      <c r="A8" s="317" t="s">
        <v>18</v>
      </c>
      <c r="B8" s="318" t="s">
        <v>434</v>
      </c>
      <c r="C8" s="293"/>
      <c r="D8" s="318" t="s">
        <v>203</v>
      </c>
      <c r="E8" s="299">
        <v>70048</v>
      </c>
      <c r="F8" s="518"/>
    </row>
    <row r="9" spans="1:6" ht="12.75" customHeight="1">
      <c r="A9" s="317" t="s">
        <v>19</v>
      </c>
      <c r="B9" s="318" t="s">
        <v>145</v>
      </c>
      <c r="C9" s="293">
        <v>34450</v>
      </c>
      <c r="D9" s="318" t="s">
        <v>155</v>
      </c>
      <c r="E9" s="299">
        <v>14563</v>
      </c>
      <c r="F9" s="518"/>
    </row>
    <row r="10" spans="1:6" ht="12.75" customHeight="1">
      <c r="A10" s="317" t="s">
        <v>20</v>
      </c>
      <c r="B10" s="319" t="s">
        <v>510</v>
      </c>
      <c r="C10" s="293">
        <v>720</v>
      </c>
      <c r="D10" s="318" t="s">
        <v>156</v>
      </c>
      <c r="E10" s="299">
        <v>6110</v>
      </c>
      <c r="F10" s="518"/>
    </row>
    <row r="11" spans="1:6" ht="12.75" customHeight="1">
      <c r="A11" s="317" t="s">
        <v>21</v>
      </c>
      <c r="B11" s="318" t="s">
        <v>389</v>
      </c>
      <c r="C11" s="294"/>
      <c r="D11" s="318" t="s">
        <v>48</v>
      </c>
      <c r="E11" s="299">
        <v>10190</v>
      </c>
      <c r="F11" s="518"/>
    </row>
    <row r="12" spans="1:6" ht="12.75" customHeight="1">
      <c r="A12" s="317" t="s">
        <v>22</v>
      </c>
      <c r="B12" s="318" t="s">
        <v>268</v>
      </c>
      <c r="C12" s="293">
        <v>27204</v>
      </c>
      <c r="D12" s="46"/>
      <c r="E12" s="299"/>
      <c r="F12" s="518"/>
    </row>
    <row r="13" spans="1:6" ht="12.75" customHeight="1">
      <c r="A13" s="317" t="s">
        <v>23</v>
      </c>
      <c r="B13" s="46"/>
      <c r="C13" s="293"/>
      <c r="D13" s="46"/>
      <c r="E13" s="299"/>
      <c r="F13" s="518"/>
    </row>
    <row r="14" spans="1:6" ht="12.75" customHeight="1">
      <c r="A14" s="317" t="s">
        <v>24</v>
      </c>
      <c r="B14" s="424"/>
      <c r="C14" s="294"/>
      <c r="D14" s="46"/>
      <c r="E14" s="299"/>
      <c r="F14" s="518"/>
    </row>
    <row r="15" spans="1:6" ht="12.75" customHeight="1">
      <c r="A15" s="317" t="s">
        <v>25</v>
      </c>
      <c r="B15" s="46"/>
      <c r="C15" s="293"/>
      <c r="D15" s="46"/>
      <c r="E15" s="299"/>
      <c r="F15" s="518"/>
    </row>
    <row r="16" spans="1:6" ht="12.75" customHeight="1">
      <c r="A16" s="317" t="s">
        <v>26</v>
      </c>
      <c r="B16" s="46"/>
      <c r="C16" s="293"/>
      <c r="D16" s="46"/>
      <c r="E16" s="299"/>
      <c r="F16" s="518"/>
    </row>
    <row r="17" spans="1:6" ht="12.75" customHeight="1" thickBot="1">
      <c r="A17" s="317" t="s">
        <v>27</v>
      </c>
      <c r="B17" s="59"/>
      <c r="C17" s="295"/>
      <c r="D17" s="46"/>
      <c r="E17" s="300"/>
      <c r="F17" s="518"/>
    </row>
    <row r="18" spans="1:6" ht="15.75" customHeight="1" thickBot="1">
      <c r="A18" s="320" t="s">
        <v>28</v>
      </c>
      <c r="B18" s="128" t="s">
        <v>435</v>
      </c>
      <c r="C18" s="296">
        <f>+C6+C7+C9+C10+C12+C13+C14+C15+C16+C17</f>
        <v>196734</v>
      </c>
      <c r="D18" s="128" t="s">
        <v>397</v>
      </c>
      <c r="E18" s="301">
        <f>SUM(E6:E17)</f>
        <v>207701</v>
      </c>
      <c r="F18" s="518"/>
    </row>
    <row r="19" spans="1:6" ht="12.75" customHeight="1">
      <c r="A19" s="321" t="s">
        <v>29</v>
      </c>
      <c r="B19" s="322" t="s">
        <v>392</v>
      </c>
      <c r="C19" s="477">
        <f>+C20+C21+C22+C23</f>
        <v>15987</v>
      </c>
      <c r="D19" s="323" t="s">
        <v>162</v>
      </c>
      <c r="E19" s="302"/>
      <c r="F19" s="518"/>
    </row>
    <row r="20" spans="1:6" ht="12.75" customHeight="1">
      <c r="A20" s="324" t="s">
        <v>30</v>
      </c>
      <c r="B20" s="323" t="s">
        <v>195</v>
      </c>
      <c r="C20" s="77">
        <v>15987</v>
      </c>
      <c r="D20" s="323" t="s">
        <v>396</v>
      </c>
      <c r="E20" s="78"/>
      <c r="F20" s="518"/>
    </row>
    <row r="21" spans="1:6" ht="12.75" customHeight="1">
      <c r="A21" s="324" t="s">
        <v>31</v>
      </c>
      <c r="B21" s="323" t="s">
        <v>196</v>
      </c>
      <c r="C21" s="77"/>
      <c r="D21" s="323" t="s">
        <v>135</v>
      </c>
      <c r="E21" s="78"/>
      <c r="F21" s="518"/>
    </row>
    <row r="22" spans="1:6" ht="12.75" customHeight="1">
      <c r="A22" s="324" t="s">
        <v>32</v>
      </c>
      <c r="B22" s="323" t="s">
        <v>201</v>
      </c>
      <c r="C22" s="77"/>
      <c r="D22" s="323" t="s">
        <v>136</v>
      </c>
      <c r="E22" s="78"/>
      <c r="F22" s="518"/>
    </row>
    <row r="23" spans="1:6" ht="12.75" customHeight="1">
      <c r="A23" s="324" t="s">
        <v>33</v>
      </c>
      <c r="B23" s="323" t="s">
        <v>202</v>
      </c>
      <c r="C23" s="77"/>
      <c r="D23" s="322" t="s">
        <v>204</v>
      </c>
      <c r="E23" s="78"/>
      <c r="F23" s="518"/>
    </row>
    <row r="24" spans="1:6" ht="12.75" customHeight="1">
      <c r="A24" s="324" t="s">
        <v>34</v>
      </c>
      <c r="B24" s="323" t="s">
        <v>393</v>
      </c>
      <c r="C24" s="325">
        <f>+C25+C26</f>
        <v>0</v>
      </c>
      <c r="D24" s="323" t="s">
        <v>163</v>
      </c>
      <c r="E24" s="78"/>
      <c r="F24" s="518"/>
    </row>
    <row r="25" spans="1:6" ht="12.75" customHeight="1">
      <c r="A25" s="321" t="s">
        <v>35</v>
      </c>
      <c r="B25" s="322" t="s">
        <v>390</v>
      </c>
      <c r="C25" s="297"/>
      <c r="D25" s="316" t="s">
        <v>164</v>
      </c>
      <c r="E25" s="302"/>
      <c r="F25" s="518"/>
    </row>
    <row r="26" spans="1:6" ht="12.75" customHeight="1" thickBot="1">
      <c r="A26" s="324" t="s">
        <v>36</v>
      </c>
      <c r="B26" s="323" t="s">
        <v>391</v>
      </c>
      <c r="C26" s="77"/>
      <c r="D26" s="46"/>
      <c r="E26" s="78"/>
      <c r="F26" s="518"/>
    </row>
    <row r="27" spans="1:6" ht="15.75" customHeight="1" thickBot="1">
      <c r="A27" s="320" t="s">
        <v>37</v>
      </c>
      <c r="B27" s="128" t="s">
        <v>394</v>
      </c>
      <c r="C27" s="296">
        <f>+C19+C24</f>
        <v>15987</v>
      </c>
      <c r="D27" s="128" t="s">
        <v>398</v>
      </c>
      <c r="E27" s="301">
        <f>SUM(E19:E26)</f>
        <v>0</v>
      </c>
      <c r="F27" s="518"/>
    </row>
    <row r="28" spans="1:6" ht="13.5" thickBot="1">
      <c r="A28" s="320" t="s">
        <v>38</v>
      </c>
      <c r="B28" s="326" t="s">
        <v>395</v>
      </c>
      <c r="C28" s="327">
        <f>+C18+C27</f>
        <v>212721</v>
      </c>
      <c r="D28" s="326" t="s">
        <v>399</v>
      </c>
      <c r="E28" s="327">
        <f>+E18+E27</f>
        <v>207701</v>
      </c>
      <c r="F28" s="518"/>
    </row>
    <row r="29" spans="1:6" ht="13.5" thickBot="1">
      <c r="A29" s="320" t="s">
        <v>39</v>
      </c>
      <c r="B29" s="326" t="s">
        <v>140</v>
      </c>
      <c r="C29" s="327">
        <f>IF(C18-E18&lt;0,E18-C18,"-")</f>
        <v>10967</v>
      </c>
      <c r="D29" s="326" t="s">
        <v>141</v>
      </c>
      <c r="E29" s="327" t="str">
        <f>IF(C18-E18&gt;0,C18-E18,"-")</f>
        <v>-</v>
      </c>
      <c r="F29" s="518"/>
    </row>
    <row r="30" spans="1:6" ht="13.5" thickBot="1">
      <c r="A30" s="320" t="s">
        <v>40</v>
      </c>
      <c r="B30" s="326" t="s">
        <v>205</v>
      </c>
      <c r="C30" s="327" t="str">
        <f>IF(C18+C19-E28&lt;0,E28-(C18+C19),"-")</f>
        <v>-</v>
      </c>
      <c r="D30" s="326" t="s">
        <v>206</v>
      </c>
      <c r="E30" s="327">
        <f>IF(C18+C19-E28&gt;0,C18+C19-E28,"-")</f>
        <v>5020</v>
      </c>
      <c r="F30" s="518"/>
    </row>
    <row r="31" spans="2:4" ht="18.75">
      <c r="B31" s="519"/>
      <c r="C31" s="519"/>
      <c r="D31" s="51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57" customWidth="1"/>
    <col min="2" max="2" width="55.125" style="194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03" t="s">
        <v>138</v>
      </c>
      <c r="C1" s="304"/>
      <c r="D1" s="304"/>
      <c r="E1" s="304"/>
      <c r="F1" s="518" t="s">
        <v>547</v>
      </c>
    </row>
    <row r="2" spans="5:6" ht="14.25" thickBot="1">
      <c r="E2" s="305" t="s">
        <v>63</v>
      </c>
      <c r="F2" s="518"/>
    </row>
    <row r="3" spans="1:6" ht="13.5" thickBot="1">
      <c r="A3" s="520" t="s">
        <v>71</v>
      </c>
      <c r="B3" s="306" t="s">
        <v>55</v>
      </c>
      <c r="C3" s="307"/>
      <c r="D3" s="306" t="s">
        <v>57</v>
      </c>
      <c r="E3" s="308"/>
      <c r="F3" s="518"/>
    </row>
    <row r="4" spans="1:6" s="309" customFormat="1" ht="24.75" thickBot="1">
      <c r="A4" s="521"/>
      <c r="B4" s="195" t="s">
        <v>64</v>
      </c>
      <c r="C4" s="196" t="s">
        <v>225</v>
      </c>
      <c r="D4" s="195" t="s">
        <v>64</v>
      </c>
      <c r="E4" s="196" t="s">
        <v>225</v>
      </c>
      <c r="F4" s="518"/>
    </row>
    <row r="5" spans="1:6" s="309" customFormat="1" ht="13.5" thickBot="1">
      <c r="A5" s="310">
        <v>1</v>
      </c>
      <c r="B5" s="311">
        <v>2</v>
      </c>
      <c r="C5" s="312">
        <v>3</v>
      </c>
      <c r="D5" s="311">
        <v>4</v>
      </c>
      <c r="E5" s="313">
        <v>5</v>
      </c>
      <c r="F5" s="518"/>
    </row>
    <row r="6" spans="1:6" ht="12.75" customHeight="1">
      <c r="A6" s="315" t="s">
        <v>16</v>
      </c>
      <c r="B6" s="316" t="s">
        <v>400</v>
      </c>
      <c r="C6" s="292">
        <v>682</v>
      </c>
      <c r="D6" s="316" t="s">
        <v>197</v>
      </c>
      <c r="E6" s="298">
        <v>3182</v>
      </c>
      <c r="F6" s="518"/>
    </row>
    <row r="7" spans="1:6" ht="12.75">
      <c r="A7" s="317" t="s">
        <v>17</v>
      </c>
      <c r="B7" s="318" t="s">
        <v>401</v>
      </c>
      <c r="C7" s="293"/>
      <c r="D7" s="318" t="s">
        <v>406</v>
      </c>
      <c r="E7" s="299"/>
      <c r="F7" s="518"/>
    </row>
    <row r="8" spans="1:6" ht="12.75" customHeight="1">
      <c r="A8" s="317" t="s">
        <v>18</v>
      </c>
      <c r="B8" s="318" t="s">
        <v>7</v>
      </c>
      <c r="C8" s="293">
        <v>630</v>
      </c>
      <c r="D8" s="318" t="s">
        <v>158</v>
      </c>
      <c r="E8" s="299">
        <v>3000</v>
      </c>
      <c r="F8" s="518"/>
    </row>
    <row r="9" spans="1:6" ht="12.75" customHeight="1">
      <c r="A9" s="317" t="s">
        <v>19</v>
      </c>
      <c r="B9" s="318" t="s">
        <v>402</v>
      </c>
      <c r="C9" s="293"/>
      <c r="D9" s="318" t="s">
        <v>407</v>
      </c>
      <c r="E9" s="299"/>
      <c r="F9" s="518"/>
    </row>
    <row r="10" spans="1:6" ht="12.75" customHeight="1">
      <c r="A10" s="317" t="s">
        <v>20</v>
      </c>
      <c r="B10" s="318" t="s">
        <v>403</v>
      </c>
      <c r="C10" s="293"/>
      <c r="D10" s="318" t="s">
        <v>200</v>
      </c>
      <c r="E10" s="299">
        <v>550</v>
      </c>
      <c r="F10" s="518"/>
    </row>
    <row r="11" spans="1:6" ht="12.75" customHeight="1">
      <c r="A11" s="317" t="s">
        <v>21</v>
      </c>
      <c r="B11" s="318" t="s">
        <v>404</v>
      </c>
      <c r="C11" s="294"/>
      <c r="D11" s="46"/>
      <c r="E11" s="299"/>
      <c r="F11" s="518"/>
    </row>
    <row r="12" spans="1:6" ht="12.75" customHeight="1">
      <c r="A12" s="317" t="s">
        <v>22</v>
      </c>
      <c r="B12" s="46" t="s">
        <v>509</v>
      </c>
      <c r="C12" s="293">
        <v>400</v>
      </c>
      <c r="D12" s="46"/>
      <c r="E12" s="299"/>
      <c r="F12" s="518"/>
    </row>
    <row r="13" spans="1:6" ht="12.75" customHeight="1">
      <c r="A13" s="317" t="s">
        <v>23</v>
      </c>
      <c r="B13" s="46"/>
      <c r="C13" s="293"/>
      <c r="D13" s="46"/>
      <c r="E13" s="299"/>
      <c r="F13" s="518"/>
    </row>
    <row r="14" spans="1:6" ht="12.75" customHeight="1">
      <c r="A14" s="317" t="s">
        <v>24</v>
      </c>
      <c r="B14" s="46"/>
      <c r="C14" s="294"/>
      <c r="D14" s="46"/>
      <c r="E14" s="299"/>
      <c r="F14" s="518"/>
    </row>
    <row r="15" spans="1:6" ht="12.75">
      <c r="A15" s="317" t="s">
        <v>25</v>
      </c>
      <c r="B15" s="46"/>
      <c r="C15" s="294"/>
      <c r="D15" s="46"/>
      <c r="E15" s="299"/>
      <c r="F15" s="518"/>
    </row>
    <row r="16" spans="1:6" ht="12.75" customHeight="1" thickBot="1">
      <c r="A16" s="387" t="s">
        <v>26</v>
      </c>
      <c r="B16" s="425"/>
      <c r="C16" s="389"/>
      <c r="D16" s="388" t="s">
        <v>48</v>
      </c>
      <c r="E16" s="349"/>
      <c r="F16" s="518"/>
    </row>
    <row r="17" spans="1:6" ht="15.75" customHeight="1" thickBot="1">
      <c r="A17" s="320" t="s">
        <v>27</v>
      </c>
      <c r="B17" s="128" t="s">
        <v>436</v>
      </c>
      <c r="C17" s="296">
        <f>+C6+C8+C9+C11+C12+C13+C14+C15+C16</f>
        <v>1712</v>
      </c>
      <c r="D17" s="128" t="s">
        <v>437</v>
      </c>
      <c r="E17" s="301">
        <f>+E6+E8+E10+E11+E12+E13+E14+E15+E16</f>
        <v>6732</v>
      </c>
      <c r="F17" s="518"/>
    </row>
    <row r="18" spans="1:6" ht="12.75" customHeight="1">
      <c r="A18" s="315" t="s">
        <v>28</v>
      </c>
      <c r="B18" s="330" t="s">
        <v>218</v>
      </c>
      <c r="C18" s="337">
        <f>+C19+C20+C21+C22+C23</f>
        <v>0</v>
      </c>
      <c r="D18" s="323" t="s">
        <v>162</v>
      </c>
      <c r="E18" s="75"/>
      <c r="F18" s="518"/>
    </row>
    <row r="19" spans="1:6" ht="12.75" customHeight="1">
      <c r="A19" s="317" t="s">
        <v>29</v>
      </c>
      <c r="B19" s="331" t="s">
        <v>207</v>
      </c>
      <c r="C19" s="77"/>
      <c r="D19" s="323" t="s">
        <v>165</v>
      </c>
      <c r="E19" s="78"/>
      <c r="F19" s="518"/>
    </row>
    <row r="20" spans="1:6" ht="12.75" customHeight="1">
      <c r="A20" s="315" t="s">
        <v>30</v>
      </c>
      <c r="B20" s="331" t="s">
        <v>208</v>
      </c>
      <c r="C20" s="77"/>
      <c r="D20" s="323" t="s">
        <v>135</v>
      </c>
      <c r="E20" s="78"/>
      <c r="F20" s="518"/>
    </row>
    <row r="21" spans="1:6" ht="12.75" customHeight="1">
      <c r="A21" s="317" t="s">
        <v>31</v>
      </c>
      <c r="B21" s="331" t="s">
        <v>209</v>
      </c>
      <c r="C21" s="77"/>
      <c r="D21" s="323" t="s">
        <v>136</v>
      </c>
      <c r="E21" s="78"/>
      <c r="F21" s="518"/>
    </row>
    <row r="22" spans="1:6" ht="12.75" customHeight="1">
      <c r="A22" s="315" t="s">
        <v>32</v>
      </c>
      <c r="B22" s="331" t="s">
        <v>210</v>
      </c>
      <c r="C22" s="77"/>
      <c r="D22" s="322" t="s">
        <v>204</v>
      </c>
      <c r="E22" s="78"/>
      <c r="F22" s="518"/>
    </row>
    <row r="23" spans="1:6" ht="12.75" customHeight="1">
      <c r="A23" s="317" t="s">
        <v>33</v>
      </c>
      <c r="B23" s="332" t="s">
        <v>211</v>
      </c>
      <c r="C23" s="77"/>
      <c r="D23" s="323" t="s">
        <v>166</v>
      </c>
      <c r="E23" s="78"/>
      <c r="F23" s="518"/>
    </row>
    <row r="24" spans="1:6" ht="12.75" customHeight="1">
      <c r="A24" s="315" t="s">
        <v>34</v>
      </c>
      <c r="B24" s="333" t="s">
        <v>212</v>
      </c>
      <c r="C24" s="325">
        <f>+C25+C26+C27+C28+C29</f>
        <v>0</v>
      </c>
      <c r="D24" s="334" t="s">
        <v>164</v>
      </c>
      <c r="E24" s="78"/>
      <c r="F24" s="518"/>
    </row>
    <row r="25" spans="1:6" ht="12.75" customHeight="1">
      <c r="A25" s="317" t="s">
        <v>35</v>
      </c>
      <c r="B25" s="332" t="s">
        <v>213</v>
      </c>
      <c r="C25" s="77"/>
      <c r="D25" s="334" t="s">
        <v>408</v>
      </c>
      <c r="E25" s="78"/>
      <c r="F25" s="518"/>
    </row>
    <row r="26" spans="1:6" ht="12.75" customHeight="1">
      <c r="A26" s="315" t="s">
        <v>36</v>
      </c>
      <c r="B26" s="332" t="s">
        <v>214</v>
      </c>
      <c r="C26" s="77"/>
      <c r="D26" s="329"/>
      <c r="E26" s="78"/>
      <c r="F26" s="518"/>
    </row>
    <row r="27" spans="1:6" ht="12.75" customHeight="1">
      <c r="A27" s="317" t="s">
        <v>37</v>
      </c>
      <c r="B27" s="331" t="s">
        <v>215</v>
      </c>
      <c r="C27" s="77"/>
      <c r="D27" s="124"/>
      <c r="E27" s="78"/>
      <c r="F27" s="518"/>
    </row>
    <row r="28" spans="1:6" ht="12.75" customHeight="1">
      <c r="A28" s="315" t="s">
        <v>38</v>
      </c>
      <c r="B28" s="335" t="s">
        <v>216</v>
      </c>
      <c r="C28" s="77"/>
      <c r="D28" s="46"/>
      <c r="E28" s="78"/>
      <c r="F28" s="518"/>
    </row>
    <row r="29" spans="1:6" ht="12.75" customHeight="1" thickBot="1">
      <c r="A29" s="317" t="s">
        <v>39</v>
      </c>
      <c r="B29" s="336" t="s">
        <v>217</v>
      </c>
      <c r="C29" s="77"/>
      <c r="D29" s="124"/>
      <c r="E29" s="78"/>
      <c r="F29" s="518"/>
    </row>
    <row r="30" spans="1:6" ht="21.75" customHeight="1" thickBot="1">
      <c r="A30" s="320" t="s">
        <v>40</v>
      </c>
      <c r="B30" s="128" t="s">
        <v>405</v>
      </c>
      <c r="C30" s="296">
        <f>+C18+C24</f>
        <v>0</v>
      </c>
      <c r="D30" s="128" t="s">
        <v>409</v>
      </c>
      <c r="E30" s="301">
        <f>SUM(E18:E29)</f>
        <v>0</v>
      </c>
      <c r="F30" s="518"/>
    </row>
    <row r="31" spans="1:6" ht="13.5" thickBot="1">
      <c r="A31" s="320" t="s">
        <v>41</v>
      </c>
      <c r="B31" s="326" t="s">
        <v>410</v>
      </c>
      <c r="C31" s="327">
        <f>+C17+C30</f>
        <v>1712</v>
      </c>
      <c r="D31" s="326" t="s">
        <v>411</v>
      </c>
      <c r="E31" s="327">
        <f>+E17+E30</f>
        <v>6732</v>
      </c>
      <c r="F31" s="518"/>
    </row>
    <row r="32" spans="1:6" ht="13.5" thickBot="1">
      <c r="A32" s="320" t="s">
        <v>42</v>
      </c>
      <c r="B32" s="326" t="s">
        <v>140</v>
      </c>
      <c r="C32" s="327">
        <f>IF(C17-E17&lt;0,E17-C17,"-")</f>
        <v>5020</v>
      </c>
      <c r="D32" s="326" t="s">
        <v>141</v>
      </c>
      <c r="E32" s="327" t="str">
        <f>IF(C17-E17&gt;0,C17-E17,"-")</f>
        <v>-</v>
      </c>
      <c r="F32" s="518"/>
    </row>
    <row r="33" spans="1:6" ht="13.5" thickBot="1">
      <c r="A33" s="320" t="s">
        <v>43</v>
      </c>
      <c r="B33" s="326" t="s">
        <v>205</v>
      </c>
      <c r="C33" s="327">
        <f>IF(C17+C18-E31&lt;0,E31-(C17+C18),"-")</f>
        <v>5020</v>
      </c>
      <c r="D33" s="326" t="s">
        <v>206</v>
      </c>
      <c r="E33" s="327" t="str">
        <f>IF(C17+C18-E31&gt;0,C17+C18-E31,"-")</f>
        <v>-</v>
      </c>
      <c r="F33" s="51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9" t="s">
        <v>130</v>
      </c>
      <c r="E1" s="132" t="s">
        <v>134</v>
      </c>
    </row>
    <row r="3" spans="1:5" ht="12.75">
      <c r="A3" s="137"/>
      <c r="B3" s="138"/>
      <c r="C3" s="137"/>
      <c r="D3" s="140"/>
      <c r="E3" s="138"/>
    </row>
    <row r="4" spans="1:5" ht="15.75">
      <c r="A4" s="87" t="s">
        <v>412</v>
      </c>
      <c r="B4" s="139"/>
      <c r="C4" s="148"/>
      <c r="D4" s="140"/>
      <c r="E4" s="138"/>
    </row>
    <row r="5" spans="1:5" ht="12.75">
      <c r="A5" s="137"/>
      <c r="B5" s="138"/>
      <c r="C5" s="137"/>
      <c r="D5" s="140"/>
      <c r="E5" s="138"/>
    </row>
    <row r="6" spans="1:5" ht="12.75">
      <c r="A6" s="137" t="s">
        <v>414</v>
      </c>
      <c r="B6" s="138">
        <f>+'1.1.sz.mell.'!C60</f>
        <v>198446</v>
      </c>
      <c r="C6" s="137" t="s">
        <v>415</v>
      </c>
      <c r="D6" s="140">
        <f>+'2.1.sz.mell  '!C18+'2.2.sz.mell  '!C17</f>
        <v>198446</v>
      </c>
      <c r="E6" s="138">
        <f aca="true" t="shared" si="0" ref="E6:E15">+B6-D6</f>
        <v>0</v>
      </c>
    </row>
    <row r="7" spans="1:5" ht="12.75">
      <c r="A7" s="137" t="s">
        <v>416</v>
      </c>
      <c r="B7" s="138">
        <f>+'1.1.sz.mell.'!C76</f>
        <v>15987</v>
      </c>
      <c r="C7" s="137" t="s">
        <v>417</v>
      </c>
      <c r="D7" s="140">
        <f>+'2.1.sz.mell  '!C27+'2.2.sz.mell  '!C30</f>
        <v>15987</v>
      </c>
      <c r="E7" s="138">
        <f t="shared" si="0"/>
        <v>0</v>
      </c>
    </row>
    <row r="8" spans="1:5" ht="12.75">
      <c r="A8" s="137" t="s">
        <v>418</v>
      </c>
      <c r="B8" s="138">
        <f>+'1.1.sz.mell.'!C77</f>
        <v>214433</v>
      </c>
      <c r="C8" s="137" t="s">
        <v>419</v>
      </c>
      <c r="D8" s="140">
        <f>+'2.1.sz.mell  '!C28+'2.2.sz.mell  '!C31</f>
        <v>214433</v>
      </c>
      <c r="E8" s="138">
        <f t="shared" si="0"/>
        <v>0</v>
      </c>
    </row>
    <row r="9" spans="1:5" ht="12.75">
      <c r="A9" s="137"/>
      <c r="B9" s="138"/>
      <c r="C9" s="137"/>
      <c r="D9" s="140"/>
      <c r="E9" s="138"/>
    </row>
    <row r="10" spans="1:5" ht="12.75">
      <c r="A10" s="137"/>
      <c r="B10" s="138"/>
      <c r="C10" s="137"/>
      <c r="D10" s="140"/>
      <c r="E10" s="138"/>
    </row>
    <row r="11" spans="1:5" ht="15.75">
      <c r="A11" s="87" t="s">
        <v>413</v>
      </c>
      <c r="B11" s="139"/>
      <c r="C11" s="148"/>
      <c r="D11" s="140"/>
      <c r="E11" s="138"/>
    </row>
    <row r="12" spans="1:5" ht="12.75">
      <c r="A12" s="137"/>
      <c r="B12" s="138"/>
      <c r="C12" s="137"/>
      <c r="D12" s="140"/>
      <c r="E12" s="138"/>
    </row>
    <row r="13" spans="1:5" ht="12.75">
      <c r="A13" s="137" t="s">
        <v>423</v>
      </c>
      <c r="B13" s="138">
        <f>+'1.1.sz.mell.'!C115</f>
        <v>214433</v>
      </c>
      <c r="C13" s="137" t="s">
        <v>422</v>
      </c>
      <c r="D13" s="140">
        <f>+'2.1.sz.mell  '!E18+'2.2.sz.mell  '!E17</f>
        <v>214433</v>
      </c>
      <c r="E13" s="138">
        <f t="shared" si="0"/>
        <v>0</v>
      </c>
    </row>
    <row r="14" spans="1:5" ht="12.75">
      <c r="A14" s="137" t="s">
        <v>223</v>
      </c>
      <c r="B14" s="138">
        <f>+'1.1.sz.mell.'!C135</f>
        <v>0</v>
      </c>
      <c r="C14" s="137" t="s">
        <v>421</v>
      </c>
      <c r="D14" s="140">
        <f>+'2.1.sz.mell  '!E27+'2.2.sz.mell  '!E30</f>
        <v>0</v>
      </c>
      <c r="E14" s="138">
        <f t="shared" si="0"/>
        <v>0</v>
      </c>
    </row>
    <row r="15" spans="1:5" ht="12.75">
      <c r="A15" s="137" t="s">
        <v>424</v>
      </c>
      <c r="B15" s="138">
        <f>+'1.1.sz.mell.'!C136</f>
        <v>214433</v>
      </c>
      <c r="C15" s="137" t="s">
        <v>420</v>
      </c>
      <c r="D15" s="140">
        <f>+'2.1.sz.mell  '!E28+'2.2.sz.mell  '!E31</f>
        <v>214433</v>
      </c>
      <c r="E15" s="138">
        <f t="shared" si="0"/>
        <v>0</v>
      </c>
    </row>
    <row r="16" spans="1:5" ht="12.75">
      <c r="A16" s="130"/>
      <c r="B16" s="130"/>
      <c r="C16" s="137"/>
      <c r="D16" s="140"/>
      <c r="E16" s="131"/>
    </row>
    <row r="17" spans="1:5" ht="12.75">
      <c r="A17" s="130"/>
      <c r="B17" s="130"/>
      <c r="C17" s="130"/>
      <c r="D17" s="130"/>
      <c r="E17" s="130"/>
    </row>
    <row r="18" spans="1:5" ht="12.75">
      <c r="A18" s="130"/>
      <c r="B18" s="130"/>
      <c r="C18" s="130"/>
      <c r="D18" s="130"/>
      <c r="E18" s="130"/>
    </row>
    <row r="19" spans="1:5" ht="12.75">
      <c r="A19" s="130"/>
      <c r="B19" s="130"/>
      <c r="C19" s="130"/>
      <c r="D19" s="130"/>
      <c r="E19" s="130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"/>
  <sheetViews>
    <sheetView zoomScale="120" zoomScaleNormal="120" workbookViewId="0" topLeftCell="A1">
      <selection activeCell="B9" sqref="B9"/>
    </sheetView>
  </sheetViews>
  <sheetFormatPr defaultColWidth="9.00390625" defaultRowHeight="12.75"/>
  <cols>
    <col min="1" max="1" width="5.625" style="151" customWidth="1"/>
    <col min="2" max="2" width="35.625" style="151" customWidth="1"/>
    <col min="3" max="7" width="14.00390625" style="151" customWidth="1"/>
    <col min="8" max="16384" width="9.375" style="151" customWidth="1"/>
  </cols>
  <sheetData>
    <row r="1" spans="1:7" ht="33" customHeight="1">
      <c r="A1" s="522" t="s">
        <v>505</v>
      </c>
      <c r="B1" s="522"/>
      <c r="C1" s="522"/>
      <c r="D1" s="522"/>
      <c r="E1" s="522"/>
      <c r="F1" s="522"/>
      <c r="G1" s="522"/>
    </row>
    <row r="2" spans="1:8" ht="15.75" customHeight="1" thickBot="1">
      <c r="A2" s="152"/>
      <c r="B2" s="152"/>
      <c r="C2" s="523"/>
      <c r="D2" s="523"/>
      <c r="E2" s="523"/>
      <c r="F2" s="530" t="s">
        <v>52</v>
      </c>
      <c r="G2" s="530"/>
      <c r="H2" s="159"/>
    </row>
    <row r="3" spans="1:7" ht="63" customHeight="1">
      <c r="A3" s="526" t="s">
        <v>14</v>
      </c>
      <c r="B3" s="528" t="s">
        <v>169</v>
      </c>
      <c r="C3" s="528" t="s">
        <v>224</v>
      </c>
      <c r="D3" s="528"/>
      <c r="E3" s="528"/>
      <c r="F3" s="528"/>
      <c r="G3" s="524" t="s">
        <v>506</v>
      </c>
    </row>
    <row r="4" spans="1:7" ht="15.75" thickBot="1">
      <c r="A4" s="527"/>
      <c r="B4" s="529"/>
      <c r="C4" s="154">
        <v>2014</v>
      </c>
      <c r="D4" s="154">
        <v>2015</v>
      </c>
      <c r="E4" s="154" t="s">
        <v>219</v>
      </c>
      <c r="F4" s="154" t="s">
        <v>425</v>
      </c>
      <c r="G4" s="525"/>
    </row>
    <row r="5" spans="1:7" ht="15.75" thickBot="1">
      <c r="A5" s="156">
        <v>1</v>
      </c>
      <c r="B5" s="157">
        <v>2</v>
      </c>
      <c r="C5" s="157">
        <v>3</v>
      </c>
      <c r="D5" s="157">
        <v>4</v>
      </c>
      <c r="E5" s="157">
        <v>5</v>
      </c>
      <c r="F5" s="157">
        <v>6</v>
      </c>
      <c r="G5" s="158">
        <v>7</v>
      </c>
    </row>
    <row r="6" spans="1:7" ht="26.25">
      <c r="A6" s="155" t="s">
        <v>16</v>
      </c>
      <c r="B6" s="507" t="s">
        <v>507</v>
      </c>
      <c r="C6" s="177">
        <v>500</v>
      </c>
      <c r="D6" s="177"/>
      <c r="E6" s="177"/>
      <c r="F6" s="177"/>
      <c r="G6" s="162">
        <f>SUM(C6:F6)</f>
        <v>500</v>
      </c>
    </row>
    <row r="7" spans="1:7" ht="15">
      <c r="A7" s="153" t="s">
        <v>17</v>
      </c>
      <c r="B7" s="178"/>
      <c r="C7" s="179"/>
      <c r="D7" s="179"/>
      <c r="E7" s="179"/>
      <c r="F7" s="179"/>
      <c r="G7" s="163">
        <f>SUM(C7:F7)</f>
        <v>0</v>
      </c>
    </row>
    <row r="8" spans="1:7" ht="15">
      <c r="A8" s="153" t="s">
        <v>18</v>
      </c>
      <c r="B8" s="178"/>
      <c r="C8" s="179"/>
      <c r="D8" s="179"/>
      <c r="E8" s="179"/>
      <c r="F8" s="179"/>
      <c r="G8" s="163">
        <f>SUM(C8:F8)</f>
        <v>0</v>
      </c>
    </row>
    <row r="9" spans="1:7" ht="15">
      <c r="A9" s="153" t="s">
        <v>19</v>
      </c>
      <c r="B9" s="178"/>
      <c r="C9" s="179"/>
      <c r="D9" s="179"/>
      <c r="E9" s="179"/>
      <c r="F9" s="179"/>
      <c r="G9" s="163">
        <f>SUM(C9:F9)</f>
        <v>0</v>
      </c>
    </row>
    <row r="10" spans="1:7" ht="15.75" thickBot="1">
      <c r="A10" s="160" t="s">
        <v>20</v>
      </c>
      <c r="B10" s="180"/>
      <c r="C10" s="181"/>
      <c r="D10" s="181"/>
      <c r="E10" s="181"/>
      <c r="F10" s="181"/>
      <c r="G10" s="163">
        <f>SUM(C10:F10)</f>
        <v>0</v>
      </c>
    </row>
    <row r="11" spans="1:7" s="468" customFormat="1" ht="15" thickBot="1">
      <c r="A11" s="465" t="s">
        <v>21</v>
      </c>
      <c r="B11" s="161" t="s">
        <v>170</v>
      </c>
      <c r="C11" s="466">
        <f>SUM(C6:C10)</f>
        <v>500</v>
      </c>
      <c r="D11" s="466"/>
      <c r="E11" s="466">
        <f>SUM(E6:E10)</f>
        <v>0</v>
      </c>
      <c r="F11" s="466">
        <f>SUM(F6:F10)</f>
        <v>0</v>
      </c>
      <c r="G11" s="467">
        <f>SUM(G6:G10)</f>
        <v>500</v>
      </c>
    </row>
  </sheetData>
  <sheetProtection/>
  <mergeCells count="7">
    <mergeCell ref="A1:G1"/>
    <mergeCell ref="C2:E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melléklet a 2/2014. (II.10.)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8" sqref="C8"/>
    </sheetView>
  </sheetViews>
  <sheetFormatPr defaultColWidth="9.00390625" defaultRowHeight="12.75"/>
  <cols>
    <col min="1" max="1" width="5.625" style="151" customWidth="1"/>
    <col min="2" max="2" width="68.625" style="151" customWidth="1"/>
    <col min="3" max="3" width="19.50390625" style="151" customWidth="1"/>
    <col min="4" max="16384" width="9.375" style="151" customWidth="1"/>
  </cols>
  <sheetData>
    <row r="1" spans="1:3" ht="33" customHeight="1">
      <c r="A1" s="522" t="s">
        <v>504</v>
      </c>
      <c r="B1" s="522"/>
      <c r="C1" s="522"/>
    </row>
    <row r="2" spans="1:4" ht="15.75" customHeight="1" thickBot="1">
      <c r="A2" s="152"/>
      <c r="B2" s="152"/>
      <c r="C2" s="164" t="s">
        <v>52</v>
      </c>
      <c r="D2" s="159"/>
    </row>
    <row r="3" spans="1:3" ht="26.25" customHeight="1" thickBot="1">
      <c r="A3" s="182" t="s">
        <v>14</v>
      </c>
      <c r="B3" s="183" t="s">
        <v>167</v>
      </c>
      <c r="C3" s="184" t="s">
        <v>225</v>
      </c>
    </row>
    <row r="4" spans="1:3" ht="15.75" thickBot="1">
      <c r="A4" s="185">
        <v>1</v>
      </c>
      <c r="B4" s="186">
        <v>2</v>
      </c>
      <c r="C4" s="187">
        <v>3</v>
      </c>
    </row>
    <row r="5" spans="1:3" ht="15">
      <c r="A5" s="188" t="s">
        <v>16</v>
      </c>
      <c r="B5" s="341" t="s">
        <v>56</v>
      </c>
      <c r="C5" s="338">
        <v>30200</v>
      </c>
    </row>
    <row r="6" spans="1:3" ht="24.75">
      <c r="A6" s="189" t="s">
        <v>17</v>
      </c>
      <c r="B6" s="378" t="s">
        <v>220</v>
      </c>
      <c r="C6" s="339">
        <v>2064</v>
      </c>
    </row>
    <row r="7" spans="1:3" ht="15">
      <c r="A7" s="189" t="s">
        <v>18</v>
      </c>
      <c r="B7" s="379" t="s">
        <v>478</v>
      </c>
      <c r="C7" s="339"/>
    </row>
    <row r="8" spans="1:3" ht="24.75">
      <c r="A8" s="189" t="s">
        <v>19</v>
      </c>
      <c r="B8" s="379" t="s">
        <v>222</v>
      </c>
      <c r="C8" s="339"/>
    </row>
    <row r="9" spans="1:3" ht="15">
      <c r="A9" s="190" t="s">
        <v>20</v>
      </c>
      <c r="B9" s="379" t="s">
        <v>221</v>
      </c>
      <c r="C9" s="340">
        <v>1250</v>
      </c>
    </row>
    <row r="10" spans="1:3" ht="15.75" thickBot="1">
      <c r="A10" s="189" t="s">
        <v>21</v>
      </c>
      <c r="B10" s="380" t="s">
        <v>168</v>
      </c>
      <c r="C10" s="339"/>
    </row>
    <row r="11" spans="1:3" ht="15.75" thickBot="1">
      <c r="A11" s="531" t="s">
        <v>171</v>
      </c>
      <c r="B11" s="532"/>
      <c r="C11" s="191">
        <f>SUM(C5:C10)</f>
        <v>33514</v>
      </c>
    </row>
    <row r="12" spans="1:3" ht="23.25" customHeight="1">
      <c r="A12" s="533" t="s">
        <v>194</v>
      </c>
      <c r="B12" s="533"/>
      <c r="C12" s="53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(II.10.)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2014-02-10T10:12:45Z</cp:lastPrinted>
  <dcterms:created xsi:type="dcterms:W3CDTF">1999-10-30T10:30:45Z</dcterms:created>
  <dcterms:modified xsi:type="dcterms:W3CDTF">2014-02-10T13:23:34Z</dcterms:modified>
  <cp:category/>
  <cp:version/>
  <cp:contentType/>
  <cp:contentStatus/>
</cp:coreProperties>
</file>