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4"/>
  </bookViews>
  <sheets>
    <sheet name="4.Mérleg" sheetId="1" r:id="rId1"/>
    <sheet name="5.bev. forrásonként" sheetId="2" r:id="rId2"/>
    <sheet name="6. Kiadások" sheetId="3" r:id="rId3"/>
    <sheet name="9. Beruházások" sheetId="4" r:id="rId4"/>
    <sheet name="16. előir.- falhaszn. ütemt" sheetId="5" r:id="rId5"/>
  </sheets>
  <definedNames>
    <definedName name="_xlnm.Print_Area" localSheetId="1">'5.bev. forrásonként'!$A$1:$H$123</definedName>
  </definedNames>
  <calcPr fullCalcOnLoad="1"/>
</workbook>
</file>

<file path=xl/sharedStrings.xml><?xml version="1.0" encoding="utf-8"?>
<sst xmlns="http://schemas.openxmlformats.org/spreadsheetml/2006/main" count="520" uniqueCount="444">
  <si>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</si>
  <si>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</si>
  <si>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</si>
  <si>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</si>
  <si>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</si>
  <si>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</si>
  <si>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</si>
  <si>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</si>
  <si>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</si>
  <si>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</si>
  <si>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</si>
  <si>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</si>
  <si>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</si>
  <si>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</si>
  <si>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</si>
  <si>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</si>
  <si>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</si>
  <si>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</si>
  <si>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</si>
  <si>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</si>
  <si>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</si>
  <si>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</si>
  <si>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</si>
  <si>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</si>
  <si>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</si>
  <si>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</si>
  <si>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</si>
  <si>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</si>
  <si>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</si>
  <si>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</si>
  <si>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</si>
  <si>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</si>
  <si>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</si>
  <si>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</si>
  <si>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</si>
  <si>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</si>
  <si>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</si>
  <si>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</si>
  <si>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</si>
  <si>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</si>
  <si>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</si>
  <si>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</si>
  <si>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</si>
  <si>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</si>
  <si>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</si>
  <si>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</si>
  <si>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</si>
  <si>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</si>
  <si>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</si>
  <si>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</si>
  <si>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</si>
  <si>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</si>
  <si>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</si>
  <si>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</si>
  <si>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</si>
  <si>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</si>
  <si>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</si>
  <si>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</si>
  <si>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</si>
  <si>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</si>
  <si>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</si>
  <si>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</si>
  <si>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</si>
  <si>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</si>
  <si>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</si>
  <si>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</si>
  <si>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</si>
  <si>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</si>
  <si>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</si>
  <si>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</si>
  <si>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</si>
  <si>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</si>
  <si>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</si>
  <si>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</si>
  <si>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</si>
  <si>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>A.</t>
  </si>
  <si>
    <t>B.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</si>
  <si>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</si>
  <si>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</si>
  <si>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</si>
  <si>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</si>
  <si>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</si>
  <si>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</si>
  <si>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</si>
  <si>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</si>
  <si>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</si>
  <si>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</si>
  <si>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</si>
  <si>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</si>
  <si>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</si>
  <si>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</si>
  <si>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</si>
  <si>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</si>
  <si>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</si>
  <si>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</si>
  <si>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</si>
  <si>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</si>
  <si>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</si>
  <si>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</si>
  <si>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</si>
  <si>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Támogatásértékű működési bevételek</t>
  </si>
  <si>
    <t>Hitel bevételek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</si>
  <si>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</si>
  <si>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</si>
  <si>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</si>
  <si>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</si>
  <si>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</si>
  <si>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</si>
  <si>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</si>
  <si>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</si>
  <si>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</si>
  <si>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</si>
  <si>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</si>
  <si>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</si>
  <si>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</si>
  <si>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</si>
  <si>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</si>
  <si>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</si>
  <si>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</si>
  <si>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</si>
  <si>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</si>
  <si>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</si>
  <si>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</si>
  <si>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</si>
  <si>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</si>
  <si>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</si>
  <si>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</si>
  <si>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</si>
  <si>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</si>
  <si>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</si>
  <si>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</si>
  <si>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</si>
  <si>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</si>
  <si>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</si>
  <si>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</si>
  <si>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</si>
  <si>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</si>
  <si>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</si>
  <si>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</si>
  <si>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</si>
  <si>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</si>
  <si>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</si>
  <si>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</si>
  <si>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</si>
  <si>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</si>
  <si>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</si>
  <si>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</si>
  <si>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 xml:space="preserve">Az önkormányzat  költségvetési mérlege </t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</si>
  <si>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</si>
  <si>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</si>
  <si>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</si>
  <si>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</si>
  <si>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</si>
  <si>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</si>
  <si>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</si>
  <si>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</si>
  <si>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</si>
  <si>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</si>
  <si>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</si>
  <si>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</si>
  <si>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</si>
  <si>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</si>
  <si>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</si>
  <si>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</si>
  <si>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</si>
  <si>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</si>
  <si>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</si>
  <si>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</si>
  <si>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</si>
  <si>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</si>
  <si>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</si>
  <si>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</si>
  <si>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</si>
  <si>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</si>
  <si>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</si>
  <si>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</si>
  <si>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</si>
  <si>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</si>
  <si>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</si>
  <si>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</si>
  <si>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</si>
  <si>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</si>
  <si>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</si>
  <si>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</si>
  <si>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</si>
  <si>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</si>
  <si>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</si>
  <si>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</si>
  <si>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</si>
  <si>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</si>
  <si>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</si>
  <si>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</si>
  <si>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</si>
  <si>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</si>
  <si>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</si>
  <si>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</si>
  <si>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</si>
  <si>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</si>
  <si>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</si>
  <si>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</si>
  <si>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</si>
  <si>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</si>
  <si>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</si>
  <si>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</si>
  <si>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</si>
  <si>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</si>
  <si>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</si>
  <si>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</si>
  <si>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</si>
  <si>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</si>
  <si>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</si>
  <si>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</si>
  <si>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</si>
  <si>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</si>
  <si>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</si>
  <si>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</si>
  <si>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</si>
  <si>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</si>
  <si>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</si>
  <si>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</si>
  <si>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</si>
  <si>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</si>
  <si>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</si>
  <si>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</si>
  <si>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</si>
  <si>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</si>
  <si>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</si>
  <si>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</si>
  <si>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</si>
  <si>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</si>
  <si>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</si>
  <si>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</si>
  <si>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</si>
  <si>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</si>
  <si>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</si>
  <si>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</si>
  <si>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</si>
  <si>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</si>
  <si>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</si>
  <si>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</si>
  <si>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</si>
  <si>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</si>
  <si>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</si>
  <si>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</si>
  <si>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</si>
  <si>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</si>
  <si>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</si>
  <si>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</si>
  <si>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</si>
  <si>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</si>
  <si>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</si>
  <si>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</si>
  <si>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</si>
  <si>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</si>
  <si>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</si>
  <si>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</si>
  <si>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</si>
  <si>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</si>
  <si>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</si>
  <si>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</si>
  <si>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</si>
  <si>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</si>
  <si>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</si>
  <si>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</si>
  <si>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</si>
  <si>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</si>
  <si>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</si>
  <si>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</si>
  <si>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</si>
  <si>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</si>
  <si>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</si>
  <si>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</si>
  <si>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</si>
  <si>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</si>
  <si>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</si>
  <si>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</si>
  <si>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</si>
  <si>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</si>
  <si>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</si>
  <si>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</si>
  <si>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</si>
  <si>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</si>
  <si>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</si>
  <si>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</si>
  <si>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</si>
  <si>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</si>
  <si>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</si>
  <si>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</si>
  <si>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</si>
  <si>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</si>
  <si>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</si>
  <si>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</si>
  <si>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</si>
  <si>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</si>
  <si>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</si>
  <si>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</si>
  <si>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</si>
  <si>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</si>
  <si>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</si>
  <si>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</si>
  <si>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</si>
  <si>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</si>
  <si>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</si>
  <si>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</si>
  <si>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</si>
  <si>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</si>
  <si>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</si>
  <si>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</si>
  <si>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</si>
  <si>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</si>
  <si>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</si>
  <si>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</si>
  <si>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</si>
  <si>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</si>
  <si>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</si>
  <si>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</si>
  <si>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</si>
  <si>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</si>
  <si>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</si>
  <si>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</si>
  <si>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</si>
  <si>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</si>
  <si>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Személyi és munkaadói juttatások</t>
  </si>
  <si>
    <t>Kaposhomok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</si>
  <si>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</si>
  <si>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</si>
  <si>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</si>
  <si>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</si>
  <si>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</si>
  <si>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</si>
  <si>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</si>
  <si>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</si>
  <si>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</si>
  <si>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</si>
  <si>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</si>
  <si>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</si>
  <si>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</si>
  <si>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</si>
  <si>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>Állami</t>
  </si>
  <si>
    <t>Összesen: kiadások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</si>
  <si>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</si>
  <si>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</si>
  <si>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</si>
  <si>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</si>
  <si>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</si>
  <si>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</si>
  <si>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</si>
  <si>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</si>
  <si>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</si>
  <si>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</si>
  <si>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</si>
  <si>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</si>
  <si>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</si>
  <si>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</si>
  <si>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</si>
  <si>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</si>
  <si>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</si>
  <si>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</si>
  <si>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</si>
  <si>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</si>
  <si>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</si>
  <si>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</si>
  <si>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</si>
  <si>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</si>
  <si>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</si>
  <si>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</si>
  <si>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</si>
  <si>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</si>
  <si>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</si>
  <si>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</si>
  <si>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</si>
  <si>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</si>
  <si>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</si>
  <si>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</si>
  <si>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</si>
  <si>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</si>
  <si>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</si>
  <si>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</si>
  <si>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</si>
  <si>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</si>
  <si>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</si>
  <si>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</si>
  <si>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</si>
  <si>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</si>
  <si>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</si>
  <si>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</si>
  <si>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</si>
  <si>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</si>
  <si>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</si>
  <si>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</si>
  <si>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</si>
  <si>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</si>
  <si>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</si>
  <si>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</si>
  <si>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</si>
  <si>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</si>
  <si>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</si>
  <si>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</si>
  <si>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084031 - Civil szervezetek támogatás</t>
  </si>
  <si>
    <t>107060 - Egyéb szociális pénzbeni és természetbeni ellátások, támogatások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</si>
  <si>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</si>
  <si>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</si>
  <si>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</si>
  <si>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</si>
  <si>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</si>
  <si>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>081030 - Sportlétesítmény működtetése</t>
  </si>
  <si>
    <t xml:space="preserve">Összesen működési kiadások: </t>
  </si>
  <si>
    <t>h</t>
  </si>
  <si>
    <t>1- ből Polgármesteri illetmény kieg.</t>
  </si>
  <si>
    <t>5 - ből szoc.ágazati pótlék</t>
  </si>
  <si>
    <t>Áht-on belüli megelőlegezések visszafizetése</t>
  </si>
  <si>
    <t>104037 - Szünidei gyermekétk.</t>
  </si>
  <si>
    <t>018010 - Áht-on belüli megelőlegezés visszafizetése</t>
  </si>
  <si>
    <t>Áht-on belüli megelőlegezés visszafiz.</t>
  </si>
  <si>
    <t>Megelőlegezés visszafiz.</t>
  </si>
  <si>
    <t>Létszám:</t>
  </si>
  <si>
    <t>G.</t>
  </si>
  <si>
    <t>H.</t>
  </si>
  <si>
    <t>I.</t>
  </si>
  <si>
    <t>J.</t>
  </si>
  <si>
    <t>K.</t>
  </si>
  <si>
    <t>D.</t>
  </si>
  <si>
    <t>3-ból rászoruló gyermekek szünidei étkezésre</t>
  </si>
  <si>
    <t>3-ból szociális ágazati pótlékra</t>
  </si>
  <si>
    <t>5 - ből nyári diákmunkára átvett</t>
  </si>
  <si>
    <t>5 - ből TOP-5.3.1 támogatásra átvett</t>
  </si>
  <si>
    <t>018030 - Támogatási célú finanszírozási műveletek</t>
  </si>
  <si>
    <t>Megelőleg vissza</t>
  </si>
  <si>
    <t>Telefonkészülékek</t>
  </si>
  <si>
    <t>Egyéb kisértékű</t>
  </si>
  <si>
    <t>Előző évi maradvány</t>
  </si>
  <si>
    <t>074040 - Fertőző megbetegedések megelőzése, járványügyi ellátás</t>
  </si>
  <si>
    <t>Módosítás</t>
  </si>
  <si>
    <t>K</t>
  </si>
  <si>
    <t>Szennyvízkezelési engedély</t>
  </si>
  <si>
    <t>5 - ből Magyar Falu program támogatása</t>
  </si>
  <si>
    <t>Közfoglalkoztatás</t>
  </si>
  <si>
    <t>Magyar Falu Program - traktor</t>
  </si>
  <si>
    <t>Szennyvíz beruházás</t>
  </si>
  <si>
    <t>4. melléklet a(z) 11/2020.(XII.29 .)  önkormányzati rendelethez</t>
  </si>
  <si>
    <t>5. melléklet a(z) 11/2020.(XII.29 .)  önkormányzati rendelethez</t>
  </si>
  <si>
    <t>6. melléklet a(z) 11/2020.(XII.29 .) önkormányzati rendelethez</t>
  </si>
  <si>
    <t>9. melléklet a(z)11/2020.(XII.29 .)  önkormányzati rendelethez</t>
  </si>
  <si>
    <t>16. melléklet a(z) 11/2020.(XII.29 .) 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</si>
</sst>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0\ \ \ "/>
    <numFmt numFmtId="173" formatCode="_-* #,##0.0\ _F_t_-;\-* #,##0.0\ _F_t_-;_-* &quot;-&quot;??\ _F_t_-;_-@_-"/>
    <numFmt numFmtId="174" formatCode="_-* #,##0\ _F_t_-;\-* #,##0\ _F_t_-;_-* &quot;-&quot;??\ _F_t_-;_-@_-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1" borderId="7" applyNumberFormat="0" applyFon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Border="1">
      <alignment/>
      <protection/>
    </xf>
    <xf numFmtId="0" fontId="0" fillId="0" borderId="10" xfId="56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4" fillId="0" borderId="10" xfId="55" applyNumberFormat="1" applyFont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57" applyAlignment="1">
      <alignment/>
    </xf>
    <xf numFmtId="0" fontId="0" fillId="0" borderId="12" xfId="0" applyFont="1" applyBorder="1" applyAlignment="1">
      <alignment/>
    </xf>
    <xf numFmtId="0" fontId="0" fillId="0" borderId="12" xfId="57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10" xfId="57" applyFont="1" applyBorder="1" applyAlignment="1">
      <alignment horizontal="left"/>
    </xf>
    <xf numFmtId="0" fontId="1" fillId="0" borderId="12" xfId="57" applyFont="1" applyBorder="1" applyAlignment="1">
      <alignment/>
    </xf>
    <xf numFmtId="0" fontId="0" fillId="0" borderId="15" xfId="0" applyBorder="1" applyAlignment="1">
      <alignment/>
    </xf>
    <xf numFmtId="0" fontId="0" fillId="0" borderId="13" xfId="57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57" applyBorder="1" applyAlignment="1">
      <alignment/>
    </xf>
    <xf numFmtId="0" fontId="3" fillId="0" borderId="0" xfId="57" applyFont="1" applyAlignment="1">
      <alignment/>
    </xf>
    <xf numFmtId="0" fontId="8" fillId="0" borderId="14" xfId="55" applyFont="1" applyBorder="1" applyAlignment="1">
      <alignment horizontal="center" vertical="center"/>
      <protection/>
    </xf>
    <xf numFmtId="0" fontId="2" fillId="0" borderId="14" xfId="55" applyFont="1" applyBorder="1">
      <alignment/>
      <protection/>
    </xf>
    <xf numFmtId="0" fontId="10" fillId="0" borderId="14" xfId="55" applyFont="1" applyBorder="1">
      <alignment/>
      <protection/>
    </xf>
    <xf numFmtId="0" fontId="11" fillId="0" borderId="14" xfId="55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14" xfId="56" applyFont="1" applyBorder="1" applyAlignment="1">
      <alignment horizontal="left"/>
      <protection/>
    </xf>
    <xf numFmtId="0" fontId="12" fillId="0" borderId="14" xfId="55" applyFont="1" applyBorder="1">
      <alignment/>
      <protection/>
    </xf>
    <xf numFmtId="0" fontId="18" fillId="0" borderId="14" xfId="55" applyFont="1" applyBorder="1">
      <alignment/>
      <protection/>
    </xf>
    <xf numFmtId="0" fontId="4" fillId="0" borderId="14" xfId="55" applyFont="1" applyBorder="1" applyAlignment="1">
      <alignment wrapText="1"/>
      <protection/>
    </xf>
    <xf numFmtId="0" fontId="4" fillId="0" borderId="14" xfId="55" applyFont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7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4" xfId="57" applyBorder="1" applyAlignment="1">
      <alignment/>
    </xf>
    <xf numFmtId="0" fontId="3" fillId="0" borderId="14" xfId="57" applyFont="1" applyBorder="1" applyAlignment="1">
      <alignment/>
    </xf>
    <xf numFmtId="0" fontId="0" fillId="0" borderId="16" xfId="57" applyBorder="1" applyAlignment="1">
      <alignment/>
    </xf>
    <xf numFmtId="0" fontId="0" fillId="0" borderId="17" xfId="0" applyBorder="1" applyAlignment="1">
      <alignment/>
    </xf>
    <xf numFmtId="0" fontId="19" fillId="0" borderId="10" xfId="56" applyFont="1" applyBorder="1">
      <alignment/>
      <protection/>
    </xf>
    <xf numFmtId="0" fontId="0" fillId="0" borderId="0" xfId="0" applyAlignment="1">
      <alignment horizontal="right"/>
    </xf>
    <xf numFmtId="0" fontId="19" fillId="0" borderId="14" xfId="56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13" xfId="57" applyFont="1" applyBorder="1" applyAlignment="1">
      <alignment horizontal="left"/>
    </xf>
    <xf numFmtId="0" fontId="0" fillId="0" borderId="18" xfId="0" applyFont="1" applyBorder="1" applyAlignment="1">
      <alignment/>
    </xf>
    <xf numFmtId="174" fontId="0" fillId="0" borderId="0" xfId="0" applyNumberFormat="1" applyAlignment="1">
      <alignment/>
    </xf>
    <xf numFmtId="174" fontId="0" fillId="0" borderId="10" xfId="42" applyNumberFormat="1" applyFont="1" applyBorder="1" applyAlignment="1">
      <alignment/>
    </xf>
    <xf numFmtId="174" fontId="1" fillId="0" borderId="10" xfId="42" applyNumberFormat="1" applyFont="1" applyBorder="1" applyAlignment="1">
      <alignment/>
    </xf>
    <xf numFmtId="174" fontId="0" fillId="0" borderId="10" xfId="42" applyNumberFormat="1" applyFont="1" applyBorder="1" applyAlignment="1">
      <alignment/>
    </xf>
    <xf numFmtId="174" fontId="0" fillId="0" borderId="14" xfId="42" applyNumberFormat="1" applyFont="1" applyBorder="1" applyAlignment="1">
      <alignment/>
    </xf>
    <xf numFmtId="174" fontId="0" fillId="0" borderId="14" xfId="42" applyNumberFormat="1" applyFont="1" applyBorder="1" applyAlignment="1">
      <alignment/>
    </xf>
    <xf numFmtId="174" fontId="1" fillId="0" borderId="14" xfId="42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4" fontId="1" fillId="0" borderId="10" xfId="42" applyNumberFormat="1" applyFont="1" applyBorder="1" applyAlignment="1">
      <alignment horizontal="center"/>
    </xf>
    <xf numFmtId="3" fontId="0" fillId="0" borderId="0" xfId="0" applyNumberFormat="1" applyAlignment="1">
      <alignment/>
    </xf>
    <xf numFmtId="174" fontId="0" fillId="0" borderId="10" xfId="40" applyNumberFormat="1" applyFont="1" applyBorder="1" applyAlignment="1">
      <alignment/>
    </xf>
    <xf numFmtId="0" fontId="0" fillId="0" borderId="10" xfId="0" applyFill="1" applyBorder="1" applyAlignment="1">
      <alignment/>
    </xf>
    <xf numFmtId="0" fontId="16" fillId="0" borderId="12" xfId="55" applyFont="1" applyBorder="1" applyAlignment="1">
      <alignment horizontal="center"/>
      <protection/>
    </xf>
    <xf numFmtId="0" fontId="16" fillId="0" borderId="13" xfId="55" applyFont="1" applyBorder="1" applyAlignment="1">
      <alignment horizontal="center"/>
      <protection/>
    </xf>
    <xf numFmtId="0" fontId="16" fillId="0" borderId="14" xfId="55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7.00390625" style="0" bestFit="1" customWidth="1"/>
    <col min="4" max="4" width="17.00390625" style="0" customWidth="1"/>
    <col min="5" max="5" width="57.421875" style="0" customWidth="1"/>
    <col min="6" max="7" width="17.00390625" style="0" bestFit="1" customWidth="1"/>
  </cols>
  <sheetData>
    <row r="1" ht="12.75">
      <c r="B1" t="s">
        <v>439</v>
      </c>
    </row>
    <row r="3" ht="12.75">
      <c r="B3" t="s">
        <v>323</v>
      </c>
    </row>
    <row r="4" ht="15.75">
      <c r="B4" s="3" t="s">
        <v>147</v>
      </c>
    </row>
    <row r="5" spans="3:9" ht="12.75">
      <c r="C5" s="69" t="s">
        <v>335</v>
      </c>
      <c r="D5" s="69"/>
      <c r="F5" s="69" t="s">
        <v>335</v>
      </c>
      <c r="H5" s="1"/>
      <c r="I5" s="1"/>
    </row>
    <row r="6" spans="1:9" ht="12.75">
      <c r="A6" s="5"/>
      <c r="B6" s="25" t="s">
        <v>75</v>
      </c>
      <c r="C6" s="5" t="s">
        <v>76</v>
      </c>
      <c r="D6" s="5" t="s">
        <v>103</v>
      </c>
      <c r="E6" s="5" t="s">
        <v>421</v>
      </c>
      <c r="F6" s="5" t="s">
        <v>104</v>
      </c>
      <c r="G6" s="94" t="s">
        <v>110</v>
      </c>
      <c r="H6" s="1"/>
      <c r="I6" s="1"/>
    </row>
    <row r="7" spans="1:7" ht="18">
      <c r="A7" s="5"/>
      <c r="B7" s="95" t="s">
        <v>10</v>
      </c>
      <c r="C7" s="96"/>
      <c r="D7" s="97"/>
      <c r="E7" s="95" t="s">
        <v>11</v>
      </c>
      <c r="F7" s="96"/>
      <c r="G7" s="97"/>
    </row>
    <row r="8" spans="1:7" ht="12.75">
      <c r="A8" s="5"/>
      <c r="B8" s="45" t="s">
        <v>0</v>
      </c>
      <c r="C8" s="11" t="s">
        <v>56</v>
      </c>
      <c r="D8" s="11" t="s">
        <v>432</v>
      </c>
      <c r="E8" s="10" t="s">
        <v>0</v>
      </c>
      <c r="F8" s="11" t="s">
        <v>56</v>
      </c>
      <c r="G8" s="11" t="s">
        <v>432</v>
      </c>
    </row>
    <row r="9" spans="1:7" ht="18">
      <c r="A9" s="5">
        <v>1</v>
      </c>
      <c r="B9" s="46" t="s">
        <v>36</v>
      </c>
      <c r="C9" s="13"/>
      <c r="D9" s="13"/>
      <c r="E9" s="12" t="s">
        <v>12</v>
      </c>
      <c r="F9" s="13"/>
      <c r="G9" s="13"/>
    </row>
    <row r="10" spans="1:7" ht="16.5">
      <c r="A10" s="5">
        <v>2</v>
      </c>
      <c r="B10" s="47" t="s">
        <v>13</v>
      </c>
      <c r="C10" s="15"/>
      <c r="D10" s="15"/>
      <c r="E10" s="14" t="s">
        <v>14</v>
      </c>
      <c r="F10" s="15"/>
      <c r="G10" s="15"/>
    </row>
    <row r="11" spans="1:7" ht="15.75">
      <c r="A11" s="5">
        <v>3</v>
      </c>
      <c r="B11" s="48" t="s">
        <v>2</v>
      </c>
      <c r="C11" s="17"/>
      <c r="D11" s="17"/>
      <c r="E11" s="16" t="s">
        <v>2</v>
      </c>
      <c r="F11" s="17"/>
      <c r="G11" s="17"/>
    </row>
    <row r="12" spans="1:7" ht="12.75">
      <c r="A12" s="5">
        <v>4</v>
      </c>
      <c r="B12" s="49" t="s">
        <v>141</v>
      </c>
      <c r="C12" s="19">
        <f>'5.bev. forrásonként'!H23</f>
        <v>30890746</v>
      </c>
      <c r="D12" s="19">
        <f>'5.bev. forrásonként'!I23</f>
        <v>33197608</v>
      </c>
      <c r="E12" s="18" t="s">
        <v>5</v>
      </c>
      <c r="F12" s="19">
        <f>'6. Kiadások'!F11</f>
        <v>16473683</v>
      </c>
      <c r="G12" s="19">
        <f>'6. Kiadások'!G11</f>
        <v>23147378</v>
      </c>
    </row>
    <row r="13" spans="1:7" ht="12.75">
      <c r="A13" s="5">
        <v>5</v>
      </c>
      <c r="B13" s="50" t="s">
        <v>81</v>
      </c>
      <c r="C13" s="19">
        <f>'5.bev. forrásonként'!H33</f>
        <v>8508025</v>
      </c>
      <c r="D13" s="19">
        <f>'5.bev. forrásonként'!I33</f>
        <v>14763634</v>
      </c>
      <c r="E13" s="18" t="s">
        <v>82</v>
      </c>
      <c r="F13" s="19">
        <f>'6. Kiadások'!F12</f>
        <v>2443976</v>
      </c>
      <c r="G13" s="19">
        <f>'6. Kiadások'!G12</f>
        <v>3077194</v>
      </c>
    </row>
    <row r="14" spans="1:7" ht="12.75">
      <c r="A14" s="5">
        <v>6</v>
      </c>
      <c r="B14" s="50" t="s">
        <v>324</v>
      </c>
      <c r="C14" s="19">
        <f>'5.bev. forrásonként'!H57</f>
        <v>6310000</v>
      </c>
      <c r="D14" s="19">
        <f>'5.bev. forrásonként'!I57</f>
        <v>5610000</v>
      </c>
      <c r="E14" s="18" t="s">
        <v>62</v>
      </c>
      <c r="F14" s="19">
        <f>'6. Kiadások'!F13</f>
        <v>15615210</v>
      </c>
      <c r="G14" s="19">
        <f>'6. Kiadások'!G13</f>
        <v>18395273</v>
      </c>
    </row>
    <row r="15" spans="1:7" ht="12.75">
      <c r="A15" s="5">
        <v>7</v>
      </c>
      <c r="B15" s="50" t="s">
        <v>362</v>
      </c>
      <c r="C15" s="19">
        <f>'5.bev. forrásonként'!H69</f>
        <v>470500</v>
      </c>
      <c r="D15" s="19">
        <f>'5.bev. forrásonként'!I69</f>
        <v>713743</v>
      </c>
      <c r="E15" s="18" t="s">
        <v>15</v>
      </c>
      <c r="F15" s="19">
        <f>'6. Kiadások'!F14</f>
        <v>8314000</v>
      </c>
      <c r="G15" s="19">
        <f>'6. Kiadások'!G14</f>
        <v>8314000</v>
      </c>
    </row>
    <row r="16" spans="1:7" ht="12.75">
      <c r="A16" s="5">
        <v>8</v>
      </c>
      <c r="B16" s="50" t="s">
        <v>374</v>
      </c>
      <c r="C16" s="19"/>
      <c r="D16" s="19"/>
      <c r="E16" s="18" t="s">
        <v>83</v>
      </c>
      <c r="F16" s="19">
        <f>'6. Kiadások'!F15</f>
        <v>988000</v>
      </c>
      <c r="G16" s="19">
        <f>'6. Kiadások'!G15</f>
        <v>988000</v>
      </c>
    </row>
    <row r="17" spans="1:7" ht="14.25">
      <c r="A17" s="5">
        <v>9</v>
      </c>
      <c r="B17" s="70" t="s">
        <v>55</v>
      </c>
      <c r="C17" s="19">
        <f>SUM(C12:C16)</f>
        <v>46179271</v>
      </c>
      <c r="D17" s="19">
        <f>SUM(D12:D16)</f>
        <v>54284985</v>
      </c>
      <c r="E17" s="68" t="s">
        <v>55</v>
      </c>
      <c r="F17" s="19">
        <f>SUM(F12:F16)</f>
        <v>43834869</v>
      </c>
      <c r="G17" s="19">
        <f>SUM(G12:G16)</f>
        <v>53921845</v>
      </c>
    </row>
    <row r="18" spans="1:7" ht="12.75">
      <c r="A18" s="5"/>
      <c r="B18" s="49"/>
      <c r="C18" s="19"/>
      <c r="D18" s="19"/>
      <c r="E18" s="18"/>
      <c r="F18" s="19"/>
      <c r="G18" s="19"/>
    </row>
    <row r="19" spans="1:7" ht="15.75">
      <c r="A19" s="5">
        <v>11</v>
      </c>
      <c r="B19" s="48" t="s">
        <v>3</v>
      </c>
      <c r="C19" s="17"/>
      <c r="D19" s="17"/>
      <c r="E19" s="16" t="s">
        <v>37</v>
      </c>
      <c r="F19" s="17"/>
      <c r="G19" s="17"/>
    </row>
    <row r="20" spans="1:7" ht="12.75">
      <c r="A20" s="5">
        <v>12</v>
      </c>
      <c r="B20" s="49" t="s">
        <v>60</v>
      </c>
      <c r="C20" s="19"/>
      <c r="D20" s="19"/>
      <c r="E20" s="18" t="s">
        <v>86</v>
      </c>
      <c r="F20" s="19">
        <f>'6. Kiadások'!F20</f>
        <v>500000</v>
      </c>
      <c r="G20" s="19">
        <f>'6. Kiadások'!G20</f>
        <v>3409438</v>
      </c>
    </row>
    <row r="21" spans="1:7" ht="12.75">
      <c r="A21" s="5">
        <v>13</v>
      </c>
      <c r="B21" s="49" t="s">
        <v>84</v>
      </c>
      <c r="C21" s="19">
        <f>'5.bev. forrásonként'!H40</f>
        <v>2498602</v>
      </c>
      <c r="D21" s="19">
        <f>'5.bev. forrásonként'!I40</f>
        <v>4058510</v>
      </c>
      <c r="E21" s="18" t="s">
        <v>16</v>
      </c>
      <c r="F21" s="19">
        <f>'6. Kiadások'!F21</f>
        <v>98834731</v>
      </c>
      <c r="G21" s="19">
        <f>'6. Kiadások'!G21</f>
        <v>98717201</v>
      </c>
    </row>
    <row r="22" spans="1:7" ht="12.75">
      <c r="A22" s="5">
        <v>14</v>
      </c>
      <c r="B22" s="49" t="s">
        <v>85</v>
      </c>
      <c r="C22" s="19"/>
      <c r="D22" s="19">
        <f>'5.bev. forrásonként'!I87</f>
        <v>762000</v>
      </c>
      <c r="E22" s="18" t="s">
        <v>87</v>
      </c>
      <c r="F22" s="19">
        <v>0</v>
      </c>
      <c r="G22" s="19">
        <v>0</v>
      </c>
    </row>
    <row r="23" spans="1:7" ht="12.75">
      <c r="A23" s="5">
        <v>15</v>
      </c>
      <c r="B23" s="25"/>
      <c r="C23" s="5"/>
      <c r="D23" s="5"/>
      <c r="E23" s="18" t="s">
        <v>8</v>
      </c>
      <c r="F23" s="19">
        <v>0</v>
      </c>
      <c r="G23" s="19">
        <v>0</v>
      </c>
    </row>
    <row r="24" spans="1:7" ht="12.75">
      <c r="A24" s="5">
        <v>16</v>
      </c>
      <c r="B24" s="25"/>
      <c r="C24" s="5"/>
      <c r="D24" s="5"/>
      <c r="E24" s="18" t="s">
        <v>9</v>
      </c>
      <c r="F24" s="19">
        <v>0</v>
      </c>
      <c r="G24" s="19">
        <v>0</v>
      </c>
    </row>
    <row r="25" spans="1:7" ht="14.25">
      <c r="A25" s="5">
        <v>17</v>
      </c>
      <c r="B25" s="51"/>
      <c r="C25" s="19"/>
      <c r="D25" s="19"/>
      <c r="E25" s="18" t="s">
        <v>88</v>
      </c>
      <c r="F25" s="19">
        <v>0</v>
      </c>
      <c r="G25" s="19">
        <v>0</v>
      </c>
    </row>
    <row r="26" spans="1:7" ht="14.25">
      <c r="A26" s="5">
        <v>18</v>
      </c>
      <c r="B26" s="70" t="s">
        <v>55</v>
      </c>
      <c r="C26" s="19">
        <f>SUM(C20:C25)</f>
        <v>2498602</v>
      </c>
      <c r="D26" s="19">
        <f>SUM(D20:D25)</f>
        <v>4820510</v>
      </c>
      <c r="E26" s="68" t="s">
        <v>55</v>
      </c>
      <c r="F26" s="19">
        <f>SUM(F20:F25)</f>
        <v>99334731</v>
      </c>
      <c r="G26" s="19">
        <f>SUM(G20:G25)</f>
        <v>102126639</v>
      </c>
    </row>
    <row r="27" spans="1:7" ht="16.5">
      <c r="A27" s="5">
        <v>19</v>
      </c>
      <c r="B27" s="52"/>
      <c r="C27" s="19"/>
      <c r="D27" s="19"/>
      <c r="E27" s="14" t="s">
        <v>73</v>
      </c>
      <c r="F27" s="15"/>
      <c r="G27" s="15"/>
    </row>
    <row r="28" spans="1:7" ht="15.75">
      <c r="A28" s="5">
        <v>20</v>
      </c>
      <c r="B28" s="48"/>
      <c r="C28" s="19"/>
      <c r="D28" s="19"/>
      <c r="E28" s="16" t="s">
        <v>17</v>
      </c>
      <c r="F28" s="17"/>
      <c r="G28" s="17"/>
    </row>
    <row r="29" spans="1:7" ht="15.75">
      <c r="A29" s="5">
        <v>21</v>
      </c>
      <c r="B29" s="48"/>
      <c r="C29" s="19"/>
      <c r="D29" s="19"/>
      <c r="E29" s="28" t="s">
        <v>1</v>
      </c>
      <c r="F29" s="19">
        <f>'6. Kiadások'!F28</f>
        <v>2451262</v>
      </c>
      <c r="G29" s="19">
        <f>'6. Kiadások'!G28</f>
        <v>0</v>
      </c>
    </row>
    <row r="30" spans="1:7" ht="14.25">
      <c r="A30" s="5">
        <v>22</v>
      </c>
      <c r="B30" s="51"/>
      <c r="C30" s="19"/>
      <c r="D30" s="19"/>
      <c r="E30" s="18" t="s">
        <v>18</v>
      </c>
      <c r="F30" s="19">
        <v>0</v>
      </c>
      <c r="G30" s="19">
        <v>0</v>
      </c>
    </row>
    <row r="31" spans="1:7" ht="14.25">
      <c r="A31" s="5">
        <v>23</v>
      </c>
      <c r="B31" s="51"/>
      <c r="C31" s="19"/>
      <c r="D31" s="19"/>
      <c r="E31" s="68" t="s">
        <v>55</v>
      </c>
      <c r="F31" s="19">
        <f>SUM(F29:F30)</f>
        <v>2451262</v>
      </c>
      <c r="G31" s="19">
        <f>SUM(G29:G30)</f>
        <v>0</v>
      </c>
    </row>
    <row r="32" spans="1:7" ht="15.75">
      <c r="A32" s="5">
        <v>24</v>
      </c>
      <c r="B32" s="48"/>
      <c r="C32" s="19"/>
      <c r="D32" s="19"/>
      <c r="E32" s="16" t="s">
        <v>19</v>
      </c>
      <c r="F32" s="17"/>
      <c r="G32" s="17"/>
    </row>
    <row r="33" spans="1:7" ht="14.25">
      <c r="A33" s="5">
        <v>25</v>
      </c>
      <c r="B33" s="51"/>
      <c r="C33" s="19"/>
      <c r="D33" s="19"/>
      <c r="E33" s="18" t="s">
        <v>20</v>
      </c>
      <c r="F33" s="19">
        <v>0</v>
      </c>
      <c r="G33" s="19">
        <v>0</v>
      </c>
    </row>
    <row r="34" spans="1:7" ht="18">
      <c r="A34" s="5">
        <v>26</v>
      </c>
      <c r="B34" s="46"/>
      <c r="C34" s="19"/>
      <c r="D34" s="19"/>
      <c r="E34" s="12" t="s">
        <v>21</v>
      </c>
      <c r="F34" s="13"/>
      <c r="G34" s="13"/>
    </row>
    <row r="35" spans="1:7" ht="14.25">
      <c r="A35" s="5">
        <v>27</v>
      </c>
      <c r="B35" s="51"/>
      <c r="C35" s="19"/>
      <c r="D35" s="19"/>
      <c r="E35" s="18" t="s">
        <v>22</v>
      </c>
      <c r="F35" s="19">
        <v>0</v>
      </c>
      <c r="G35" s="19">
        <v>0</v>
      </c>
    </row>
    <row r="36" spans="1:7" ht="14.25">
      <c r="A36" s="5">
        <v>28</v>
      </c>
      <c r="B36" s="51"/>
      <c r="C36" s="19"/>
      <c r="D36" s="19"/>
      <c r="E36" s="18" t="s">
        <v>23</v>
      </c>
      <c r="F36" s="19">
        <v>0</v>
      </c>
      <c r="G36" s="19">
        <v>0</v>
      </c>
    </row>
    <row r="37" spans="1:7" ht="14.25">
      <c r="A37" s="5">
        <v>29</v>
      </c>
      <c r="B37" s="51"/>
      <c r="C37" s="19"/>
      <c r="D37" s="19"/>
      <c r="E37" s="68" t="s">
        <v>55</v>
      </c>
      <c r="F37" s="19">
        <f>SUM(F35:F36)</f>
        <v>0</v>
      </c>
      <c r="G37" s="19">
        <f>SUM(G35:G36)</f>
        <v>0</v>
      </c>
    </row>
    <row r="38" spans="1:7" ht="14.25">
      <c r="A38" s="5">
        <v>30</v>
      </c>
      <c r="B38" s="51"/>
      <c r="C38" s="19"/>
      <c r="D38" s="19"/>
      <c r="E38" s="18"/>
      <c r="F38" s="19"/>
      <c r="G38" s="19"/>
    </row>
    <row r="39" spans="1:7" ht="18">
      <c r="A39" s="5">
        <v>31</v>
      </c>
      <c r="B39" s="46"/>
      <c r="C39" s="19"/>
      <c r="D39" s="19"/>
      <c r="E39" s="12" t="s">
        <v>24</v>
      </c>
      <c r="F39" s="13"/>
      <c r="G39" s="13"/>
    </row>
    <row r="40" spans="1:7" ht="14.25">
      <c r="A40" s="5">
        <v>32</v>
      </c>
      <c r="B40" s="51"/>
      <c r="C40" s="19"/>
      <c r="D40" s="19"/>
      <c r="E40" s="18" t="s">
        <v>413</v>
      </c>
      <c r="F40" s="19">
        <f>'6. Kiadások'!F35</f>
        <v>1235629</v>
      </c>
      <c r="G40" s="19">
        <f>'6. Kiadások'!G35</f>
        <v>1235629</v>
      </c>
    </row>
    <row r="41" spans="1:7" ht="14.25">
      <c r="A41" s="5">
        <v>33</v>
      </c>
      <c r="B41" s="51"/>
      <c r="C41" s="19"/>
      <c r="D41" s="19"/>
      <c r="E41" s="18" t="s">
        <v>25</v>
      </c>
      <c r="F41" s="19">
        <v>0</v>
      </c>
      <c r="G41" s="19">
        <v>0</v>
      </c>
    </row>
    <row r="42" spans="1:7" ht="48">
      <c r="A42" s="5">
        <v>34</v>
      </c>
      <c r="B42" s="53" t="s">
        <v>38</v>
      </c>
      <c r="C42" s="17">
        <f>C17+C26</f>
        <v>48677873</v>
      </c>
      <c r="D42" s="17">
        <f>D17+D26</f>
        <v>59105495</v>
      </c>
      <c r="E42" s="12" t="s">
        <v>26</v>
      </c>
      <c r="F42" s="17">
        <f>F17+F26+F31+F40</f>
        <v>146856491</v>
      </c>
      <c r="G42" s="17">
        <f>G17+G26+G31+G40</f>
        <v>157284113</v>
      </c>
    </row>
    <row r="43" spans="1:7" ht="18">
      <c r="A43" s="5">
        <v>35</v>
      </c>
      <c r="B43" s="54"/>
      <c r="C43" s="19"/>
      <c r="D43" s="19"/>
      <c r="E43" s="12" t="s">
        <v>27</v>
      </c>
      <c r="F43" s="13"/>
      <c r="G43" s="13"/>
    </row>
    <row r="44" spans="1:7" ht="14.25">
      <c r="A44" s="5">
        <v>36</v>
      </c>
      <c r="B44" s="51"/>
      <c r="C44" s="19"/>
      <c r="D44" s="19"/>
      <c r="E44" s="18" t="s">
        <v>22</v>
      </c>
      <c r="F44" s="19">
        <v>0</v>
      </c>
      <c r="G44" s="19">
        <v>0</v>
      </c>
    </row>
    <row r="45" spans="1:7" ht="14.25">
      <c r="A45" s="5">
        <v>37</v>
      </c>
      <c r="B45" s="51"/>
      <c r="C45" s="19"/>
      <c r="D45" s="19"/>
      <c r="E45" s="18" t="s">
        <v>23</v>
      </c>
      <c r="F45" s="19">
        <v>0</v>
      </c>
      <c r="G45" s="19">
        <v>0</v>
      </c>
    </row>
    <row r="46" spans="1:7" ht="18">
      <c r="A46" s="5">
        <v>38</v>
      </c>
      <c r="B46" s="46" t="s">
        <v>28</v>
      </c>
      <c r="C46" s="13"/>
      <c r="D46" s="13"/>
      <c r="E46" s="12"/>
      <c r="F46" s="20"/>
      <c r="G46" s="20"/>
    </row>
    <row r="47" spans="1:7" ht="18">
      <c r="A47" s="5">
        <v>39</v>
      </c>
      <c r="B47" s="48" t="s">
        <v>29</v>
      </c>
      <c r="C47" s="17"/>
      <c r="D47" s="17"/>
      <c r="E47" s="21"/>
      <c r="F47" s="20"/>
      <c r="G47" s="20"/>
    </row>
    <row r="48" spans="1:7" ht="18">
      <c r="A48" s="5">
        <v>40</v>
      </c>
      <c r="B48" s="51" t="s">
        <v>39</v>
      </c>
      <c r="C48" s="19">
        <f>'5.bev. forrásonként'!H99</f>
        <v>1342489</v>
      </c>
      <c r="D48" s="19">
        <f>'5.bev. forrásonként'!I99</f>
        <v>1342489</v>
      </c>
      <c r="E48" s="18"/>
      <c r="F48" s="20"/>
      <c r="G48" s="20"/>
    </row>
    <row r="49" spans="1:7" ht="18">
      <c r="A49" s="5">
        <v>41</v>
      </c>
      <c r="B49" s="51" t="s">
        <v>40</v>
      </c>
      <c r="C49" s="19">
        <f>'5.bev. forrásonként'!H100</f>
        <v>96836129</v>
      </c>
      <c r="D49" s="19">
        <f>'5.bev. forrásonként'!I100</f>
        <v>96836129</v>
      </c>
      <c r="E49" s="18"/>
      <c r="F49" s="20"/>
      <c r="G49" s="20"/>
    </row>
    <row r="50" spans="1:7" ht="18">
      <c r="A50" s="5">
        <v>42</v>
      </c>
      <c r="B50" s="48" t="s">
        <v>30</v>
      </c>
      <c r="C50" s="17"/>
      <c r="D50" s="17"/>
      <c r="E50" s="21"/>
      <c r="F50" s="20"/>
      <c r="G50" s="20"/>
    </row>
    <row r="51" spans="1:7" ht="18">
      <c r="A51" s="5">
        <v>43</v>
      </c>
      <c r="B51" s="51" t="s">
        <v>325</v>
      </c>
      <c r="C51" s="19">
        <v>0</v>
      </c>
      <c r="D51" s="19">
        <v>0</v>
      </c>
      <c r="E51" s="18"/>
      <c r="F51" s="20"/>
      <c r="G51" s="20"/>
    </row>
    <row r="52" spans="1:7" ht="18">
      <c r="A52" s="5">
        <v>44</v>
      </c>
      <c r="B52" s="51" t="s">
        <v>31</v>
      </c>
      <c r="C52" s="19">
        <v>0</v>
      </c>
      <c r="D52" s="19">
        <v>0</v>
      </c>
      <c r="E52" s="18"/>
      <c r="F52" s="20"/>
      <c r="G52" s="20"/>
    </row>
    <row r="53" spans="1:7" ht="18">
      <c r="A53" s="5">
        <v>45</v>
      </c>
      <c r="B53" s="46" t="s">
        <v>4</v>
      </c>
      <c r="C53" s="13">
        <f>C42+C49+C51+C48+C52</f>
        <v>146856491</v>
      </c>
      <c r="D53" s="13">
        <f>D42+D49+D51+D48+D52</f>
        <v>157284113</v>
      </c>
      <c r="E53" s="12" t="s">
        <v>32</v>
      </c>
      <c r="F53" s="13">
        <f>F17+F26+F31+F40</f>
        <v>146856491</v>
      </c>
      <c r="G53" s="13">
        <f>G17+G26+G31+G40</f>
        <v>157284113</v>
      </c>
    </row>
    <row r="54" spans="1:7" ht="14.25">
      <c r="A54" s="5">
        <v>46</v>
      </c>
      <c r="B54" s="51" t="s">
        <v>33</v>
      </c>
      <c r="C54" s="19">
        <f>C17+C51+C48</f>
        <v>47521760</v>
      </c>
      <c r="D54" s="19">
        <f>D17+D51+D48</f>
        <v>55627474</v>
      </c>
      <c r="E54" s="18" t="s">
        <v>34</v>
      </c>
      <c r="F54" s="19">
        <f>F17+F31+F40</f>
        <v>47521760</v>
      </c>
      <c r="G54" s="19">
        <f>G17+G31+G40</f>
        <v>55157474</v>
      </c>
    </row>
    <row r="55" spans="1:7" ht="14.25">
      <c r="A55" s="5">
        <v>47</v>
      </c>
      <c r="B55" s="51" t="s">
        <v>35</v>
      </c>
      <c r="C55" s="19">
        <f>C26+C49</f>
        <v>99334731</v>
      </c>
      <c r="D55" s="19">
        <f>D26+D49</f>
        <v>101656639</v>
      </c>
      <c r="E55" s="18" t="s">
        <v>41</v>
      </c>
      <c r="F55" s="19">
        <f>F26</f>
        <v>99334731</v>
      </c>
      <c r="G55" s="19">
        <f>G26</f>
        <v>102126639</v>
      </c>
    </row>
  </sheetData>
  <sheetProtection/>
  <mergeCells count="2">
    <mergeCell ref="B7:D7"/>
    <mergeCell ref="E7:G7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5.421875" style="0" customWidth="1"/>
    <col min="6" max="6" width="12.421875" style="0" customWidth="1"/>
    <col min="7" max="7" width="11.28125" style="0" customWidth="1"/>
    <col min="8" max="8" width="17.28125" style="0" customWidth="1"/>
    <col min="9" max="9" width="14.7109375" style="0" bestFit="1" customWidth="1"/>
    <col min="10" max="10" width="12.57421875" style="0" bestFit="1" customWidth="1"/>
  </cols>
  <sheetData>
    <row r="1" ht="12.75">
      <c r="A1" t="s">
        <v>440</v>
      </c>
    </row>
    <row r="2" spans="1:8" ht="15">
      <c r="A2" s="1" t="s">
        <v>336</v>
      </c>
      <c r="C2" s="4"/>
      <c r="E2" s="4" t="s">
        <v>323</v>
      </c>
      <c r="F2" s="4"/>
      <c r="G2" s="4"/>
      <c r="H2" s="4"/>
    </row>
    <row r="3" spans="1:9" ht="12.75">
      <c r="A3" s="5" t="s">
        <v>75</v>
      </c>
      <c r="B3" s="7" t="s">
        <v>76</v>
      </c>
      <c r="C3" s="5" t="s">
        <v>103</v>
      </c>
      <c r="D3" s="5" t="s">
        <v>421</v>
      </c>
      <c r="E3" s="5" t="s">
        <v>104</v>
      </c>
      <c r="F3" s="7" t="s">
        <v>106</v>
      </c>
      <c r="G3" s="5" t="s">
        <v>107</v>
      </c>
      <c r="H3" s="5" t="s">
        <v>109</v>
      </c>
      <c r="I3" s="5" t="s">
        <v>433</v>
      </c>
    </row>
    <row r="4" spans="1:9" ht="25.5">
      <c r="A4" s="9" t="s">
        <v>149</v>
      </c>
      <c r="B4" s="27" t="s">
        <v>150</v>
      </c>
      <c r="C4" s="8" t="s">
        <v>151</v>
      </c>
      <c r="D4" s="61" t="s">
        <v>152</v>
      </c>
      <c r="E4" s="6" t="s">
        <v>153</v>
      </c>
      <c r="F4" s="6" t="s">
        <v>154</v>
      </c>
      <c r="G4" s="61" t="s">
        <v>155</v>
      </c>
      <c r="H4" s="9" t="s">
        <v>156</v>
      </c>
      <c r="I4" s="9" t="s">
        <v>432</v>
      </c>
    </row>
    <row r="5" spans="1:9" ht="15.75">
      <c r="A5" s="5">
        <v>1</v>
      </c>
      <c r="B5" s="27">
        <v>1</v>
      </c>
      <c r="C5" s="37" t="s">
        <v>157</v>
      </c>
      <c r="D5" s="5" t="s">
        <v>158</v>
      </c>
      <c r="E5" s="85"/>
      <c r="F5" s="83"/>
      <c r="G5" s="84"/>
      <c r="H5" s="85"/>
      <c r="I5" s="85"/>
    </row>
    <row r="6" spans="1:10" ht="12.75">
      <c r="A6" s="5">
        <v>2</v>
      </c>
      <c r="B6" s="62" t="s">
        <v>159</v>
      </c>
      <c r="C6" s="36" t="s">
        <v>160</v>
      </c>
      <c r="D6" s="5"/>
      <c r="E6" s="85">
        <v>1071000</v>
      </c>
      <c r="F6" s="83"/>
      <c r="G6" s="86"/>
      <c r="H6" s="85">
        <f>E6+F6+G6</f>
        <v>1071000</v>
      </c>
      <c r="I6" s="85">
        <f>F6+G6+H6</f>
        <v>1071000</v>
      </c>
      <c r="J6" s="82"/>
    </row>
    <row r="7" spans="1:10" ht="12.75">
      <c r="A7" s="5">
        <v>3</v>
      </c>
      <c r="B7" s="27" t="s">
        <v>161</v>
      </c>
      <c r="C7" s="23" t="s">
        <v>162</v>
      </c>
      <c r="D7" s="5"/>
      <c r="E7" s="83">
        <v>1952000</v>
      </c>
      <c r="F7" s="83"/>
      <c r="G7" s="87"/>
      <c r="H7" s="85">
        <f aca="true" t="shared" si="0" ref="H7:I22">E7+F7+G7</f>
        <v>1952000</v>
      </c>
      <c r="I7" s="85">
        <f t="shared" si="0"/>
        <v>1952000</v>
      </c>
      <c r="J7" s="82"/>
    </row>
    <row r="8" spans="1:10" ht="12.75">
      <c r="A8" s="5">
        <v>4</v>
      </c>
      <c r="B8" s="27" t="s">
        <v>163</v>
      </c>
      <c r="C8" s="23" t="s">
        <v>164</v>
      </c>
      <c r="D8" s="5"/>
      <c r="E8" s="83">
        <v>100000</v>
      </c>
      <c r="F8" s="83"/>
      <c r="G8" s="87"/>
      <c r="H8" s="85">
        <v>100000</v>
      </c>
      <c r="I8" s="85">
        <v>100000</v>
      </c>
      <c r="J8" s="82"/>
    </row>
    <row r="9" spans="1:10" ht="12.75">
      <c r="A9" s="5">
        <v>5</v>
      </c>
      <c r="B9" s="27" t="s">
        <v>165</v>
      </c>
      <c r="C9" s="23" t="s">
        <v>166</v>
      </c>
      <c r="D9" s="5"/>
      <c r="E9" s="83">
        <v>1089600</v>
      </c>
      <c r="F9" s="83"/>
      <c r="G9" s="87"/>
      <c r="H9" s="85">
        <f t="shared" si="0"/>
        <v>1089600</v>
      </c>
      <c r="I9" s="85">
        <f t="shared" si="0"/>
        <v>1089600</v>
      </c>
      <c r="J9" s="82"/>
    </row>
    <row r="10" spans="1:10" ht="12.75">
      <c r="A10" s="5">
        <v>6</v>
      </c>
      <c r="B10" s="27" t="s">
        <v>167</v>
      </c>
      <c r="C10" s="5" t="s">
        <v>168</v>
      </c>
      <c r="D10" s="5"/>
      <c r="E10" s="83">
        <v>5000000</v>
      </c>
      <c r="F10" s="83"/>
      <c r="G10" s="87"/>
      <c r="H10" s="85">
        <f t="shared" si="0"/>
        <v>5000000</v>
      </c>
      <c r="I10" s="85">
        <f t="shared" si="0"/>
        <v>5000000</v>
      </c>
      <c r="J10" s="82"/>
    </row>
    <row r="11" spans="1:10" ht="12.75">
      <c r="A11" s="5">
        <v>7</v>
      </c>
      <c r="B11" s="27" t="s">
        <v>346</v>
      </c>
      <c r="C11" s="7" t="s">
        <v>337</v>
      </c>
      <c r="D11" s="5"/>
      <c r="E11" s="83">
        <v>372300</v>
      </c>
      <c r="F11" s="83"/>
      <c r="G11" s="87"/>
      <c r="H11" s="85">
        <f t="shared" si="0"/>
        <v>372300</v>
      </c>
      <c r="I11" s="85">
        <f t="shared" si="0"/>
        <v>372300</v>
      </c>
      <c r="J11" s="82"/>
    </row>
    <row r="12" spans="1:10" ht="12.75">
      <c r="A12" s="5">
        <v>8</v>
      </c>
      <c r="B12" s="27" t="s">
        <v>347</v>
      </c>
      <c r="C12" s="5" t="s">
        <v>326</v>
      </c>
      <c r="D12" s="5"/>
      <c r="E12" s="83">
        <v>4487936</v>
      </c>
      <c r="F12" s="83"/>
      <c r="G12" s="87"/>
      <c r="H12" s="85">
        <f t="shared" si="0"/>
        <v>4487936</v>
      </c>
      <c r="I12" s="85">
        <f t="shared" si="0"/>
        <v>4487936</v>
      </c>
      <c r="J12" s="82"/>
    </row>
    <row r="13" spans="1:10" ht="12.75">
      <c r="A13" s="5">
        <v>9</v>
      </c>
      <c r="B13" s="27" t="s">
        <v>407</v>
      </c>
      <c r="C13" s="5" t="s">
        <v>408</v>
      </c>
      <c r="D13" s="5"/>
      <c r="E13" s="83">
        <v>1908900</v>
      </c>
      <c r="F13" s="83"/>
      <c r="G13" s="87"/>
      <c r="H13" s="85">
        <f t="shared" si="0"/>
        <v>1908900</v>
      </c>
      <c r="I13" s="85">
        <f t="shared" si="0"/>
        <v>1908900</v>
      </c>
      <c r="J13" s="82"/>
    </row>
    <row r="14" spans="1:10" ht="12.75">
      <c r="A14" s="5">
        <v>10</v>
      </c>
      <c r="B14" s="27">
        <v>2</v>
      </c>
      <c r="C14" s="5" t="s">
        <v>169</v>
      </c>
      <c r="D14" s="5" t="s">
        <v>170</v>
      </c>
      <c r="E14" s="83"/>
      <c r="F14" s="83"/>
      <c r="G14" s="87"/>
      <c r="H14" s="85">
        <f t="shared" si="0"/>
        <v>0</v>
      </c>
      <c r="I14" s="85">
        <f t="shared" si="0"/>
        <v>0</v>
      </c>
      <c r="J14" s="82"/>
    </row>
    <row r="15" spans="1:10" ht="12.75">
      <c r="A15" s="5">
        <v>11</v>
      </c>
      <c r="B15" s="27">
        <v>3</v>
      </c>
      <c r="C15" s="7" t="s">
        <v>348</v>
      </c>
      <c r="D15" s="5" t="s">
        <v>171</v>
      </c>
      <c r="E15" s="83"/>
      <c r="F15" s="83"/>
      <c r="G15" s="87"/>
      <c r="H15" s="85">
        <f t="shared" si="0"/>
        <v>0</v>
      </c>
      <c r="I15" s="85">
        <f t="shared" si="0"/>
        <v>0</v>
      </c>
      <c r="J15" s="82"/>
    </row>
    <row r="16" spans="1:10" ht="12.75">
      <c r="A16" s="5">
        <v>12</v>
      </c>
      <c r="B16" s="27" t="s">
        <v>159</v>
      </c>
      <c r="C16" s="7" t="s">
        <v>331</v>
      </c>
      <c r="D16" s="5"/>
      <c r="E16" s="83">
        <v>8464000</v>
      </c>
      <c r="F16" s="83"/>
      <c r="G16" s="87"/>
      <c r="H16" s="85">
        <f t="shared" si="0"/>
        <v>8464000</v>
      </c>
      <c r="I16" s="85">
        <f t="shared" si="0"/>
        <v>8464000</v>
      </c>
      <c r="J16" s="82"/>
    </row>
    <row r="17" spans="1:10" ht="12.75">
      <c r="A17" s="5">
        <v>13</v>
      </c>
      <c r="B17" s="27" t="s">
        <v>161</v>
      </c>
      <c r="C17" s="7" t="s">
        <v>332</v>
      </c>
      <c r="D17" s="5"/>
      <c r="E17" s="83">
        <v>4250000</v>
      </c>
      <c r="F17" s="83"/>
      <c r="G17" s="87"/>
      <c r="H17" s="85">
        <f t="shared" si="0"/>
        <v>4250000</v>
      </c>
      <c r="I17" s="85">
        <v>4479000</v>
      </c>
      <c r="J17" s="82"/>
    </row>
    <row r="18" spans="1:10" ht="12.75">
      <c r="A18" s="5">
        <v>14</v>
      </c>
      <c r="B18" s="27" t="s">
        <v>163</v>
      </c>
      <c r="C18" s="7" t="s">
        <v>422</v>
      </c>
      <c r="D18" s="5"/>
      <c r="E18" s="83">
        <v>395010</v>
      </c>
      <c r="F18" s="83"/>
      <c r="G18" s="87"/>
      <c r="H18" s="85">
        <f t="shared" si="0"/>
        <v>395010</v>
      </c>
      <c r="I18" s="85">
        <v>622629</v>
      </c>
      <c r="J18" s="82"/>
    </row>
    <row r="19" spans="1:10" ht="12.75">
      <c r="A19" s="5">
        <v>15</v>
      </c>
      <c r="B19" s="27" t="s">
        <v>165</v>
      </c>
      <c r="C19" s="7" t="s">
        <v>423</v>
      </c>
      <c r="D19" s="5"/>
      <c r="E19" s="83"/>
      <c r="F19" s="83"/>
      <c r="G19" s="87"/>
      <c r="H19" s="85"/>
      <c r="I19" s="85">
        <v>268483</v>
      </c>
      <c r="J19" s="82"/>
    </row>
    <row r="20" spans="1:10" ht="12.75">
      <c r="A20" s="5">
        <v>16</v>
      </c>
      <c r="B20" s="27">
        <v>4</v>
      </c>
      <c r="C20" s="5" t="s">
        <v>172</v>
      </c>
      <c r="D20" s="5" t="s">
        <v>173</v>
      </c>
      <c r="E20" s="83">
        <v>1800000</v>
      </c>
      <c r="F20" s="83"/>
      <c r="G20" s="87"/>
      <c r="H20" s="85">
        <f t="shared" si="0"/>
        <v>1800000</v>
      </c>
      <c r="I20" s="85">
        <v>2000000</v>
      </c>
      <c r="J20" s="82"/>
    </row>
    <row r="21" spans="1:10" ht="12.75">
      <c r="A21" s="5">
        <v>17</v>
      </c>
      <c r="B21" s="27">
        <v>5</v>
      </c>
      <c r="C21" s="5" t="s">
        <v>349</v>
      </c>
      <c r="D21" s="5" t="s">
        <v>174</v>
      </c>
      <c r="E21" s="83">
        <v>0</v>
      </c>
      <c r="F21" s="83"/>
      <c r="G21" s="87"/>
      <c r="H21" s="85">
        <f t="shared" si="0"/>
        <v>0</v>
      </c>
      <c r="I21" s="85">
        <v>1381760</v>
      </c>
      <c r="J21" s="82"/>
    </row>
    <row r="22" spans="1:10" ht="12.75">
      <c r="A22" s="5">
        <v>18</v>
      </c>
      <c r="B22" s="27">
        <v>6</v>
      </c>
      <c r="C22" s="5" t="s">
        <v>350</v>
      </c>
      <c r="D22" s="5" t="s">
        <v>175</v>
      </c>
      <c r="E22" s="83">
        <v>0</v>
      </c>
      <c r="F22" s="83"/>
      <c r="G22" s="87"/>
      <c r="H22" s="85">
        <f t="shared" si="0"/>
        <v>0</v>
      </c>
      <c r="I22" s="85">
        <f t="shared" si="0"/>
        <v>0</v>
      </c>
      <c r="J22" s="82"/>
    </row>
    <row r="23" spans="1:10" ht="12.75">
      <c r="A23" s="5">
        <v>19</v>
      </c>
      <c r="B23" s="27" t="s">
        <v>59</v>
      </c>
      <c r="C23" s="6" t="s">
        <v>176</v>
      </c>
      <c r="D23" s="5" t="s">
        <v>177</v>
      </c>
      <c r="E23" s="84">
        <f>SUM(E6:E22)</f>
        <v>30890746</v>
      </c>
      <c r="F23" s="84">
        <f>SUM(F6:F22)</f>
        <v>0</v>
      </c>
      <c r="G23" s="84">
        <f>SUM(G6:G22)</f>
        <v>0</v>
      </c>
      <c r="H23" s="84">
        <f>SUM(H6:H22)</f>
        <v>30890746</v>
      </c>
      <c r="I23" s="84">
        <f>SUM(I6:I22)</f>
        <v>33197608</v>
      </c>
      <c r="J23" s="82"/>
    </row>
    <row r="24" spans="1:10" ht="12.75">
      <c r="A24" s="5">
        <v>20</v>
      </c>
      <c r="B24" s="27">
        <v>1</v>
      </c>
      <c r="C24" s="7" t="s">
        <v>178</v>
      </c>
      <c r="D24" s="5" t="s">
        <v>179</v>
      </c>
      <c r="E24" s="83"/>
      <c r="F24" s="83"/>
      <c r="G24" s="87"/>
      <c r="H24" s="83">
        <v>0</v>
      </c>
      <c r="I24" s="83">
        <v>0</v>
      </c>
      <c r="J24" s="82"/>
    </row>
    <row r="25" spans="1:10" ht="12.75">
      <c r="A25" s="5">
        <v>21</v>
      </c>
      <c r="B25" s="27">
        <v>2</v>
      </c>
      <c r="C25" s="7" t="s">
        <v>180</v>
      </c>
      <c r="D25" s="5" t="s">
        <v>181</v>
      </c>
      <c r="E25" s="83"/>
      <c r="F25" s="83"/>
      <c r="G25" s="87"/>
      <c r="H25" s="83">
        <v>0</v>
      </c>
      <c r="I25" s="83">
        <v>0</v>
      </c>
      <c r="J25" s="82"/>
    </row>
    <row r="26" spans="1:10" ht="12.75">
      <c r="A26" s="5">
        <v>22</v>
      </c>
      <c r="B26" s="27">
        <v>3</v>
      </c>
      <c r="C26" s="7" t="s">
        <v>182</v>
      </c>
      <c r="D26" s="5" t="s">
        <v>183</v>
      </c>
      <c r="E26" s="83"/>
      <c r="F26" s="83"/>
      <c r="G26" s="87"/>
      <c r="H26" s="83">
        <v>0</v>
      </c>
      <c r="I26" s="83">
        <v>0</v>
      </c>
      <c r="J26" s="82"/>
    </row>
    <row r="27" spans="1:10" ht="12.75">
      <c r="A27" s="5">
        <v>23</v>
      </c>
      <c r="B27" s="27">
        <v>4</v>
      </c>
      <c r="C27" s="7" t="s">
        <v>184</v>
      </c>
      <c r="D27" s="7" t="s">
        <v>185</v>
      </c>
      <c r="E27" s="84"/>
      <c r="F27" s="84"/>
      <c r="G27" s="88"/>
      <c r="H27" s="83">
        <v>0</v>
      </c>
      <c r="I27" s="83">
        <v>0</v>
      </c>
      <c r="J27" s="82"/>
    </row>
    <row r="28" spans="1:10" ht="12.75">
      <c r="A28" s="5">
        <v>24</v>
      </c>
      <c r="B28" s="27">
        <v>5</v>
      </c>
      <c r="C28" s="5" t="s">
        <v>186</v>
      </c>
      <c r="D28" s="5" t="s">
        <v>187</v>
      </c>
      <c r="E28" s="83"/>
      <c r="F28" s="83"/>
      <c r="G28" s="87"/>
      <c r="H28" s="83"/>
      <c r="I28" s="83"/>
      <c r="J28" s="82"/>
    </row>
    <row r="29" spans="1:10" ht="12.75">
      <c r="A29" s="5">
        <v>25</v>
      </c>
      <c r="B29" s="27" t="s">
        <v>159</v>
      </c>
      <c r="C29" s="23" t="s">
        <v>333</v>
      </c>
      <c r="D29" s="5"/>
      <c r="E29" s="83">
        <v>8403333</v>
      </c>
      <c r="F29" s="83"/>
      <c r="G29" s="87"/>
      <c r="H29" s="83">
        <f>E29+F29+G29</f>
        <v>8403333</v>
      </c>
      <c r="I29" s="83">
        <v>14202730</v>
      </c>
      <c r="J29" s="82"/>
    </row>
    <row r="30" spans="1:10" ht="12.75">
      <c r="A30" s="5">
        <v>26</v>
      </c>
      <c r="B30" s="27" t="s">
        <v>161</v>
      </c>
      <c r="C30" s="23" t="s">
        <v>409</v>
      </c>
      <c r="D30" s="5"/>
      <c r="E30" s="83">
        <v>104692</v>
      </c>
      <c r="F30" s="83"/>
      <c r="G30" s="87"/>
      <c r="H30" s="83">
        <f>E30+F30+G30</f>
        <v>104692</v>
      </c>
      <c r="I30" s="83">
        <v>0</v>
      </c>
      <c r="J30" s="82"/>
    </row>
    <row r="31" spans="1:10" ht="12.75">
      <c r="A31" s="5">
        <v>27</v>
      </c>
      <c r="B31" s="27" t="s">
        <v>163</v>
      </c>
      <c r="C31" s="34" t="s">
        <v>424</v>
      </c>
      <c r="D31" s="5"/>
      <c r="E31" s="83">
        <v>0</v>
      </c>
      <c r="F31" s="83"/>
      <c r="G31" s="87"/>
      <c r="H31" s="83">
        <f>E31+F31+G31</f>
        <v>0</v>
      </c>
      <c r="I31" s="83">
        <v>560904</v>
      </c>
      <c r="J31" s="82"/>
    </row>
    <row r="32" spans="1:10" ht="12.75">
      <c r="A32" s="5">
        <v>28</v>
      </c>
      <c r="B32" s="27" t="s">
        <v>165</v>
      </c>
      <c r="C32" s="34" t="s">
        <v>425</v>
      </c>
      <c r="D32" s="5"/>
      <c r="E32" s="83">
        <v>0</v>
      </c>
      <c r="F32" s="83"/>
      <c r="G32" s="87"/>
      <c r="H32" s="83">
        <f>E32+F32+G32</f>
        <v>0</v>
      </c>
      <c r="I32" s="83">
        <f>F32+G32+H32</f>
        <v>0</v>
      </c>
      <c r="J32" s="82"/>
    </row>
    <row r="33" spans="1:10" ht="12.75">
      <c r="A33" s="5">
        <v>29</v>
      </c>
      <c r="B33" s="27" t="s">
        <v>188</v>
      </c>
      <c r="C33" s="30" t="s">
        <v>351</v>
      </c>
      <c r="D33" s="5" t="s">
        <v>189</v>
      </c>
      <c r="E33" s="84">
        <f>SUM(E24:E32)</f>
        <v>8508025</v>
      </c>
      <c r="F33" s="84">
        <f>SUM(F24:F32)</f>
        <v>0</v>
      </c>
      <c r="G33" s="84">
        <f>SUM(G24:G32)</f>
        <v>0</v>
      </c>
      <c r="H33" s="84">
        <f>SUM(H24:H32)</f>
        <v>8508025</v>
      </c>
      <c r="I33" s="84">
        <f>SUM(I24:I32)</f>
        <v>14763634</v>
      </c>
      <c r="J33" s="82"/>
    </row>
    <row r="34" spans="1:10" ht="12.75">
      <c r="A34" s="5">
        <v>30</v>
      </c>
      <c r="B34" s="27">
        <v>1</v>
      </c>
      <c r="C34" s="23" t="s">
        <v>190</v>
      </c>
      <c r="D34" s="5" t="s">
        <v>191</v>
      </c>
      <c r="E34" s="83">
        <v>2498602</v>
      </c>
      <c r="F34" s="83"/>
      <c r="G34" s="87"/>
      <c r="H34" s="83">
        <f aca="true" t="shared" si="1" ref="H34:I37">SUM(E34:G34)</f>
        <v>2498602</v>
      </c>
      <c r="I34" s="83">
        <f t="shared" si="1"/>
        <v>2498602</v>
      </c>
      <c r="J34" s="82"/>
    </row>
    <row r="35" spans="1:10" ht="12.75">
      <c r="A35" s="5">
        <v>31</v>
      </c>
      <c r="B35" s="27">
        <v>2</v>
      </c>
      <c r="C35" s="34" t="s">
        <v>192</v>
      </c>
      <c r="D35" s="7" t="s">
        <v>193</v>
      </c>
      <c r="E35" s="84"/>
      <c r="F35" s="84"/>
      <c r="G35" s="88"/>
      <c r="H35" s="83">
        <f t="shared" si="1"/>
        <v>0</v>
      </c>
      <c r="I35" s="83">
        <f t="shared" si="1"/>
        <v>0</v>
      </c>
      <c r="J35" s="82"/>
    </row>
    <row r="36" spans="1:10" ht="12.75">
      <c r="A36" s="5">
        <v>32</v>
      </c>
      <c r="B36" s="27">
        <v>3</v>
      </c>
      <c r="C36" s="23" t="s">
        <v>194</v>
      </c>
      <c r="D36" s="5" t="s">
        <v>195</v>
      </c>
      <c r="E36" s="83"/>
      <c r="F36" s="83"/>
      <c r="G36" s="87"/>
      <c r="H36" s="83">
        <f t="shared" si="1"/>
        <v>0</v>
      </c>
      <c r="I36" s="83">
        <f t="shared" si="1"/>
        <v>0</v>
      </c>
      <c r="J36" s="82"/>
    </row>
    <row r="37" spans="1:10" ht="12.75">
      <c r="A37" s="5">
        <v>33</v>
      </c>
      <c r="B37" s="27">
        <v>4</v>
      </c>
      <c r="C37" s="23" t="s">
        <v>196</v>
      </c>
      <c r="D37" s="5" t="s">
        <v>197</v>
      </c>
      <c r="E37" s="83"/>
      <c r="F37" s="83"/>
      <c r="G37" s="87"/>
      <c r="H37" s="83">
        <f t="shared" si="1"/>
        <v>0</v>
      </c>
      <c r="I37" s="83">
        <f t="shared" si="1"/>
        <v>0</v>
      </c>
      <c r="J37" s="82"/>
    </row>
    <row r="38" spans="1:10" ht="12.75">
      <c r="A38" s="5">
        <v>34</v>
      </c>
      <c r="B38" s="63">
        <v>5</v>
      </c>
      <c r="C38" s="34" t="s">
        <v>198</v>
      </c>
      <c r="D38" s="5" t="s">
        <v>199</v>
      </c>
      <c r="E38" s="83">
        <f>E39</f>
        <v>0</v>
      </c>
      <c r="F38" s="83">
        <f>F39</f>
        <v>0</v>
      </c>
      <c r="G38" s="83">
        <f>G39</f>
        <v>0</v>
      </c>
      <c r="H38" s="83">
        <f>H39</f>
        <v>0</v>
      </c>
      <c r="I38" s="83">
        <f>I39</f>
        <v>1559908</v>
      </c>
      <c r="J38" s="82"/>
    </row>
    <row r="39" spans="1:10" ht="12.75">
      <c r="A39" s="5">
        <v>35</v>
      </c>
      <c r="B39" s="27" t="s">
        <v>159</v>
      </c>
      <c r="C39" s="34" t="s">
        <v>435</v>
      </c>
      <c r="D39" s="5"/>
      <c r="E39" s="83"/>
      <c r="F39" s="83"/>
      <c r="G39" s="87"/>
      <c r="H39" s="83">
        <f>SUM(E39:G39)</f>
        <v>0</v>
      </c>
      <c r="I39" s="83">
        <v>1559908</v>
      </c>
      <c r="J39" s="82"/>
    </row>
    <row r="40" spans="1:10" ht="12.75">
      <c r="A40" s="5">
        <v>36</v>
      </c>
      <c r="B40" s="27" t="s">
        <v>352</v>
      </c>
      <c r="C40" s="30" t="s">
        <v>200</v>
      </c>
      <c r="D40" s="5" t="s">
        <v>201</v>
      </c>
      <c r="E40" s="84">
        <f>SUM(E34:E38)</f>
        <v>2498602</v>
      </c>
      <c r="F40" s="84">
        <f>SUM(F34:F38)</f>
        <v>0</v>
      </c>
      <c r="G40" s="84">
        <f>SUM(G34:G38)</f>
        <v>0</v>
      </c>
      <c r="H40" s="84">
        <f>SUM(H34:H38)</f>
        <v>2498602</v>
      </c>
      <c r="I40" s="84">
        <f>SUM(I34:I38)</f>
        <v>4058510</v>
      </c>
      <c r="J40" s="82"/>
    </row>
    <row r="41" spans="1:10" ht="12.75">
      <c r="A41" s="5">
        <v>37</v>
      </c>
      <c r="B41" s="27">
        <v>1</v>
      </c>
      <c r="C41" s="23" t="s">
        <v>202</v>
      </c>
      <c r="D41" s="5" t="s">
        <v>203</v>
      </c>
      <c r="E41" s="83"/>
      <c r="F41" s="83"/>
      <c r="G41" s="87"/>
      <c r="H41" s="83">
        <f>E41+F41+G41</f>
        <v>0</v>
      </c>
      <c r="I41" s="83">
        <f>F41+G41+H41</f>
        <v>0</v>
      </c>
      <c r="J41" s="82"/>
    </row>
    <row r="42" spans="1:10" ht="12.75">
      <c r="A42" s="5">
        <v>38</v>
      </c>
      <c r="B42" s="7">
        <v>2</v>
      </c>
      <c r="C42" s="5" t="s">
        <v>204</v>
      </c>
      <c r="D42" s="5" t="s">
        <v>205</v>
      </c>
      <c r="E42" s="83"/>
      <c r="F42" s="83"/>
      <c r="G42" s="87"/>
      <c r="H42" s="83">
        <f>E42+F42+G42</f>
        <v>0</v>
      </c>
      <c r="I42" s="83">
        <f>F42+G42+H42</f>
        <v>0</v>
      </c>
      <c r="J42" s="82"/>
    </row>
    <row r="43" spans="1:10" ht="12.75">
      <c r="A43" s="5">
        <v>39</v>
      </c>
      <c r="B43" s="43" t="s">
        <v>206</v>
      </c>
      <c r="C43" s="6" t="s">
        <v>353</v>
      </c>
      <c r="D43" s="5" t="s">
        <v>207</v>
      </c>
      <c r="E43" s="85">
        <f>SUM(E41:E42)</f>
        <v>0</v>
      </c>
      <c r="F43" s="85">
        <f>SUM(F41:F42)</f>
        <v>0</v>
      </c>
      <c r="G43" s="85">
        <f>SUM(G41:G42)</f>
        <v>0</v>
      </c>
      <c r="H43" s="85">
        <f>SUM(H41:H42)</f>
        <v>0</v>
      </c>
      <c r="I43" s="85">
        <f>SUM(I41:I42)</f>
        <v>0</v>
      </c>
      <c r="J43" s="82"/>
    </row>
    <row r="44" spans="1:10" ht="12.75">
      <c r="A44" s="5">
        <v>40</v>
      </c>
      <c r="B44" s="27">
        <v>1</v>
      </c>
      <c r="C44" s="23" t="s">
        <v>208</v>
      </c>
      <c r="D44" s="5" t="s">
        <v>209</v>
      </c>
      <c r="E44" s="83"/>
      <c r="F44" s="83"/>
      <c r="G44" s="87"/>
      <c r="H44" s="85">
        <f>SUM(E44:G44)</f>
        <v>0</v>
      </c>
      <c r="I44" s="85">
        <f>SUM(F44:H44)</f>
        <v>0</v>
      </c>
      <c r="J44" s="82"/>
    </row>
    <row r="45" spans="1:10" ht="12.75">
      <c r="A45" s="5">
        <v>41</v>
      </c>
      <c r="B45" s="27">
        <v>2</v>
      </c>
      <c r="C45" s="35" t="s">
        <v>210</v>
      </c>
      <c r="D45" s="5" t="s">
        <v>211</v>
      </c>
      <c r="E45" s="83"/>
      <c r="F45" s="83"/>
      <c r="G45" s="87"/>
      <c r="H45" s="85">
        <f aca="true" t="shared" si="2" ref="H45:I52">SUM(E45:G45)</f>
        <v>0</v>
      </c>
      <c r="I45" s="85">
        <f t="shared" si="2"/>
        <v>0</v>
      </c>
      <c r="J45" s="82"/>
    </row>
    <row r="46" spans="1:10" ht="12.75">
      <c r="A46" s="5">
        <v>42</v>
      </c>
      <c r="B46" s="27">
        <v>3</v>
      </c>
      <c r="C46" s="5" t="s">
        <v>212</v>
      </c>
      <c r="D46" s="5" t="s">
        <v>213</v>
      </c>
      <c r="E46" s="83"/>
      <c r="F46" s="83">
        <v>1500000</v>
      </c>
      <c r="G46" s="87"/>
      <c r="H46" s="85">
        <f t="shared" si="2"/>
        <v>1500000</v>
      </c>
      <c r="I46" s="85">
        <f>H46</f>
        <v>1500000</v>
      </c>
      <c r="J46" s="82"/>
    </row>
    <row r="47" spans="1:10" ht="12.75">
      <c r="A47" s="5">
        <v>43</v>
      </c>
      <c r="B47" s="27">
        <v>4</v>
      </c>
      <c r="C47" s="5" t="s">
        <v>328</v>
      </c>
      <c r="D47" s="5" t="s">
        <v>213</v>
      </c>
      <c r="E47" s="83"/>
      <c r="F47" s="83">
        <v>100000</v>
      </c>
      <c r="G47" s="87"/>
      <c r="H47" s="85">
        <f t="shared" si="2"/>
        <v>100000</v>
      </c>
      <c r="I47" s="85">
        <f>H47</f>
        <v>100000</v>
      </c>
      <c r="J47" s="82"/>
    </row>
    <row r="48" spans="1:10" ht="12.75">
      <c r="A48" s="5">
        <v>44</v>
      </c>
      <c r="B48" s="27">
        <v>5</v>
      </c>
      <c r="C48" s="5" t="s">
        <v>214</v>
      </c>
      <c r="D48" s="5" t="s">
        <v>215</v>
      </c>
      <c r="E48" s="83"/>
      <c r="F48" s="83">
        <v>4000000</v>
      </c>
      <c r="G48" s="87"/>
      <c r="H48" s="85">
        <f t="shared" si="2"/>
        <v>4000000</v>
      </c>
      <c r="I48" s="85">
        <f>H48</f>
        <v>4000000</v>
      </c>
      <c r="J48" s="82"/>
    </row>
    <row r="49" spans="1:10" ht="12.75">
      <c r="A49" s="5">
        <v>45</v>
      </c>
      <c r="B49" s="27">
        <v>6</v>
      </c>
      <c r="C49" s="23" t="s">
        <v>216</v>
      </c>
      <c r="D49" s="5" t="s">
        <v>217</v>
      </c>
      <c r="E49" s="83"/>
      <c r="F49" s="83"/>
      <c r="G49" s="87"/>
      <c r="H49" s="85">
        <f t="shared" si="2"/>
        <v>0</v>
      </c>
      <c r="I49" s="85">
        <f t="shared" si="2"/>
        <v>0</v>
      </c>
      <c r="J49" s="82"/>
    </row>
    <row r="50" spans="1:10" ht="12.75">
      <c r="A50" s="5">
        <v>46</v>
      </c>
      <c r="B50" s="27">
        <v>7</v>
      </c>
      <c r="C50" s="23" t="s">
        <v>218</v>
      </c>
      <c r="D50" s="5" t="s">
        <v>219</v>
      </c>
      <c r="E50" s="83"/>
      <c r="F50" s="83"/>
      <c r="G50" s="87"/>
      <c r="H50" s="85">
        <f t="shared" si="2"/>
        <v>0</v>
      </c>
      <c r="I50" s="85">
        <f t="shared" si="2"/>
        <v>0</v>
      </c>
      <c r="J50" s="82"/>
    </row>
    <row r="51" spans="1:10" ht="12.75">
      <c r="A51" s="5">
        <v>47</v>
      </c>
      <c r="B51" s="27">
        <v>8</v>
      </c>
      <c r="C51" s="34" t="s">
        <v>220</v>
      </c>
      <c r="D51" s="5" t="s">
        <v>221</v>
      </c>
      <c r="E51" s="85">
        <v>700000</v>
      </c>
      <c r="F51" s="83"/>
      <c r="G51" s="86"/>
      <c r="H51" s="85">
        <f t="shared" si="2"/>
        <v>700000</v>
      </c>
      <c r="I51" s="85">
        <v>0</v>
      </c>
      <c r="J51" s="82"/>
    </row>
    <row r="52" spans="1:10" ht="12.75">
      <c r="A52" s="5">
        <v>48</v>
      </c>
      <c r="B52" s="27">
        <v>9</v>
      </c>
      <c r="C52" s="34" t="s">
        <v>222</v>
      </c>
      <c r="D52" s="7" t="s">
        <v>223</v>
      </c>
      <c r="E52" s="84"/>
      <c r="F52" s="84"/>
      <c r="G52" s="88"/>
      <c r="H52" s="85">
        <f t="shared" si="2"/>
        <v>0</v>
      </c>
      <c r="I52" s="85">
        <f t="shared" si="2"/>
        <v>0</v>
      </c>
      <c r="J52" s="82"/>
    </row>
    <row r="53" spans="1:10" ht="12.75">
      <c r="A53" s="5">
        <v>49</v>
      </c>
      <c r="B53" s="40" t="s">
        <v>354</v>
      </c>
      <c r="C53" s="30" t="s">
        <v>355</v>
      </c>
      <c r="D53" s="5" t="s">
        <v>224</v>
      </c>
      <c r="E53" s="84">
        <f>SUM(E44:E52)</f>
        <v>700000</v>
      </c>
      <c r="F53" s="84">
        <f>SUM(F44:F52)</f>
        <v>5600000</v>
      </c>
      <c r="G53" s="84">
        <f>SUM(G44:G52)</f>
        <v>0</v>
      </c>
      <c r="H53" s="84">
        <f>SUM(H44:H52)</f>
        <v>6300000</v>
      </c>
      <c r="I53" s="84">
        <f>SUM(I44:I52)</f>
        <v>5600000</v>
      </c>
      <c r="J53" s="82"/>
    </row>
    <row r="54" spans="1:10" ht="12.75">
      <c r="A54" s="5">
        <v>50</v>
      </c>
      <c r="B54" s="33">
        <v>1</v>
      </c>
      <c r="C54" s="30" t="s">
        <v>356</v>
      </c>
      <c r="D54" s="5" t="s">
        <v>225</v>
      </c>
      <c r="E54" s="84">
        <f>SUM(E55:E56)</f>
        <v>0</v>
      </c>
      <c r="F54" s="84">
        <v>10000</v>
      </c>
      <c r="G54" s="84">
        <f>SUM(G55:G56)</f>
        <v>0</v>
      </c>
      <c r="H54" s="84">
        <f>SUM(H55:H56)</f>
        <v>10000</v>
      </c>
      <c r="I54" s="84">
        <f>SUM(I55:I56)</f>
        <v>10000</v>
      </c>
      <c r="J54" s="82"/>
    </row>
    <row r="55" spans="1:10" ht="12.75">
      <c r="A55" s="5">
        <v>51</v>
      </c>
      <c r="B55" s="27" t="s">
        <v>159</v>
      </c>
      <c r="C55" s="34" t="s">
        <v>319</v>
      </c>
      <c r="D55" s="5"/>
      <c r="E55" s="83"/>
      <c r="F55" s="85">
        <v>10000</v>
      </c>
      <c r="G55" s="88"/>
      <c r="H55" s="85">
        <f>SUM(E55:G55)</f>
        <v>10000</v>
      </c>
      <c r="I55" s="85">
        <f>H55</f>
        <v>10000</v>
      </c>
      <c r="J55" s="82"/>
    </row>
    <row r="56" spans="1:10" ht="12.75">
      <c r="A56" s="5">
        <v>52</v>
      </c>
      <c r="B56" s="27" t="s">
        <v>161</v>
      </c>
      <c r="C56" s="23" t="s">
        <v>320</v>
      </c>
      <c r="D56" s="5"/>
      <c r="E56" s="83"/>
      <c r="F56" s="83"/>
      <c r="G56" s="87"/>
      <c r="H56" s="85">
        <f>SUM(E56:G56)</f>
        <v>0</v>
      </c>
      <c r="I56" s="85">
        <f>SUM(F56:H56)</f>
        <v>0</v>
      </c>
      <c r="J56" s="82"/>
    </row>
    <row r="57" spans="1:10" ht="12.75">
      <c r="A57" s="5">
        <v>53</v>
      </c>
      <c r="B57" s="27" t="s">
        <v>226</v>
      </c>
      <c r="C57" s="38" t="s">
        <v>227</v>
      </c>
      <c r="D57" s="6" t="s">
        <v>228</v>
      </c>
      <c r="E57" s="84">
        <f>E43+E53+E54</f>
        <v>700000</v>
      </c>
      <c r="F57" s="84">
        <f>F43+F53+F54</f>
        <v>5610000</v>
      </c>
      <c r="G57" s="84">
        <f>G43+G53+G54</f>
        <v>0</v>
      </c>
      <c r="H57" s="84">
        <f>H43+H53+H54</f>
        <v>6310000</v>
      </c>
      <c r="I57" s="84">
        <f>I43+I53+I54</f>
        <v>5610000</v>
      </c>
      <c r="J57" s="82"/>
    </row>
    <row r="58" spans="1:10" ht="12.75">
      <c r="A58" s="5">
        <v>54</v>
      </c>
      <c r="B58" s="27">
        <v>1</v>
      </c>
      <c r="C58" s="35" t="s">
        <v>229</v>
      </c>
      <c r="D58" s="5" t="s">
        <v>230</v>
      </c>
      <c r="E58" s="85"/>
      <c r="F58" s="83">
        <v>0</v>
      </c>
      <c r="G58" s="86"/>
      <c r="H58" s="85">
        <f>SUM(E58:G58)</f>
        <v>0</v>
      </c>
      <c r="I58" s="85">
        <f>SUM(F58:H58)</f>
        <v>0</v>
      </c>
      <c r="J58" s="82"/>
    </row>
    <row r="59" spans="1:10" ht="12.75">
      <c r="A59" s="5">
        <v>55</v>
      </c>
      <c r="B59" s="27">
        <v>2</v>
      </c>
      <c r="C59" s="35" t="s">
        <v>231</v>
      </c>
      <c r="D59" s="5" t="s">
        <v>232</v>
      </c>
      <c r="E59" s="85">
        <v>20000</v>
      </c>
      <c r="F59" s="83"/>
      <c r="G59" s="86"/>
      <c r="H59" s="85">
        <f aca="true" t="shared" si="3" ref="H59:I68">SUM(E59:G59)</f>
        <v>20000</v>
      </c>
      <c r="I59" s="85">
        <f t="shared" si="3"/>
        <v>20000</v>
      </c>
      <c r="J59" s="82"/>
    </row>
    <row r="60" spans="1:10" ht="12.75">
      <c r="A60" s="5">
        <v>56</v>
      </c>
      <c r="B60" s="27">
        <v>3</v>
      </c>
      <c r="C60" s="35" t="s">
        <v>233</v>
      </c>
      <c r="D60" s="5" t="s">
        <v>234</v>
      </c>
      <c r="E60" s="85"/>
      <c r="F60" s="83"/>
      <c r="G60" s="85"/>
      <c r="H60" s="85">
        <f t="shared" si="3"/>
        <v>0</v>
      </c>
      <c r="I60" s="85">
        <f t="shared" si="3"/>
        <v>0</v>
      </c>
      <c r="J60" s="82"/>
    </row>
    <row r="61" spans="1:10" ht="12.75">
      <c r="A61" s="5">
        <v>57</v>
      </c>
      <c r="B61" s="27">
        <v>4</v>
      </c>
      <c r="C61" s="34" t="s">
        <v>235</v>
      </c>
      <c r="D61" s="7" t="s">
        <v>236</v>
      </c>
      <c r="E61" s="84"/>
      <c r="F61" s="85">
        <v>150000</v>
      </c>
      <c r="G61" s="85">
        <v>0</v>
      </c>
      <c r="H61" s="85">
        <f t="shared" si="3"/>
        <v>150000</v>
      </c>
      <c r="I61" s="85">
        <v>393243</v>
      </c>
      <c r="J61" s="82"/>
    </row>
    <row r="62" spans="1:10" ht="12.75">
      <c r="A62" s="5">
        <v>58</v>
      </c>
      <c r="B62" s="27">
        <v>5</v>
      </c>
      <c r="C62" s="35" t="s">
        <v>237</v>
      </c>
      <c r="D62" s="5" t="s">
        <v>238</v>
      </c>
      <c r="E62" s="85"/>
      <c r="F62" s="83"/>
      <c r="G62" s="85"/>
      <c r="H62" s="85">
        <f t="shared" si="3"/>
        <v>0</v>
      </c>
      <c r="I62" s="85">
        <f t="shared" si="3"/>
        <v>0</v>
      </c>
      <c r="J62" s="82"/>
    </row>
    <row r="63" spans="1:10" ht="12.75">
      <c r="A63" s="5">
        <v>59</v>
      </c>
      <c r="B63" s="63">
        <v>6</v>
      </c>
      <c r="C63" s="34" t="s">
        <v>239</v>
      </c>
      <c r="D63" s="5" t="s">
        <v>240</v>
      </c>
      <c r="E63" s="85"/>
      <c r="F63" s="84"/>
      <c r="G63" s="86"/>
      <c r="H63" s="85">
        <f t="shared" si="3"/>
        <v>0</v>
      </c>
      <c r="I63" s="85">
        <f t="shared" si="3"/>
        <v>0</v>
      </c>
      <c r="J63" s="82"/>
    </row>
    <row r="64" spans="1:10" ht="12.75">
      <c r="A64" s="5">
        <v>60</v>
      </c>
      <c r="B64" s="64">
        <v>7</v>
      </c>
      <c r="C64" s="36" t="s">
        <v>241</v>
      </c>
      <c r="D64" s="5" t="s">
        <v>242</v>
      </c>
      <c r="E64" s="85"/>
      <c r="F64" s="83"/>
      <c r="G64" s="86"/>
      <c r="H64" s="85">
        <f t="shared" si="3"/>
        <v>0</v>
      </c>
      <c r="I64" s="85">
        <f t="shared" si="3"/>
        <v>0</v>
      </c>
      <c r="J64" s="82"/>
    </row>
    <row r="65" spans="1:10" ht="12.75">
      <c r="A65" s="5">
        <v>61</v>
      </c>
      <c r="B65" s="27">
        <v>8</v>
      </c>
      <c r="C65" s="1" t="s">
        <v>357</v>
      </c>
      <c r="D65" s="5" t="s">
        <v>243</v>
      </c>
      <c r="E65" s="85"/>
      <c r="F65" s="83">
        <v>500</v>
      </c>
      <c r="G65" s="86"/>
      <c r="H65" s="85">
        <f t="shared" si="3"/>
        <v>500</v>
      </c>
      <c r="I65" s="85">
        <f>H65</f>
        <v>500</v>
      </c>
      <c r="J65" s="82"/>
    </row>
    <row r="66" spans="1:10" ht="12.75">
      <c r="A66" s="5">
        <v>62</v>
      </c>
      <c r="B66" s="27">
        <v>9</v>
      </c>
      <c r="C66" s="35" t="s">
        <v>244</v>
      </c>
      <c r="D66" s="5" t="s">
        <v>245</v>
      </c>
      <c r="E66" s="85"/>
      <c r="F66" s="83"/>
      <c r="G66" s="86"/>
      <c r="H66" s="85">
        <f t="shared" si="3"/>
        <v>0</v>
      </c>
      <c r="I66" s="85">
        <f t="shared" si="3"/>
        <v>0</v>
      </c>
      <c r="J66" s="82"/>
    </row>
    <row r="67" spans="1:10" ht="12.75">
      <c r="A67" s="5">
        <v>63</v>
      </c>
      <c r="B67" s="27">
        <v>10</v>
      </c>
      <c r="C67" s="1" t="s">
        <v>358</v>
      </c>
      <c r="D67" s="5" t="s">
        <v>247</v>
      </c>
      <c r="E67" s="85"/>
      <c r="F67" s="83"/>
      <c r="G67" s="86"/>
      <c r="H67" s="85">
        <f t="shared" si="3"/>
        <v>0</v>
      </c>
      <c r="I67" s="85">
        <f t="shared" si="3"/>
        <v>0</v>
      </c>
      <c r="J67" s="82"/>
    </row>
    <row r="68" spans="1:10" ht="12.75">
      <c r="A68" s="5">
        <v>64</v>
      </c>
      <c r="B68" s="27">
        <v>11</v>
      </c>
      <c r="C68" s="35" t="s">
        <v>246</v>
      </c>
      <c r="D68" s="7" t="s">
        <v>359</v>
      </c>
      <c r="E68" s="85"/>
      <c r="F68" s="85">
        <v>300000</v>
      </c>
      <c r="G68" s="86">
        <v>0</v>
      </c>
      <c r="H68" s="85">
        <f t="shared" si="3"/>
        <v>300000</v>
      </c>
      <c r="I68" s="85">
        <f>H68</f>
        <v>300000</v>
      </c>
      <c r="J68" s="82"/>
    </row>
    <row r="69" spans="1:10" ht="12.75">
      <c r="A69" s="5">
        <v>65</v>
      </c>
      <c r="B69" s="27" t="s">
        <v>360</v>
      </c>
      <c r="C69" s="38" t="s">
        <v>361</v>
      </c>
      <c r="D69" s="5" t="s">
        <v>248</v>
      </c>
      <c r="E69" s="84">
        <f>SUM(E58:E68)</f>
        <v>20000</v>
      </c>
      <c r="F69" s="84">
        <f>SUM(F58:F68)</f>
        <v>450500</v>
      </c>
      <c r="G69" s="84">
        <f>SUM(G58:G68)</f>
        <v>0</v>
      </c>
      <c r="H69" s="84">
        <f>SUM(H58:H68)</f>
        <v>470500</v>
      </c>
      <c r="I69" s="84">
        <f>SUM(I58:I68)</f>
        <v>713743</v>
      </c>
      <c r="J69" s="82"/>
    </row>
    <row r="70" spans="1:10" ht="12.75">
      <c r="A70" s="5">
        <v>66</v>
      </c>
      <c r="B70" s="27">
        <v>1</v>
      </c>
      <c r="C70" s="35" t="s">
        <v>249</v>
      </c>
      <c r="D70" s="7" t="s">
        <v>250</v>
      </c>
      <c r="E70" s="84"/>
      <c r="F70" s="84"/>
      <c r="G70" s="88"/>
      <c r="H70" s="85">
        <f aca="true" t="shared" si="4" ref="H70:I74">SUM(E70:G70)</f>
        <v>0</v>
      </c>
      <c r="I70" s="85">
        <f t="shared" si="4"/>
        <v>0</v>
      </c>
      <c r="J70" s="82"/>
    </row>
    <row r="71" spans="1:10" ht="12.75">
      <c r="A71" s="5">
        <v>67</v>
      </c>
      <c r="B71" s="65">
        <v>2</v>
      </c>
      <c r="C71" s="34" t="s">
        <v>251</v>
      </c>
      <c r="D71" s="5" t="s">
        <v>252</v>
      </c>
      <c r="E71" s="85"/>
      <c r="F71" s="83"/>
      <c r="G71" s="86"/>
      <c r="H71" s="85">
        <f t="shared" si="4"/>
        <v>0</v>
      </c>
      <c r="I71" s="85">
        <f t="shared" si="4"/>
        <v>0</v>
      </c>
      <c r="J71" s="82"/>
    </row>
    <row r="72" spans="1:10" ht="12.75">
      <c r="A72" s="5">
        <v>68</v>
      </c>
      <c r="B72" s="27">
        <v>3</v>
      </c>
      <c r="C72" s="35" t="s">
        <v>253</v>
      </c>
      <c r="D72" s="5" t="s">
        <v>254</v>
      </c>
      <c r="E72" s="85"/>
      <c r="F72" s="83"/>
      <c r="G72" s="86"/>
      <c r="H72" s="85">
        <f t="shared" si="4"/>
        <v>0</v>
      </c>
      <c r="I72" s="85">
        <f t="shared" si="4"/>
        <v>0</v>
      </c>
      <c r="J72" s="82"/>
    </row>
    <row r="73" spans="1:10" ht="12.75">
      <c r="A73" s="5">
        <v>69</v>
      </c>
      <c r="B73" s="27">
        <v>4</v>
      </c>
      <c r="C73" s="35" t="s">
        <v>255</v>
      </c>
      <c r="D73" s="5" t="s">
        <v>256</v>
      </c>
      <c r="E73" s="85"/>
      <c r="F73" s="83"/>
      <c r="G73" s="86"/>
      <c r="H73" s="85">
        <f t="shared" si="4"/>
        <v>0</v>
      </c>
      <c r="I73" s="85">
        <f t="shared" si="4"/>
        <v>0</v>
      </c>
      <c r="J73" s="82"/>
    </row>
    <row r="74" spans="1:10" ht="12.75">
      <c r="A74" s="5">
        <v>70</v>
      </c>
      <c r="B74" s="65">
        <v>5</v>
      </c>
      <c r="C74" s="34" t="s">
        <v>257</v>
      </c>
      <c r="D74" s="5" t="s">
        <v>258</v>
      </c>
      <c r="E74" s="85"/>
      <c r="F74" s="83"/>
      <c r="G74" s="86"/>
      <c r="H74" s="85">
        <f t="shared" si="4"/>
        <v>0</v>
      </c>
      <c r="I74" s="85">
        <f t="shared" si="4"/>
        <v>0</v>
      </c>
      <c r="J74" s="82"/>
    </row>
    <row r="75" spans="1:10" ht="12.75">
      <c r="A75" s="5">
        <v>71</v>
      </c>
      <c r="B75" s="64" t="s">
        <v>259</v>
      </c>
      <c r="C75" s="30" t="s">
        <v>371</v>
      </c>
      <c r="D75" s="5" t="s">
        <v>260</v>
      </c>
      <c r="E75" s="84">
        <f>SUM(E70:E74)</f>
        <v>0</v>
      </c>
      <c r="F75" s="84">
        <f>SUM(F70:F74)</f>
        <v>0</v>
      </c>
      <c r="G75" s="84">
        <f>SUM(G70:G74)</f>
        <v>0</v>
      </c>
      <c r="H75" s="84">
        <f>SUM(H70:H74)</f>
        <v>0</v>
      </c>
      <c r="I75" s="84">
        <f>SUM(I70:I74)</f>
        <v>0</v>
      </c>
      <c r="J75" s="82"/>
    </row>
    <row r="76" spans="1:10" ht="12.75">
      <c r="A76" s="5">
        <v>72</v>
      </c>
      <c r="B76" s="64">
        <v>1</v>
      </c>
      <c r="C76" s="34" t="s">
        <v>261</v>
      </c>
      <c r="D76" s="5" t="s">
        <v>262</v>
      </c>
      <c r="E76" s="85"/>
      <c r="F76" s="83"/>
      <c r="G76" s="86"/>
      <c r="H76" s="85">
        <f aca="true" t="shared" si="5" ref="H76:I80">SUM(E76:G76)</f>
        <v>0</v>
      </c>
      <c r="I76" s="85">
        <f t="shared" si="5"/>
        <v>0</v>
      </c>
      <c r="J76" s="82"/>
    </row>
    <row r="77" spans="1:10" ht="12.75">
      <c r="A77" s="5">
        <v>73</v>
      </c>
      <c r="B77" s="64">
        <v>2</v>
      </c>
      <c r="C77" s="34" t="s">
        <v>363</v>
      </c>
      <c r="D77" s="5" t="s">
        <v>264</v>
      </c>
      <c r="E77" s="85"/>
      <c r="F77" s="83"/>
      <c r="G77" s="86"/>
      <c r="H77" s="85">
        <f t="shared" si="5"/>
        <v>0</v>
      </c>
      <c r="I77" s="85">
        <f t="shared" si="5"/>
        <v>0</v>
      </c>
      <c r="J77" s="82"/>
    </row>
    <row r="78" spans="1:10" ht="12.75">
      <c r="A78" s="5">
        <v>74</v>
      </c>
      <c r="B78" s="64">
        <v>3</v>
      </c>
      <c r="C78" s="7" t="s">
        <v>364</v>
      </c>
      <c r="D78" s="7" t="s">
        <v>265</v>
      </c>
      <c r="E78" s="85"/>
      <c r="F78" s="83"/>
      <c r="G78" s="86"/>
      <c r="H78" s="85">
        <f t="shared" si="5"/>
        <v>0</v>
      </c>
      <c r="I78" s="85">
        <f t="shared" si="5"/>
        <v>0</v>
      </c>
      <c r="J78" s="82"/>
    </row>
    <row r="79" spans="1:10" ht="12.75">
      <c r="A79" s="5">
        <v>75</v>
      </c>
      <c r="B79" s="64">
        <v>4</v>
      </c>
      <c r="C79" s="7" t="s">
        <v>263</v>
      </c>
      <c r="D79" s="7" t="s">
        <v>365</v>
      </c>
      <c r="E79" s="85"/>
      <c r="F79" s="83"/>
      <c r="G79" s="86"/>
      <c r="H79" s="85">
        <f t="shared" si="5"/>
        <v>0</v>
      </c>
      <c r="I79" s="85">
        <f t="shared" si="5"/>
        <v>0</v>
      </c>
      <c r="J79" s="82"/>
    </row>
    <row r="80" spans="1:10" ht="12.75">
      <c r="A80" s="5">
        <v>76</v>
      </c>
      <c r="B80" s="64">
        <v>5</v>
      </c>
      <c r="C80" s="34" t="s">
        <v>327</v>
      </c>
      <c r="D80" s="7" t="s">
        <v>367</v>
      </c>
      <c r="E80" s="85"/>
      <c r="F80" s="83"/>
      <c r="G80" s="86"/>
      <c r="H80" s="85">
        <f t="shared" si="5"/>
        <v>0</v>
      </c>
      <c r="I80" s="85">
        <f t="shared" si="5"/>
        <v>0</v>
      </c>
      <c r="J80" s="82"/>
    </row>
    <row r="81" spans="1:10" ht="12.75">
      <c r="A81" s="5">
        <v>77</v>
      </c>
      <c r="B81" s="64" t="s">
        <v>266</v>
      </c>
      <c r="C81" s="2" t="s">
        <v>366</v>
      </c>
      <c r="D81" s="5" t="s">
        <v>267</v>
      </c>
      <c r="E81" s="84">
        <f>SUM(E76:E80)</f>
        <v>0</v>
      </c>
      <c r="F81" s="84">
        <f>SUM(F76:F80)</f>
        <v>0</v>
      </c>
      <c r="G81" s="84">
        <f>SUM(G76:G80)</f>
        <v>0</v>
      </c>
      <c r="H81" s="84">
        <f>SUM(H76:H80)</f>
        <v>0</v>
      </c>
      <c r="I81" s="84">
        <f>SUM(I76:I80)</f>
        <v>0</v>
      </c>
      <c r="J81" s="82"/>
    </row>
    <row r="82" spans="1:10" ht="12.75">
      <c r="A82" s="5">
        <v>78</v>
      </c>
      <c r="B82" s="64">
        <v>1</v>
      </c>
      <c r="C82" s="34" t="s">
        <v>268</v>
      </c>
      <c r="D82" s="5" t="s">
        <v>269</v>
      </c>
      <c r="E82" s="85"/>
      <c r="F82" s="83"/>
      <c r="G82" s="86"/>
      <c r="H82" s="85">
        <f aca="true" t="shared" si="6" ref="H82:I86">SUM(E82:G82)</f>
        <v>0</v>
      </c>
      <c r="I82" s="85">
        <f t="shared" si="6"/>
        <v>0</v>
      </c>
      <c r="J82" s="82"/>
    </row>
    <row r="83" spans="1:10" ht="12.75">
      <c r="A83" s="5">
        <v>79</v>
      </c>
      <c r="B83" s="64">
        <v>2</v>
      </c>
      <c r="C83" s="7" t="s">
        <v>368</v>
      </c>
      <c r="D83" s="7" t="s">
        <v>271</v>
      </c>
      <c r="E83" s="85"/>
      <c r="F83" s="83"/>
      <c r="G83" s="88"/>
      <c r="H83" s="85">
        <f t="shared" si="6"/>
        <v>0</v>
      </c>
      <c r="I83" s="85">
        <f t="shared" si="6"/>
        <v>0</v>
      </c>
      <c r="J83" s="82"/>
    </row>
    <row r="84" spans="1:10" ht="12.75">
      <c r="A84" s="5">
        <v>80</v>
      </c>
      <c r="B84" s="64">
        <v>3</v>
      </c>
      <c r="C84" s="7" t="s">
        <v>372</v>
      </c>
      <c r="D84" s="7" t="s">
        <v>273</v>
      </c>
      <c r="E84" s="85"/>
      <c r="F84" s="83"/>
      <c r="G84" s="88"/>
      <c r="H84" s="85">
        <f t="shared" si="6"/>
        <v>0</v>
      </c>
      <c r="I84" s="85">
        <f t="shared" si="6"/>
        <v>0</v>
      </c>
      <c r="J84" s="82"/>
    </row>
    <row r="85" spans="1:10" ht="12.75">
      <c r="A85" s="5">
        <v>81</v>
      </c>
      <c r="B85" s="64">
        <v>4</v>
      </c>
      <c r="C85" s="7" t="s">
        <v>270</v>
      </c>
      <c r="D85" s="7" t="s">
        <v>369</v>
      </c>
      <c r="E85" s="85"/>
      <c r="F85" s="83"/>
      <c r="G85" s="88"/>
      <c r="H85" s="85">
        <f t="shared" si="6"/>
        <v>0</v>
      </c>
      <c r="I85" s="85">
        <f t="shared" si="6"/>
        <v>0</v>
      </c>
      <c r="J85" s="82"/>
    </row>
    <row r="86" spans="1:10" ht="12.75">
      <c r="A86" s="5">
        <v>82</v>
      </c>
      <c r="B86" s="64">
        <v>5</v>
      </c>
      <c r="C86" s="7" t="s">
        <v>272</v>
      </c>
      <c r="D86" s="7" t="s">
        <v>370</v>
      </c>
      <c r="E86" s="85"/>
      <c r="F86" s="83"/>
      <c r="G86" s="86"/>
      <c r="H86" s="85">
        <f t="shared" si="6"/>
        <v>0</v>
      </c>
      <c r="I86" s="85">
        <v>762000</v>
      </c>
      <c r="J86" s="82"/>
    </row>
    <row r="87" spans="1:10" ht="12.75">
      <c r="A87" s="5">
        <v>83</v>
      </c>
      <c r="B87" s="66" t="s">
        <v>274</v>
      </c>
      <c r="C87" s="38" t="s">
        <v>373</v>
      </c>
      <c r="D87" s="5" t="s">
        <v>275</v>
      </c>
      <c r="E87" s="84">
        <f>SUM(E82:E86)</f>
        <v>0</v>
      </c>
      <c r="F87" s="84">
        <f>SUM(F82:F86)</f>
        <v>0</v>
      </c>
      <c r="G87" s="84">
        <f>SUM(G82:G86)</f>
        <v>0</v>
      </c>
      <c r="H87" s="84">
        <f>SUM(H82:H86)</f>
        <v>0</v>
      </c>
      <c r="I87" s="84">
        <f>SUM(I82:I86)</f>
        <v>762000</v>
      </c>
      <c r="J87" s="82"/>
    </row>
    <row r="88" spans="1:10" ht="12.75">
      <c r="A88" s="5">
        <v>84</v>
      </c>
      <c r="B88" s="64" t="s">
        <v>276</v>
      </c>
      <c r="C88" s="30" t="s">
        <v>277</v>
      </c>
      <c r="D88" s="5" t="s">
        <v>278</v>
      </c>
      <c r="E88" s="84">
        <f>E23+E33+E40+E57+E69+E75+E81+E87</f>
        <v>42617373</v>
      </c>
      <c r="F88" s="84">
        <f>F23+F33+F40+F57+F69+F75+F81+F87</f>
        <v>6060500</v>
      </c>
      <c r="G88" s="84">
        <f>G23+G33+G40+G57+G69+G75+G81+G87</f>
        <v>0</v>
      </c>
      <c r="H88" s="84">
        <f>H23+H33+H40+H57+H69+H75+H81+H87</f>
        <v>48677873</v>
      </c>
      <c r="I88" s="84">
        <f>I23+I33+I40+I57+I69+I75+I81+I87</f>
        <v>59105495</v>
      </c>
      <c r="J88" s="82"/>
    </row>
    <row r="89" spans="1:10" ht="12.75">
      <c r="A89" s="5">
        <v>85</v>
      </c>
      <c r="B89" s="64">
        <v>1</v>
      </c>
      <c r="C89" s="1" t="s">
        <v>375</v>
      </c>
      <c r="D89" s="5" t="s">
        <v>279</v>
      </c>
      <c r="E89" s="85"/>
      <c r="F89" s="83"/>
      <c r="G89" s="86"/>
      <c r="H89" s="85">
        <f aca="true" t="shared" si="7" ref="H89:I91">SUM(E89:G89)</f>
        <v>0</v>
      </c>
      <c r="I89" s="85">
        <f t="shared" si="7"/>
        <v>0</v>
      </c>
      <c r="J89" s="82"/>
    </row>
    <row r="90" spans="1:10" ht="12.75">
      <c r="A90" s="5">
        <v>86</v>
      </c>
      <c r="B90" s="64">
        <v>2</v>
      </c>
      <c r="C90" s="34" t="s">
        <v>280</v>
      </c>
      <c r="D90" s="5" t="s">
        <v>281</v>
      </c>
      <c r="E90" s="85"/>
      <c r="F90" s="83"/>
      <c r="G90" s="86"/>
      <c r="H90" s="85">
        <f t="shared" si="7"/>
        <v>0</v>
      </c>
      <c r="I90" s="85">
        <f t="shared" si="7"/>
        <v>0</v>
      </c>
      <c r="J90" s="82"/>
    </row>
    <row r="91" spans="1:10" ht="12.75">
      <c r="A91" s="5">
        <v>87</v>
      </c>
      <c r="B91" s="64">
        <v>3</v>
      </c>
      <c r="C91" s="1" t="s">
        <v>376</v>
      </c>
      <c r="D91" s="5" t="s">
        <v>282</v>
      </c>
      <c r="E91" s="85"/>
      <c r="F91" s="83"/>
      <c r="G91" s="86"/>
      <c r="H91" s="85">
        <f t="shared" si="7"/>
        <v>0</v>
      </c>
      <c r="I91" s="85">
        <f t="shared" si="7"/>
        <v>0</v>
      </c>
      <c r="J91" s="82"/>
    </row>
    <row r="92" spans="1:10" ht="12.75">
      <c r="A92" s="5">
        <v>88</v>
      </c>
      <c r="B92" s="64" t="s">
        <v>382</v>
      </c>
      <c r="C92" s="6" t="s">
        <v>377</v>
      </c>
      <c r="D92" s="5" t="s">
        <v>283</v>
      </c>
      <c r="E92" s="84">
        <f>SUM(E89:E91)</f>
        <v>0</v>
      </c>
      <c r="F92" s="84">
        <f>SUM(F89:F91)</f>
        <v>0</v>
      </c>
      <c r="G92" s="84">
        <f>SUM(G89:G91)</f>
        <v>0</v>
      </c>
      <c r="H92" s="84">
        <f>SUM(H89:H91)</f>
        <v>0</v>
      </c>
      <c r="I92" s="84">
        <f>SUM(I89:I91)</f>
        <v>0</v>
      </c>
      <c r="J92" s="82"/>
    </row>
    <row r="93" spans="1:10" ht="12.75">
      <c r="A93" s="5">
        <v>89</v>
      </c>
      <c r="B93" s="64">
        <v>1</v>
      </c>
      <c r="C93" s="7" t="s">
        <v>284</v>
      </c>
      <c r="D93" s="7" t="s">
        <v>285</v>
      </c>
      <c r="E93" s="84"/>
      <c r="F93" s="84"/>
      <c r="G93" s="88"/>
      <c r="H93" s="85">
        <f aca="true" t="shared" si="8" ref="H93:I96">SUM(E93:G93)</f>
        <v>0</v>
      </c>
      <c r="I93" s="85">
        <f t="shared" si="8"/>
        <v>0</v>
      </c>
      <c r="J93" s="82"/>
    </row>
    <row r="94" spans="1:10" ht="12.75">
      <c r="A94" s="5">
        <v>90</v>
      </c>
      <c r="B94" s="64">
        <v>2</v>
      </c>
      <c r="C94" s="7" t="s">
        <v>378</v>
      </c>
      <c r="D94" s="5" t="s">
        <v>286</v>
      </c>
      <c r="E94" s="85"/>
      <c r="F94" s="83"/>
      <c r="G94" s="86"/>
      <c r="H94" s="85">
        <f t="shared" si="8"/>
        <v>0</v>
      </c>
      <c r="I94" s="85">
        <f t="shared" si="8"/>
        <v>0</v>
      </c>
      <c r="J94" s="82"/>
    </row>
    <row r="95" spans="1:10" ht="12.75">
      <c r="A95" s="5">
        <v>91</v>
      </c>
      <c r="B95" s="66">
        <v>3</v>
      </c>
      <c r="C95" s="7" t="s">
        <v>379</v>
      </c>
      <c r="D95" s="5" t="s">
        <v>287</v>
      </c>
      <c r="E95" s="85"/>
      <c r="F95" s="83"/>
      <c r="G95" s="86"/>
      <c r="H95" s="85">
        <f t="shared" si="8"/>
        <v>0</v>
      </c>
      <c r="I95" s="85">
        <f t="shared" si="8"/>
        <v>0</v>
      </c>
      <c r="J95" s="82"/>
    </row>
    <row r="96" spans="1:10" ht="12.75">
      <c r="A96" s="5">
        <v>92</v>
      </c>
      <c r="B96" s="64">
        <v>4</v>
      </c>
      <c r="C96" s="7" t="s">
        <v>380</v>
      </c>
      <c r="D96" s="5" t="s">
        <v>288</v>
      </c>
      <c r="E96" s="85"/>
      <c r="F96" s="83"/>
      <c r="G96" s="86"/>
      <c r="H96" s="85">
        <f t="shared" si="8"/>
        <v>0</v>
      </c>
      <c r="I96" s="85">
        <f t="shared" si="8"/>
        <v>0</v>
      </c>
      <c r="J96" s="82"/>
    </row>
    <row r="97" spans="1:10" ht="12.75">
      <c r="A97" s="5">
        <v>93</v>
      </c>
      <c r="B97" s="64" t="s">
        <v>383</v>
      </c>
      <c r="C97" s="2" t="s">
        <v>381</v>
      </c>
      <c r="D97" s="5" t="s">
        <v>289</v>
      </c>
      <c r="E97" s="84">
        <f>SUM(E93:E96)</f>
        <v>0</v>
      </c>
      <c r="F97" s="84">
        <f>SUM(F93:F96)</f>
        <v>0</v>
      </c>
      <c r="G97" s="84">
        <f>SUM(G93:G96)</f>
        <v>0</v>
      </c>
      <c r="H97" s="84">
        <f>SUM(H93:H96)</f>
        <v>0</v>
      </c>
      <c r="I97" s="84">
        <f>SUM(I93:I96)</f>
        <v>0</v>
      </c>
      <c r="J97" s="82"/>
    </row>
    <row r="98" spans="1:10" ht="12.75">
      <c r="A98" s="5">
        <v>94</v>
      </c>
      <c r="B98" s="64">
        <v>1</v>
      </c>
      <c r="C98" s="34" t="s">
        <v>290</v>
      </c>
      <c r="D98" s="5" t="s">
        <v>291</v>
      </c>
      <c r="E98" s="85"/>
      <c r="F98" s="83"/>
      <c r="G98" s="86"/>
      <c r="H98" s="85"/>
      <c r="I98" s="85"/>
      <c r="J98" s="82"/>
    </row>
    <row r="99" spans="1:10" ht="12.75">
      <c r="A99" s="5">
        <v>95</v>
      </c>
      <c r="B99" s="64" t="s">
        <v>159</v>
      </c>
      <c r="C99" s="34" t="s">
        <v>321</v>
      </c>
      <c r="D99" s="5"/>
      <c r="E99" s="85">
        <v>1342489</v>
      </c>
      <c r="F99" s="85">
        <v>0</v>
      </c>
      <c r="G99" s="86"/>
      <c r="H99" s="85">
        <f aca="true" t="shared" si="9" ref="H99:I101">SUM(E99:G99)</f>
        <v>1342489</v>
      </c>
      <c r="I99" s="85">
        <f t="shared" si="9"/>
        <v>1342489</v>
      </c>
      <c r="J99" s="82"/>
    </row>
    <row r="100" spans="1:10" ht="12.75">
      <c r="A100" s="5">
        <v>96</v>
      </c>
      <c r="B100" s="64" t="s">
        <v>161</v>
      </c>
      <c r="C100" s="27" t="s">
        <v>329</v>
      </c>
      <c r="D100" s="5"/>
      <c r="E100" s="85">
        <v>96836129</v>
      </c>
      <c r="F100" s="85"/>
      <c r="G100" s="88"/>
      <c r="H100" s="85">
        <f t="shared" si="9"/>
        <v>96836129</v>
      </c>
      <c r="I100" s="85">
        <f t="shared" si="9"/>
        <v>96836129</v>
      </c>
      <c r="J100" s="82"/>
    </row>
    <row r="101" spans="1:10" ht="12.75">
      <c r="A101" s="5">
        <v>97</v>
      </c>
      <c r="B101" s="27">
        <v>2</v>
      </c>
      <c r="C101" s="40" t="s">
        <v>292</v>
      </c>
      <c r="D101" s="5" t="s">
        <v>293</v>
      </c>
      <c r="E101" s="83"/>
      <c r="F101" s="83"/>
      <c r="G101" s="86"/>
      <c r="H101" s="85">
        <f t="shared" si="9"/>
        <v>0</v>
      </c>
      <c r="I101" s="85">
        <f t="shared" si="9"/>
        <v>0</v>
      </c>
      <c r="J101" s="82"/>
    </row>
    <row r="102" spans="1:10" ht="12.75">
      <c r="A102" s="5">
        <v>98</v>
      </c>
      <c r="B102" s="27" t="s">
        <v>294</v>
      </c>
      <c r="C102" s="41" t="s">
        <v>384</v>
      </c>
      <c r="D102" s="5" t="s">
        <v>295</v>
      </c>
      <c r="E102" s="84">
        <f>SUM(E99:E101)</f>
        <v>98178618</v>
      </c>
      <c r="F102" s="84">
        <f>SUM(F99:F101)</f>
        <v>0</v>
      </c>
      <c r="G102" s="84">
        <f>SUM(G99:G101)</f>
        <v>0</v>
      </c>
      <c r="H102" s="84">
        <f>SUM(H99:H101)</f>
        <v>98178618</v>
      </c>
      <c r="I102" s="84">
        <f>SUM(I99:I101)</f>
        <v>98178618</v>
      </c>
      <c r="J102" s="82"/>
    </row>
    <row r="103" spans="1:10" ht="12.75">
      <c r="A103" s="5">
        <v>99</v>
      </c>
      <c r="B103" s="64">
        <v>1</v>
      </c>
      <c r="C103" s="1" t="s">
        <v>296</v>
      </c>
      <c r="D103" s="5" t="s">
        <v>297</v>
      </c>
      <c r="E103" s="83"/>
      <c r="F103" s="83"/>
      <c r="G103" s="86"/>
      <c r="H103" s="85">
        <f aca="true" t="shared" si="10" ref="H103:I108">SUM(E103:G103)</f>
        <v>0</v>
      </c>
      <c r="I103" s="85">
        <f t="shared" si="10"/>
        <v>0</v>
      </c>
      <c r="J103" s="82"/>
    </row>
    <row r="104" spans="1:10" ht="12.75">
      <c r="A104" s="5">
        <v>100</v>
      </c>
      <c r="B104" s="27">
        <v>2</v>
      </c>
      <c r="C104" s="40" t="s">
        <v>298</v>
      </c>
      <c r="D104" s="5" t="s">
        <v>299</v>
      </c>
      <c r="E104" s="83"/>
      <c r="F104" s="83"/>
      <c r="G104" s="86"/>
      <c r="H104" s="85">
        <f t="shared" si="10"/>
        <v>0</v>
      </c>
      <c r="I104" s="85">
        <f t="shared" si="10"/>
        <v>0</v>
      </c>
      <c r="J104" s="82"/>
    </row>
    <row r="105" spans="1:10" ht="12.75">
      <c r="A105" s="5">
        <v>101</v>
      </c>
      <c r="B105" s="27">
        <v>3</v>
      </c>
      <c r="C105" s="40" t="s">
        <v>300</v>
      </c>
      <c r="D105" s="7" t="s">
        <v>301</v>
      </c>
      <c r="E105" s="84"/>
      <c r="F105" s="84"/>
      <c r="G105" s="88"/>
      <c r="H105" s="85">
        <f t="shared" si="10"/>
        <v>0</v>
      </c>
      <c r="I105" s="85">
        <f t="shared" si="10"/>
        <v>0</v>
      </c>
      <c r="J105" s="82"/>
    </row>
    <row r="106" spans="1:10" ht="12.75">
      <c r="A106" s="5">
        <v>102</v>
      </c>
      <c r="B106" s="27">
        <v>4</v>
      </c>
      <c r="C106" s="1" t="s">
        <v>385</v>
      </c>
      <c r="D106" s="5" t="s">
        <v>302</v>
      </c>
      <c r="E106" s="83"/>
      <c r="F106" s="83"/>
      <c r="G106" s="86"/>
      <c r="H106" s="85">
        <f t="shared" si="10"/>
        <v>0</v>
      </c>
      <c r="I106" s="85">
        <f t="shared" si="10"/>
        <v>0</v>
      </c>
      <c r="J106" s="82"/>
    </row>
    <row r="107" spans="1:10" ht="12.75">
      <c r="A107" s="5">
        <v>103</v>
      </c>
      <c r="B107" s="27">
        <v>5</v>
      </c>
      <c r="C107" s="42" t="s">
        <v>303</v>
      </c>
      <c r="D107" s="5" t="s">
        <v>304</v>
      </c>
      <c r="E107" s="83"/>
      <c r="F107" s="83"/>
      <c r="G107" s="87"/>
      <c r="H107" s="85">
        <f t="shared" si="10"/>
        <v>0</v>
      </c>
      <c r="I107" s="85">
        <f t="shared" si="10"/>
        <v>0</v>
      </c>
      <c r="J107" s="82"/>
    </row>
    <row r="108" spans="1:10" ht="12.75">
      <c r="A108" s="5">
        <v>104</v>
      </c>
      <c r="B108" s="27">
        <v>6</v>
      </c>
      <c r="C108" s="1" t="s">
        <v>386</v>
      </c>
      <c r="D108" s="7" t="s">
        <v>387</v>
      </c>
      <c r="E108" s="83"/>
      <c r="F108" s="83"/>
      <c r="G108" s="87"/>
      <c r="H108" s="85">
        <f t="shared" si="10"/>
        <v>0</v>
      </c>
      <c r="I108" s="85">
        <f t="shared" si="10"/>
        <v>0</v>
      </c>
      <c r="J108" s="82"/>
    </row>
    <row r="109" spans="1:10" ht="12.75">
      <c r="A109" s="5">
        <v>105</v>
      </c>
      <c r="B109" s="27" t="s">
        <v>334</v>
      </c>
      <c r="C109" s="41" t="s">
        <v>388</v>
      </c>
      <c r="D109" s="5" t="s">
        <v>305</v>
      </c>
      <c r="E109" s="84">
        <f>SUM(E103:E108)+E102+E97+E92</f>
        <v>98178618</v>
      </c>
      <c r="F109" s="84">
        <f>SUM(F103:F108)+F102+F97+F92</f>
        <v>0</v>
      </c>
      <c r="G109" s="84">
        <f>SUM(G103:G108)+G102+G97+G92</f>
        <v>0</v>
      </c>
      <c r="H109" s="84">
        <f>SUM(H103:H108)+H102+H97+H92</f>
        <v>98178618</v>
      </c>
      <c r="I109" s="84">
        <f>SUM(I103:I108)+I102+I97+I92</f>
        <v>98178618</v>
      </c>
      <c r="J109" s="82"/>
    </row>
    <row r="110" spans="1:10" ht="12.75">
      <c r="A110" s="5">
        <v>106</v>
      </c>
      <c r="B110" s="27">
        <v>1</v>
      </c>
      <c r="C110" s="7" t="s">
        <v>389</v>
      </c>
      <c r="D110" s="5" t="s">
        <v>306</v>
      </c>
      <c r="E110" s="83"/>
      <c r="F110" s="83"/>
      <c r="G110" s="87"/>
      <c r="H110" s="83">
        <f aca="true" t="shared" si="11" ref="H110:I114">SUM(E110:G110)</f>
        <v>0</v>
      </c>
      <c r="I110" s="83">
        <f t="shared" si="11"/>
        <v>0</v>
      </c>
      <c r="J110" s="82"/>
    </row>
    <row r="111" spans="1:10" ht="12.75">
      <c r="A111" s="5">
        <v>107</v>
      </c>
      <c r="B111" s="27">
        <v>2</v>
      </c>
      <c r="C111" s="5" t="s">
        <v>307</v>
      </c>
      <c r="D111" s="5" t="s">
        <v>308</v>
      </c>
      <c r="E111" s="83"/>
      <c r="F111" s="84"/>
      <c r="G111" s="87"/>
      <c r="H111" s="83">
        <f t="shared" si="11"/>
        <v>0</v>
      </c>
      <c r="I111" s="83">
        <f t="shared" si="11"/>
        <v>0</v>
      </c>
      <c r="J111" s="82"/>
    </row>
    <row r="112" spans="1:10" ht="12.75">
      <c r="A112" s="5">
        <v>108</v>
      </c>
      <c r="B112" s="64">
        <v>3</v>
      </c>
      <c r="C112" s="7" t="s">
        <v>309</v>
      </c>
      <c r="D112" s="5" t="s">
        <v>310</v>
      </c>
      <c r="E112" s="85"/>
      <c r="F112" s="83"/>
      <c r="G112" s="86"/>
      <c r="H112" s="83">
        <f t="shared" si="11"/>
        <v>0</v>
      </c>
      <c r="I112" s="83">
        <f t="shared" si="11"/>
        <v>0</v>
      </c>
      <c r="J112" s="82"/>
    </row>
    <row r="113" spans="1:10" ht="12.75">
      <c r="A113" s="5">
        <v>109</v>
      </c>
      <c r="B113" s="64">
        <v>4</v>
      </c>
      <c r="C113" s="7" t="s">
        <v>390</v>
      </c>
      <c r="D113" s="5" t="s">
        <v>311</v>
      </c>
      <c r="E113" s="85"/>
      <c r="F113" s="83"/>
      <c r="G113" s="86"/>
      <c r="H113" s="83">
        <f t="shared" si="11"/>
        <v>0</v>
      </c>
      <c r="I113" s="83">
        <f t="shared" si="11"/>
        <v>0</v>
      </c>
      <c r="J113" s="82"/>
    </row>
    <row r="114" spans="1:10" ht="12.75">
      <c r="A114" s="5">
        <v>110</v>
      </c>
      <c r="B114" s="64">
        <v>5</v>
      </c>
      <c r="C114" s="7" t="s">
        <v>391</v>
      </c>
      <c r="D114" s="7" t="s">
        <v>394</v>
      </c>
      <c r="E114" s="85"/>
      <c r="F114" s="83"/>
      <c r="G114" s="86"/>
      <c r="H114" s="83">
        <f t="shared" si="11"/>
        <v>0</v>
      </c>
      <c r="I114" s="83">
        <f t="shared" si="11"/>
        <v>0</v>
      </c>
      <c r="J114" s="82"/>
    </row>
    <row r="115" spans="1:10" ht="12.75">
      <c r="A115" s="5">
        <v>111</v>
      </c>
      <c r="B115" s="64" t="s">
        <v>392</v>
      </c>
      <c r="C115" s="41" t="s">
        <v>393</v>
      </c>
      <c r="D115" s="5" t="s">
        <v>312</v>
      </c>
      <c r="E115" s="84">
        <f>SUM(E110:E114)</f>
        <v>0</v>
      </c>
      <c r="F115" s="84">
        <f>SUM(F110:F114)</f>
        <v>0</v>
      </c>
      <c r="G115" s="84">
        <f>SUM(G110:G114)</f>
        <v>0</v>
      </c>
      <c r="H115" s="84">
        <f>SUM(H110:H114)</f>
        <v>0</v>
      </c>
      <c r="I115" s="84">
        <f>SUM(I110:I114)</f>
        <v>0</v>
      </c>
      <c r="J115" s="82"/>
    </row>
    <row r="116" spans="1:10" ht="12.75">
      <c r="A116" s="5">
        <v>112</v>
      </c>
      <c r="B116" s="64">
        <v>1</v>
      </c>
      <c r="C116" s="42" t="s">
        <v>313</v>
      </c>
      <c r="D116" s="5" t="s">
        <v>314</v>
      </c>
      <c r="E116" s="85"/>
      <c r="F116" s="83"/>
      <c r="G116" s="86"/>
      <c r="H116" s="85">
        <f>SUM(E116:G116)</f>
        <v>0</v>
      </c>
      <c r="I116" s="85">
        <f>SUM(F116:H116)</f>
        <v>0</v>
      </c>
      <c r="J116" s="82"/>
    </row>
    <row r="117" spans="1:10" ht="12.75">
      <c r="A117" s="5">
        <v>113</v>
      </c>
      <c r="B117" s="64">
        <v>2</v>
      </c>
      <c r="C117" s="1" t="s">
        <v>395</v>
      </c>
      <c r="D117" s="7" t="s">
        <v>396</v>
      </c>
      <c r="E117" s="85"/>
      <c r="F117" s="83"/>
      <c r="G117" s="86"/>
      <c r="H117" s="85">
        <f>SUM(E117:G117)</f>
        <v>0</v>
      </c>
      <c r="I117" s="85">
        <f>SUM(F117:H117)</f>
        <v>0</v>
      </c>
      <c r="J117" s="82"/>
    </row>
    <row r="118" spans="1:10" ht="12.75">
      <c r="A118" s="5">
        <v>114</v>
      </c>
      <c r="B118" s="64" t="s">
        <v>397</v>
      </c>
      <c r="C118" s="80" t="s">
        <v>315</v>
      </c>
      <c r="D118" s="5" t="s">
        <v>316</v>
      </c>
      <c r="E118" s="84">
        <f>E92+E97+E109+E115+E116+E117</f>
        <v>98178618</v>
      </c>
      <c r="F118" s="84">
        <f>F92+F97+F109+F115+F116+F117</f>
        <v>0</v>
      </c>
      <c r="G118" s="84">
        <f>G92+G97+G109+G115+G116+G117</f>
        <v>0</v>
      </c>
      <c r="H118" s="84">
        <f>H92+H97+H109+H115+H116+H117</f>
        <v>98178618</v>
      </c>
      <c r="I118" s="84">
        <f>I92+I97+I109+I115+I116+I117</f>
        <v>98178618</v>
      </c>
      <c r="J118" s="82"/>
    </row>
    <row r="119" spans="1:10" ht="12.75">
      <c r="A119" s="5">
        <v>115</v>
      </c>
      <c r="B119" s="43" t="s">
        <v>317</v>
      </c>
      <c r="C119" s="6" t="s">
        <v>318</v>
      </c>
      <c r="D119" s="6"/>
      <c r="E119" s="84">
        <f>E88+E118</f>
        <v>140795991</v>
      </c>
      <c r="F119" s="84">
        <f>F88+F118</f>
        <v>6060500</v>
      </c>
      <c r="G119" s="84">
        <f>G88+G118</f>
        <v>0</v>
      </c>
      <c r="H119" s="84">
        <f>H88+H118</f>
        <v>146856491</v>
      </c>
      <c r="I119" s="84">
        <f>I88+I118</f>
        <v>157284113</v>
      </c>
      <c r="J119" s="82"/>
    </row>
    <row r="120" spans="2:8" ht="12.75">
      <c r="B120" s="33"/>
      <c r="C120" s="1"/>
      <c r="E120" s="1"/>
      <c r="F120" s="32"/>
      <c r="G120" s="1"/>
      <c r="H120" s="1"/>
    </row>
    <row r="121" spans="2:7" ht="12.75">
      <c r="B121" s="33"/>
      <c r="C121" s="1"/>
      <c r="E121" s="1"/>
      <c r="F121" s="1"/>
      <c r="G121" s="1"/>
    </row>
    <row r="122" spans="2:7" ht="12.75">
      <c r="B122" s="44"/>
      <c r="C122" s="1"/>
      <c r="E122" s="1"/>
      <c r="F122" s="1"/>
      <c r="G122" s="2"/>
    </row>
    <row r="123" spans="2:7" ht="12.75">
      <c r="B123" s="33"/>
      <c r="C123" s="1"/>
      <c r="E123" s="1"/>
      <c r="F123" s="1"/>
      <c r="G123" s="1"/>
    </row>
    <row r="124" spans="2:7" ht="12.75">
      <c r="B124" s="33"/>
      <c r="C124" s="1"/>
      <c r="E124" s="1"/>
      <c r="G124" s="1"/>
    </row>
    <row r="125" spans="2:7" ht="12.75">
      <c r="B125" s="33"/>
      <c r="C125" s="1"/>
      <c r="E125" s="1"/>
      <c r="G125" s="1"/>
    </row>
    <row r="126" spans="2:7" ht="15.75">
      <c r="B126" s="33"/>
      <c r="C126" s="3"/>
      <c r="E126" s="1"/>
      <c r="G126" s="2"/>
    </row>
    <row r="127" spans="2:7" ht="12.75">
      <c r="B127" s="33"/>
      <c r="C127" s="1"/>
      <c r="E127" s="1"/>
      <c r="G127" s="1"/>
    </row>
    <row r="128" spans="2:7" ht="12.75">
      <c r="B128" s="33"/>
      <c r="C128" s="1"/>
      <c r="E128" s="1"/>
      <c r="G128" s="1"/>
    </row>
    <row r="129" spans="2:7" ht="12.75">
      <c r="B129" s="33"/>
      <c r="C129" s="1"/>
      <c r="E129" s="1"/>
      <c r="G129" s="1"/>
    </row>
    <row r="130" spans="2:7" ht="12.75">
      <c r="B130" s="33"/>
      <c r="C130" s="1"/>
      <c r="E130" s="1"/>
      <c r="G130" s="1"/>
    </row>
    <row r="131" spans="2:7" ht="12.75">
      <c r="B131" s="33"/>
      <c r="C131" s="1"/>
      <c r="E131" s="1"/>
      <c r="G131" s="1"/>
    </row>
    <row r="132" spans="2:7" ht="12.75">
      <c r="B132" s="33"/>
      <c r="C132" s="1"/>
      <c r="E132" s="1"/>
      <c r="G132" s="1"/>
    </row>
    <row r="133" spans="2:7" ht="12.75">
      <c r="B133" s="33"/>
      <c r="C133" s="1"/>
      <c r="E133" s="1"/>
      <c r="G133" s="1"/>
    </row>
    <row r="134" spans="2:7" ht="12.75">
      <c r="B134" s="33"/>
      <c r="C134" s="1"/>
      <c r="E134" s="1"/>
      <c r="G134" s="1"/>
    </row>
    <row r="135" spans="2:7" ht="12.75">
      <c r="B135" s="44"/>
      <c r="C135" s="1"/>
      <c r="E135" s="1"/>
      <c r="G135" s="1"/>
    </row>
    <row r="136" spans="2:7" ht="12.75">
      <c r="B136" s="33"/>
      <c r="C136" s="1"/>
      <c r="E136" s="1"/>
      <c r="G136" s="2"/>
    </row>
    <row r="137" spans="2:7" ht="12.75">
      <c r="B137" s="33"/>
      <c r="C137" s="1"/>
      <c r="E137" s="1"/>
      <c r="G137" s="1"/>
    </row>
    <row r="138" spans="2:7" ht="12.75">
      <c r="B138" s="33"/>
      <c r="C138" s="1"/>
      <c r="E138" s="1"/>
      <c r="G138" s="2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66.57421875" style="0" customWidth="1"/>
    <col min="3" max="3" width="13.57421875" style="0" customWidth="1"/>
    <col min="4" max="4" width="10.28125" style="0" bestFit="1" customWidth="1"/>
    <col min="5" max="5" width="10.140625" style="0" bestFit="1" customWidth="1"/>
    <col min="6" max="6" width="13.57421875" style="0" customWidth="1"/>
    <col min="7" max="7" width="11.8515625" style="0" customWidth="1"/>
    <col min="8" max="8" width="10.140625" style="0" bestFit="1" customWidth="1"/>
    <col min="9" max="9" width="11.57421875" style="0" customWidth="1"/>
    <col min="10" max="11" width="9.8515625" style="0" customWidth="1"/>
    <col min="12" max="12" width="13.7109375" style="0" customWidth="1"/>
  </cols>
  <sheetData>
    <row r="1" ht="12.75">
      <c r="B1" t="s">
        <v>441</v>
      </c>
    </row>
    <row r="3" ht="12.75">
      <c r="B3" t="s">
        <v>323</v>
      </c>
    </row>
    <row r="4" ht="12.75">
      <c r="B4" s="2" t="s">
        <v>137</v>
      </c>
    </row>
    <row r="5" spans="2:3" ht="12.75">
      <c r="B5" s="2" t="s">
        <v>323</v>
      </c>
      <c r="C5" s="71" t="s">
        <v>335</v>
      </c>
    </row>
    <row r="6" spans="2:6" ht="12.75">
      <c r="B6" s="2" t="s">
        <v>75</v>
      </c>
      <c r="C6" t="s">
        <v>76</v>
      </c>
      <c r="D6" t="s">
        <v>77</v>
      </c>
      <c r="E6" t="s">
        <v>78</v>
      </c>
      <c r="F6" s="67" t="s">
        <v>121</v>
      </c>
    </row>
    <row r="7" spans="1:9" ht="12.75">
      <c r="A7" s="7"/>
      <c r="B7" s="6" t="s">
        <v>0</v>
      </c>
      <c r="C7" s="23" t="s">
        <v>123</v>
      </c>
      <c r="D7" s="24"/>
      <c r="E7" s="25"/>
      <c r="F7" s="6" t="s">
        <v>122</v>
      </c>
      <c r="G7" s="6" t="s">
        <v>432</v>
      </c>
      <c r="I7" s="2"/>
    </row>
    <row r="8" spans="1:9" ht="12.75">
      <c r="A8" s="7"/>
      <c r="B8" s="6"/>
      <c r="C8" s="39" t="s">
        <v>116</v>
      </c>
      <c r="D8" s="39" t="s">
        <v>118</v>
      </c>
      <c r="E8" s="39" t="s">
        <v>117</v>
      </c>
      <c r="F8" s="6"/>
      <c r="G8" s="6"/>
      <c r="I8" s="2"/>
    </row>
    <row r="9" spans="1:9" ht="12.75">
      <c r="A9" s="7">
        <v>1</v>
      </c>
      <c r="B9" s="8" t="s">
        <v>120</v>
      </c>
      <c r="C9" s="73"/>
      <c r="D9" s="74"/>
      <c r="E9" s="75"/>
      <c r="F9" s="74"/>
      <c r="G9" s="74"/>
      <c r="I9" s="2"/>
    </row>
    <row r="10" spans="1:9" ht="12.75">
      <c r="A10" s="7">
        <v>2</v>
      </c>
      <c r="B10" s="8" t="s">
        <v>124</v>
      </c>
      <c r="C10" s="73"/>
      <c r="D10" s="74"/>
      <c r="E10" s="75"/>
      <c r="F10" s="74"/>
      <c r="G10" s="74"/>
      <c r="I10" s="2"/>
    </row>
    <row r="11" spans="1:7" ht="12.75">
      <c r="A11" s="7">
        <v>3</v>
      </c>
      <c r="B11" s="5" t="s">
        <v>125</v>
      </c>
      <c r="C11" s="76">
        <v>16473683</v>
      </c>
      <c r="D11" s="74"/>
      <c r="E11" s="76"/>
      <c r="F11" s="76">
        <f aca="true" t="shared" si="0" ref="F11:F16">SUM(C11:E11)</f>
        <v>16473683</v>
      </c>
      <c r="G11" s="76">
        <f>C65</f>
        <v>23147378</v>
      </c>
    </row>
    <row r="12" spans="1:9" ht="12.75">
      <c r="A12" s="7">
        <v>4</v>
      </c>
      <c r="B12" s="7" t="s">
        <v>126</v>
      </c>
      <c r="C12" s="74">
        <v>2443976</v>
      </c>
      <c r="D12" s="74"/>
      <c r="E12" s="76"/>
      <c r="F12" s="76">
        <f t="shared" si="0"/>
        <v>2443976</v>
      </c>
      <c r="G12" s="76">
        <f>D65</f>
        <v>3077194</v>
      </c>
      <c r="I12" s="1"/>
    </row>
    <row r="13" spans="1:7" ht="12.75">
      <c r="A13" s="7">
        <v>5</v>
      </c>
      <c r="B13" s="7" t="s">
        <v>127</v>
      </c>
      <c r="C13" s="74">
        <v>15615210</v>
      </c>
      <c r="D13" s="74"/>
      <c r="E13" s="76"/>
      <c r="F13" s="76">
        <f t="shared" si="0"/>
        <v>15615210</v>
      </c>
      <c r="G13" s="76">
        <f>E65</f>
        <v>18395273</v>
      </c>
    </row>
    <row r="14" spans="1:9" ht="12.75">
      <c r="A14" s="7">
        <v>6</v>
      </c>
      <c r="B14" s="7" t="s">
        <v>128</v>
      </c>
      <c r="C14" s="74">
        <v>8314000</v>
      </c>
      <c r="D14" s="74"/>
      <c r="E14" s="76"/>
      <c r="F14" s="76">
        <f t="shared" si="0"/>
        <v>8314000</v>
      </c>
      <c r="G14" s="76">
        <f>F65</f>
        <v>8314000</v>
      </c>
      <c r="H14" s="1"/>
      <c r="I14" s="1"/>
    </row>
    <row r="15" spans="1:9" ht="12.75">
      <c r="A15" s="7">
        <v>7</v>
      </c>
      <c r="B15" s="7" t="s">
        <v>129</v>
      </c>
      <c r="C15" s="74">
        <v>988000</v>
      </c>
      <c r="D15" s="74"/>
      <c r="E15" s="76"/>
      <c r="F15" s="76">
        <f t="shared" si="0"/>
        <v>988000</v>
      </c>
      <c r="G15" s="76">
        <f>G65</f>
        <v>988000</v>
      </c>
      <c r="H15" s="1"/>
      <c r="I15" s="1"/>
    </row>
    <row r="16" spans="1:9" ht="12.75">
      <c r="A16" s="7">
        <v>8</v>
      </c>
      <c r="B16" s="7" t="s">
        <v>119</v>
      </c>
      <c r="C16" s="74">
        <f>SUM(C11:C15)</f>
        <v>43834869</v>
      </c>
      <c r="D16" s="74">
        <f>SUM(D12:D15)</f>
        <v>0</v>
      </c>
      <c r="E16" s="76">
        <f>SUM(E14:E15)</f>
        <v>0</v>
      </c>
      <c r="F16" s="74">
        <f t="shared" si="0"/>
        <v>43834869</v>
      </c>
      <c r="G16" s="74">
        <f>SUM(G11:G15)</f>
        <v>53921845</v>
      </c>
      <c r="I16" s="1"/>
    </row>
    <row r="17" spans="1:9" ht="12.75">
      <c r="A17" s="7"/>
      <c r="B17" s="7"/>
      <c r="C17" s="74"/>
      <c r="D17" s="74"/>
      <c r="E17" s="76"/>
      <c r="F17" s="74"/>
      <c r="G17" s="74"/>
      <c r="I17" s="1"/>
    </row>
    <row r="18" spans="1:9" ht="12.75">
      <c r="A18" s="7">
        <v>9</v>
      </c>
      <c r="B18" s="6" t="s">
        <v>130</v>
      </c>
      <c r="C18" s="74"/>
      <c r="D18" s="74"/>
      <c r="E18" s="73"/>
      <c r="F18" s="74"/>
      <c r="G18" s="74"/>
      <c r="I18" s="2"/>
    </row>
    <row r="19" spans="1:9" ht="12.75">
      <c r="A19" s="7">
        <v>10</v>
      </c>
      <c r="B19" s="6" t="s">
        <v>124</v>
      </c>
      <c r="C19" s="74"/>
      <c r="D19" s="74"/>
      <c r="E19" s="73"/>
      <c r="F19" s="74"/>
      <c r="G19" s="74"/>
      <c r="I19" s="2"/>
    </row>
    <row r="20" spans="1:9" ht="12.75">
      <c r="A20" s="7">
        <v>11</v>
      </c>
      <c r="B20" s="7" t="s">
        <v>131</v>
      </c>
      <c r="C20" s="74"/>
      <c r="D20" s="74">
        <v>500000</v>
      </c>
      <c r="E20" s="76"/>
      <c r="F20" s="74">
        <f aca="true" t="shared" si="1" ref="F20:G25">SUM(C20:E20)</f>
        <v>500000</v>
      </c>
      <c r="G20" s="74">
        <f>H65</f>
        <v>3409438</v>
      </c>
      <c r="I20" s="1"/>
    </row>
    <row r="21" spans="1:9" ht="12.75">
      <c r="A21" s="7">
        <v>12</v>
      </c>
      <c r="B21" s="7" t="s">
        <v>132</v>
      </c>
      <c r="C21" s="74">
        <v>95635493</v>
      </c>
      <c r="D21" s="74">
        <v>3199238</v>
      </c>
      <c r="E21" s="76"/>
      <c r="F21" s="74">
        <f t="shared" si="1"/>
        <v>98834731</v>
      </c>
      <c r="G21" s="74">
        <f>I65</f>
        <v>98717201</v>
      </c>
      <c r="H21" s="92"/>
      <c r="I21" s="1"/>
    </row>
    <row r="22" spans="1:9" ht="12.75">
      <c r="A22" s="7">
        <v>13</v>
      </c>
      <c r="B22" s="7" t="s">
        <v>133</v>
      </c>
      <c r="C22" s="76"/>
      <c r="D22" s="76"/>
      <c r="E22" s="76"/>
      <c r="F22" s="74">
        <f t="shared" si="1"/>
        <v>0</v>
      </c>
      <c r="G22" s="74">
        <f t="shared" si="1"/>
        <v>0</v>
      </c>
      <c r="I22" s="1"/>
    </row>
    <row r="23" spans="1:9" ht="12.75">
      <c r="A23" s="7">
        <v>14</v>
      </c>
      <c r="B23" s="7" t="s">
        <v>134</v>
      </c>
      <c r="C23" s="76"/>
      <c r="D23" s="76"/>
      <c r="E23" s="76"/>
      <c r="F23" s="74">
        <f t="shared" si="1"/>
        <v>0</v>
      </c>
      <c r="G23" s="74">
        <f t="shared" si="1"/>
        <v>0</v>
      </c>
      <c r="I23" s="1"/>
    </row>
    <row r="24" spans="1:9" ht="12.75">
      <c r="A24" s="7">
        <v>15</v>
      </c>
      <c r="B24" s="7" t="s">
        <v>135</v>
      </c>
      <c r="C24" s="76"/>
      <c r="D24" s="76"/>
      <c r="E24" s="76"/>
      <c r="F24" s="74">
        <f t="shared" si="1"/>
        <v>0</v>
      </c>
      <c r="G24" s="74">
        <f t="shared" si="1"/>
        <v>0</v>
      </c>
      <c r="I24" s="1"/>
    </row>
    <row r="25" spans="1:9" ht="12.75">
      <c r="A25" s="7">
        <v>16</v>
      </c>
      <c r="B25" s="7" t="s">
        <v>90</v>
      </c>
      <c r="C25" s="76">
        <f>SUM(C20:C24)</f>
        <v>95635493</v>
      </c>
      <c r="D25" s="76">
        <f>SUM(D20:D24)</f>
        <v>3699238</v>
      </c>
      <c r="E25" s="76"/>
      <c r="F25" s="74">
        <f t="shared" si="1"/>
        <v>99334731</v>
      </c>
      <c r="G25" s="74">
        <f>SUM(G20:G24)</f>
        <v>102126639</v>
      </c>
      <c r="I25" s="1"/>
    </row>
    <row r="26" spans="1:7" ht="12.75">
      <c r="A26" s="7"/>
      <c r="B26" s="5"/>
      <c r="C26" s="76"/>
      <c r="D26" s="76"/>
      <c r="E26" s="73"/>
      <c r="F26" s="76"/>
      <c r="G26" s="76"/>
    </row>
    <row r="27" spans="1:9" ht="12.75">
      <c r="A27" s="81">
        <v>17</v>
      </c>
      <c r="B27" s="6" t="s">
        <v>136</v>
      </c>
      <c r="C27" s="76"/>
      <c r="D27" s="76"/>
      <c r="E27" s="73"/>
      <c r="F27" s="76"/>
      <c r="G27" s="76"/>
      <c r="I27" s="2"/>
    </row>
    <row r="28" spans="1:9" ht="12.75">
      <c r="A28" s="31">
        <v>18</v>
      </c>
      <c r="B28" s="31" t="s">
        <v>91</v>
      </c>
      <c r="C28" s="77"/>
      <c r="D28" s="76">
        <v>2451262</v>
      </c>
      <c r="E28" s="73"/>
      <c r="F28" s="74">
        <f>SUM(C28:E28)</f>
        <v>2451262</v>
      </c>
      <c r="G28" s="74">
        <f>J65</f>
        <v>0</v>
      </c>
      <c r="I28" s="1"/>
    </row>
    <row r="29" spans="1:7" ht="12.75">
      <c r="A29" s="7">
        <v>19</v>
      </c>
      <c r="B29" s="5" t="s">
        <v>92</v>
      </c>
      <c r="C29" s="76"/>
      <c r="D29" s="76"/>
      <c r="E29" s="73"/>
      <c r="F29" s="74">
        <f>SUM(F30:F31)</f>
        <v>0</v>
      </c>
      <c r="G29" s="74">
        <f>SUM(G30:G31)</f>
        <v>0</v>
      </c>
    </row>
    <row r="30" spans="1:7" ht="12.75">
      <c r="A30" s="7">
        <v>20</v>
      </c>
      <c r="B30" s="5" t="s">
        <v>93</v>
      </c>
      <c r="C30" s="76"/>
      <c r="D30" s="76"/>
      <c r="E30" s="73"/>
      <c r="F30" s="74">
        <f>SUM(C30:E30)</f>
        <v>0</v>
      </c>
      <c r="G30" s="74">
        <f>SUM(D30:F30)</f>
        <v>0</v>
      </c>
    </row>
    <row r="31" spans="1:7" ht="12.75">
      <c r="A31" s="7">
        <v>21</v>
      </c>
      <c r="B31" s="5" t="s">
        <v>94</v>
      </c>
      <c r="C31" s="76"/>
      <c r="D31" s="76"/>
      <c r="E31" s="73"/>
      <c r="F31" s="74">
        <f>SUM(C31:E31)</f>
        <v>0</v>
      </c>
      <c r="G31" s="74">
        <f>SUM(D31:F31)</f>
        <v>0</v>
      </c>
    </row>
    <row r="32" spans="1:7" ht="12.75">
      <c r="A32" s="7">
        <v>22</v>
      </c>
      <c r="B32" s="5" t="s">
        <v>90</v>
      </c>
      <c r="C32" s="76">
        <f>SUM(C28:C30)</f>
        <v>0</v>
      </c>
      <c r="D32" s="76">
        <f>SUM(D28:D30)</f>
        <v>2451262</v>
      </c>
      <c r="E32" s="73"/>
      <c r="F32" s="74">
        <f>SUM(C32:E32)</f>
        <v>2451262</v>
      </c>
      <c r="G32" s="74">
        <f>SUM(G28:G31)</f>
        <v>0</v>
      </c>
    </row>
    <row r="33" spans="1:9" ht="12.75">
      <c r="A33" s="7"/>
      <c r="B33" s="6"/>
      <c r="C33" s="73"/>
      <c r="D33" s="73"/>
      <c r="E33" s="73"/>
      <c r="F33" s="73"/>
      <c r="G33" s="73"/>
      <c r="H33" s="2"/>
      <c r="I33" s="2"/>
    </row>
    <row r="34" spans="1:9" ht="12.75">
      <c r="A34" s="7">
        <v>23</v>
      </c>
      <c r="B34" s="2" t="s">
        <v>95</v>
      </c>
      <c r="C34" s="76"/>
      <c r="D34" s="73"/>
      <c r="E34" s="73"/>
      <c r="F34" s="76"/>
      <c r="G34" s="76"/>
      <c r="I34" s="2"/>
    </row>
    <row r="35" spans="1:7" ht="12.75">
      <c r="A35" s="7">
        <v>24</v>
      </c>
      <c r="B35" s="7" t="s">
        <v>410</v>
      </c>
      <c r="C35" s="76">
        <v>1235629</v>
      </c>
      <c r="D35" s="76">
        <v>0</v>
      </c>
      <c r="E35" s="73">
        <v>0</v>
      </c>
      <c r="F35" s="76">
        <f>SUM(C35:E35)</f>
        <v>1235629</v>
      </c>
      <c r="G35" s="76">
        <f>K65</f>
        <v>1235629</v>
      </c>
    </row>
    <row r="36" spans="1:7" ht="12.75">
      <c r="A36" s="7">
        <v>25</v>
      </c>
      <c r="B36" s="6" t="s">
        <v>71</v>
      </c>
      <c r="C36" s="73">
        <f>C16+C25+C32+C35</f>
        <v>140705991</v>
      </c>
      <c r="D36" s="73">
        <f>D16+D25+D32+D35</f>
        <v>6150500</v>
      </c>
      <c r="E36" s="73">
        <f>E16+E25+E32+E35</f>
        <v>0</v>
      </c>
      <c r="F36" s="73">
        <f>F16+F25+F32+F35</f>
        <v>146856491</v>
      </c>
      <c r="G36" s="73">
        <f>G16+G25+G32+G35</f>
        <v>157284113</v>
      </c>
    </row>
    <row r="39" ht="12.75">
      <c r="D39" s="92"/>
    </row>
    <row r="43" spans="2:13" ht="12.75">
      <c r="B43" t="s">
        <v>75</v>
      </c>
      <c r="C43" t="s">
        <v>76</v>
      </c>
      <c r="D43" t="s">
        <v>103</v>
      </c>
      <c r="E43" t="s">
        <v>80</v>
      </c>
      <c r="F43" t="s">
        <v>104</v>
      </c>
      <c r="G43" t="s">
        <v>110</v>
      </c>
      <c r="H43" t="s">
        <v>416</v>
      </c>
      <c r="I43" t="s">
        <v>417</v>
      </c>
      <c r="J43" s="1" t="s">
        <v>418</v>
      </c>
      <c r="K43" s="1" t="s">
        <v>419</v>
      </c>
      <c r="L43" s="1" t="s">
        <v>420</v>
      </c>
      <c r="M43" s="1" t="s">
        <v>113</v>
      </c>
    </row>
    <row r="44" spans="1:13" ht="12.75">
      <c r="A44" s="7">
        <v>26</v>
      </c>
      <c r="B44" s="26" t="s">
        <v>98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7">
        <v>27</v>
      </c>
      <c r="B45" s="25" t="s">
        <v>64</v>
      </c>
      <c r="C45" s="5" t="s">
        <v>65</v>
      </c>
      <c r="D45" s="5" t="s">
        <v>66</v>
      </c>
      <c r="E45" s="5" t="s">
        <v>67</v>
      </c>
      <c r="F45" s="5" t="s">
        <v>68</v>
      </c>
      <c r="G45" s="5" t="s">
        <v>69</v>
      </c>
      <c r="H45" s="5" t="s">
        <v>96</v>
      </c>
      <c r="I45" s="5" t="s">
        <v>7</v>
      </c>
      <c r="J45" s="5" t="s">
        <v>63</v>
      </c>
      <c r="K45" s="7" t="s">
        <v>427</v>
      </c>
      <c r="L45" s="5" t="s">
        <v>70</v>
      </c>
      <c r="M45" s="5" t="s">
        <v>415</v>
      </c>
    </row>
    <row r="46" spans="1:13" ht="12.75">
      <c r="A46" s="7">
        <v>28</v>
      </c>
      <c r="B46" s="26" t="s">
        <v>97</v>
      </c>
      <c r="C46" s="78"/>
      <c r="D46" s="78"/>
      <c r="E46" s="78"/>
      <c r="F46" s="78"/>
      <c r="G46" s="78"/>
      <c r="H46" s="78"/>
      <c r="I46" s="78"/>
      <c r="J46" s="78"/>
      <c r="K46" s="78"/>
      <c r="L46" s="76"/>
      <c r="M46" s="5"/>
    </row>
    <row r="47" spans="1:13" ht="12.75">
      <c r="A47" s="7">
        <v>29</v>
      </c>
      <c r="B47" s="27" t="s">
        <v>401</v>
      </c>
      <c r="C47" s="74">
        <v>6124903</v>
      </c>
      <c r="D47" s="74">
        <v>1194500</v>
      </c>
      <c r="E47" s="74">
        <v>2406000</v>
      </c>
      <c r="F47" s="78"/>
      <c r="G47" s="74">
        <v>285000</v>
      </c>
      <c r="H47" s="74">
        <v>350000</v>
      </c>
      <c r="I47" s="78"/>
      <c r="J47" s="78"/>
      <c r="K47" s="78"/>
      <c r="L47" s="89">
        <f>SUM(C47:K47)</f>
        <v>10360403</v>
      </c>
      <c r="M47" s="5">
        <v>1</v>
      </c>
    </row>
    <row r="48" spans="1:13" ht="12.75">
      <c r="A48" s="7">
        <v>30</v>
      </c>
      <c r="B48" s="27" t="s">
        <v>342</v>
      </c>
      <c r="C48" s="78"/>
      <c r="D48" s="78"/>
      <c r="E48" s="74"/>
      <c r="F48" s="78"/>
      <c r="G48" s="78"/>
      <c r="H48" s="78"/>
      <c r="I48" s="78"/>
      <c r="J48" s="78"/>
      <c r="K48" s="78"/>
      <c r="L48" s="89">
        <f aca="true" t="shared" si="2" ref="L48:L64">SUM(C48:K48)</f>
        <v>0</v>
      </c>
      <c r="M48" s="5"/>
    </row>
    <row r="49" spans="1:13" ht="12.75">
      <c r="A49" s="7">
        <v>31</v>
      </c>
      <c r="B49" s="27" t="s">
        <v>412</v>
      </c>
      <c r="C49" s="78"/>
      <c r="D49" s="78"/>
      <c r="E49" s="78"/>
      <c r="F49" s="78"/>
      <c r="G49" s="74"/>
      <c r="H49" s="78"/>
      <c r="I49" s="78"/>
      <c r="J49" s="78"/>
      <c r="K49" s="74">
        <v>1235629</v>
      </c>
      <c r="L49" s="89">
        <f t="shared" si="2"/>
        <v>1235629</v>
      </c>
      <c r="M49" s="5"/>
    </row>
    <row r="50" spans="1:13" ht="12.75">
      <c r="A50" s="7">
        <v>32</v>
      </c>
      <c r="B50" s="27" t="s">
        <v>426</v>
      </c>
      <c r="C50" s="78"/>
      <c r="D50" s="78"/>
      <c r="E50" s="78"/>
      <c r="F50" s="78"/>
      <c r="G50" s="74">
        <v>303000</v>
      </c>
      <c r="H50" s="78"/>
      <c r="I50" s="78"/>
      <c r="J50" s="78"/>
      <c r="K50" s="78"/>
      <c r="L50" s="89">
        <f t="shared" si="2"/>
        <v>303000</v>
      </c>
      <c r="M50" s="5"/>
    </row>
    <row r="51" spans="1:13" ht="12.75">
      <c r="A51" s="7">
        <v>33</v>
      </c>
      <c r="B51" s="27" t="s">
        <v>403</v>
      </c>
      <c r="C51" s="74">
        <v>6164648</v>
      </c>
      <c r="D51" s="74">
        <v>497325</v>
      </c>
      <c r="E51" s="74">
        <v>535184</v>
      </c>
      <c r="F51" s="78"/>
      <c r="G51" s="78"/>
      <c r="H51" s="78"/>
      <c r="I51" s="78"/>
      <c r="J51" s="78"/>
      <c r="K51" s="78"/>
      <c r="L51" s="89">
        <f t="shared" si="2"/>
        <v>7197157</v>
      </c>
      <c r="M51" s="5">
        <v>1</v>
      </c>
    </row>
    <row r="52" spans="1:13" ht="12.75">
      <c r="A52" s="7">
        <v>34</v>
      </c>
      <c r="B52" s="27" t="s">
        <v>330</v>
      </c>
      <c r="C52" s="79">
        <v>6417820</v>
      </c>
      <c r="D52" s="74">
        <v>551783</v>
      </c>
      <c r="E52" s="74">
        <v>2000000</v>
      </c>
      <c r="F52" s="78"/>
      <c r="G52" s="78"/>
      <c r="H52" s="74">
        <v>117530</v>
      </c>
      <c r="I52" s="78"/>
      <c r="J52" s="78"/>
      <c r="K52" s="78"/>
      <c r="L52" s="89">
        <f t="shared" si="2"/>
        <v>9087133</v>
      </c>
      <c r="M52" s="5">
        <v>10</v>
      </c>
    </row>
    <row r="53" spans="1:13" ht="12.75">
      <c r="A53" s="7">
        <v>35</v>
      </c>
      <c r="B53" s="27" t="s">
        <v>402</v>
      </c>
      <c r="C53" s="78"/>
      <c r="D53" s="78"/>
      <c r="E53" s="78"/>
      <c r="F53" s="78"/>
      <c r="G53" s="78"/>
      <c r="H53" s="78"/>
      <c r="I53" s="74"/>
      <c r="J53" s="78"/>
      <c r="K53" s="78"/>
      <c r="L53" s="89">
        <f t="shared" si="2"/>
        <v>0</v>
      </c>
      <c r="M53" s="5"/>
    </row>
    <row r="54" spans="1:13" ht="12.75">
      <c r="A54" s="7">
        <v>36</v>
      </c>
      <c r="B54" s="27" t="s">
        <v>404</v>
      </c>
      <c r="C54" s="78"/>
      <c r="D54" s="78"/>
      <c r="E54" s="78"/>
      <c r="F54" s="78"/>
      <c r="G54" s="78"/>
      <c r="H54" s="78"/>
      <c r="I54" s="78"/>
      <c r="J54" s="78"/>
      <c r="K54" s="78"/>
      <c r="L54" s="89">
        <f t="shared" si="2"/>
        <v>0</v>
      </c>
      <c r="M54" s="5"/>
    </row>
    <row r="55" spans="1:13" ht="12.75">
      <c r="A55" s="7">
        <v>37</v>
      </c>
      <c r="B55" s="27" t="s">
        <v>344</v>
      </c>
      <c r="C55" s="78"/>
      <c r="D55" s="78"/>
      <c r="E55" s="74">
        <v>1460500</v>
      </c>
      <c r="F55" s="78"/>
      <c r="G55" s="78"/>
      <c r="H55" s="78"/>
      <c r="I55" s="78"/>
      <c r="J55" s="78"/>
      <c r="K55" s="78"/>
      <c r="L55" s="89">
        <f t="shared" si="2"/>
        <v>1460500</v>
      </c>
      <c r="M55" s="5"/>
    </row>
    <row r="56" spans="1:13" ht="12.75">
      <c r="A56" s="7">
        <v>38</v>
      </c>
      <c r="B56" s="27" t="s">
        <v>400</v>
      </c>
      <c r="C56" s="74">
        <v>485630</v>
      </c>
      <c r="D56" s="74">
        <v>75274</v>
      </c>
      <c r="E56" s="74">
        <v>3522500</v>
      </c>
      <c r="F56" s="78"/>
      <c r="G56" s="74"/>
      <c r="H56" s="74">
        <v>2941908</v>
      </c>
      <c r="I56" s="74">
        <v>98717201</v>
      </c>
      <c r="J56" s="74">
        <v>0</v>
      </c>
      <c r="K56" s="74"/>
      <c r="L56" s="89">
        <f t="shared" si="2"/>
        <v>105742513</v>
      </c>
      <c r="M56" s="5"/>
    </row>
    <row r="57" spans="1:13" ht="12.75">
      <c r="A57" s="7">
        <v>39</v>
      </c>
      <c r="B57" s="7" t="s">
        <v>431</v>
      </c>
      <c r="C57" s="74"/>
      <c r="D57" s="74"/>
      <c r="E57" s="74">
        <v>635000</v>
      </c>
      <c r="F57" s="78"/>
      <c r="G57" s="74"/>
      <c r="H57" s="74"/>
      <c r="I57" s="74"/>
      <c r="J57" s="74"/>
      <c r="K57" s="74"/>
      <c r="L57" s="89">
        <f t="shared" si="2"/>
        <v>635000</v>
      </c>
      <c r="M57" s="5"/>
    </row>
    <row r="58" spans="1:13" ht="12.75">
      <c r="A58" s="7">
        <v>40</v>
      </c>
      <c r="B58" s="25" t="s">
        <v>405</v>
      </c>
      <c r="C58" s="78"/>
      <c r="D58" s="78"/>
      <c r="E58" s="78"/>
      <c r="F58" s="78"/>
      <c r="G58" s="78"/>
      <c r="H58" s="78"/>
      <c r="I58" s="78"/>
      <c r="J58" s="78"/>
      <c r="K58" s="78"/>
      <c r="L58" s="89">
        <f t="shared" si="2"/>
        <v>0</v>
      </c>
      <c r="M58" s="5"/>
    </row>
    <row r="59" spans="1:13" ht="12.75">
      <c r="A59" s="7">
        <v>41</v>
      </c>
      <c r="B59" s="27" t="s">
        <v>345</v>
      </c>
      <c r="C59" s="74">
        <v>540000</v>
      </c>
      <c r="D59" s="74">
        <v>85056</v>
      </c>
      <c r="E59" s="74">
        <v>1220000</v>
      </c>
      <c r="F59" s="78"/>
      <c r="G59" s="78"/>
      <c r="H59" s="78"/>
      <c r="I59" s="78"/>
      <c r="J59" s="78"/>
      <c r="K59" s="78"/>
      <c r="L59" s="89">
        <f t="shared" si="2"/>
        <v>1845056</v>
      </c>
      <c r="M59" s="5">
        <v>1</v>
      </c>
    </row>
    <row r="60" spans="1:13" ht="12.75">
      <c r="A60" s="7">
        <v>42</v>
      </c>
      <c r="B60" s="27" t="s">
        <v>341</v>
      </c>
      <c r="C60" s="78"/>
      <c r="D60" s="78"/>
      <c r="E60" s="74">
        <v>3121000</v>
      </c>
      <c r="F60" s="78"/>
      <c r="G60" s="78"/>
      <c r="H60" s="74"/>
      <c r="I60" s="78"/>
      <c r="J60" s="78"/>
      <c r="K60" s="78"/>
      <c r="L60" s="89">
        <f t="shared" si="2"/>
        <v>3121000</v>
      </c>
      <c r="M60" s="5"/>
    </row>
    <row r="61" spans="1:13" ht="12.75">
      <c r="A61" s="7">
        <v>43</v>
      </c>
      <c r="B61" s="27" t="s">
        <v>398</v>
      </c>
      <c r="C61" s="78"/>
      <c r="D61" s="78"/>
      <c r="E61" s="78"/>
      <c r="F61" s="78"/>
      <c r="G61" s="74">
        <v>250000</v>
      </c>
      <c r="H61" s="78"/>
      <c r="I61" s="78"/>
      <c r="J61" s="78"/>
      <c r="K61" s="78"/>
      <c r="L61" s="89">
        <f t="shared" si="2"/>
        <v>250000</v>
      </c>
      <c r="M61" s="5"/>
    </row>
    <row r="62" spans="1:13" ht="12.75">
      <c r="A62" s="7">
        <v>44</v>
      </c>
      <c r="B62" s="27" t="s">
        <v>411</v>
      </c>
      <c r="C62" s="78"/>
      <c r="D62" s="78"/>
      <c r="E62" s="74">
        <v>622629</v>
      </c>
      <c r="F62" s="78"/>
      <c r="G62" s="78"/>
      <c r="H62" s="78"/>
      <c r="I62" s="78"/>
      <c r="J62" s="78"/>
      <c r="K62" s="78"/>
      <c r="L62" s="89">
        <f t="shared" si="2"/>
        <v>622629</v>
      </c>
      <c r="M62" s="5"/>
    </row>
    <row r="63" spans="1:13" ht="12.75">
      <c r="A63" s="7">
        <v>45</v>
      </c>
      <c r="B63" s="27" t="s">
        <v>340</v>
      </c>
      <c r="C63" s="74">
        <v>3414377</v>
      </c>
      <c r="D63" s="74">
        <v>673256</v>
      </c>
      <c r="E63" s="74">
        <v>1490700</v>
      </c>
      <c r="F63" s="78"/>
      <c r="G63" s="78"/>
      <c r="H63" s="78"/>
      <c r="I63" s="78"/>
      <c r="J63" s="78"/>
      <c r="K63" s="78"/>
      <c r="L63" s="89">
        <f t="shared" si="2"/>
        <v>5578333</v>
      </c>
      <c r="M63" s="5">
        <v>1</v>
      </c>
    </row>
    <row r="64" spans="1:13" ht="12.75">
      <c r="A64" s="7">
        <v>46</v>
      </c>
      <c r="B64" s="27" t="s">
        <v>399</v>
      </c>
      <c r="C64" s="78"/>
      <c r="D64" s="78"/>
      <c r="E64" s="74">
        <v>1381760</v>
      </c>
      <c r="F64" s="74">
        <v>8314000</v>
      </c>
      <c r="G64" s="74">
        <v>150000</v>
      </c>
      <c r="H64" s="78"/>
      <c r="I64" s="78"/>
      <c r="J64" s="78"/>
      <c r="K64" s="78"/>
      <c r="L64" s="89">
        <f t="shared" si="2"/>
        <v>9845760</v>
      </c>
      <c r="M64" s="5"/>
    </row>
    <row r="65" spans="1:13" ht="12.75">
      <c r="A65" s="7">
        <v>47</v>
      </c>
      <c r="B65" s="25" t="s">
        <v>406</v>
      </c>
      <c r="C65" s="73">
        <f>SUM(C47:C64)</f>
        <v>23147378</v>
      </c>
      <c r="D65" s="73">
        <f aca="true" t="shared" si="3" ref="D65:K65">SUM(D47:D64)</f>
        <v>3077194</v>
      </c>
      <c r="E65" s="73">
        <f t="shared" si="3"/>
        <v>18395273</v>
      </c>
      <c r="F65" s="73">
        <f t="shared" si="3"/>
        <v>8314000</v>
      </c>
      <c r="G65" s="73">
        <f t="shared" si="3"/>
        <v>988000</v>
      </c>
      <c r="H65" s="73">
        <f t="shared" si="3"/>
        <v>3409438</v>
      </c>
      <c r="I65" s="73">
        <f t="shared" si="3"/>
        <v>98717201</v>
      </c>
      <c r="J65" s="73">
        <f t="shared" si="3"/>
        <v>0</v>
      </c>
      <c r="K65" s="73">
        <f t="shared" si="3"/>
        <v>1235629</v>
      </c>
      <c r="L65" s="73">
        <f>SUM(L47:L64)</f>
        <v>157284113</v>
      </c>
      <c r="M65" s="73">
        <f>SUM(M47:M64)</f>
        <v>14</v>
      </c>
    </row>
    <row r="66" spans="2:9" ht="12.75">
      <c r="B66" s="2"/>
      <c r="C66" s="2"/>
      <c r="D66" s="2"/>
      <c r="E66" s="2"/>
      <c r="F66" s="2"/>
      <c r="G66" s="2"/>
      <c r="H66" s="2"/>
      <c r="I66" s="2"/>
    </row>
    <row r="68" spans="2:9" ht="12.75">
      <c r="B68" s="2"/>
      <c r="C68" s="2"/>
      <c r="D68" s="2"/>
      <c r="E68" s="2"/>
      <c r="F68" s="2"/>
      <c r="G68" s="2"/>
      <c r="H68" s="2"/>
      <c r="I68" s="2"/>
    </row>
  </sheetData>
  <sheetProtection/>
  <printOptions/>
  <pageMargins left="0.75" right="0.75" top="1" bottom="1" header="0.5" footer="0.5"/>
  <pageSetup horizontalDpi="600" verticalDpi="600" orientation="landscape" paperSize="9" scale="68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2.57421875" style="0" bestFit="1" customWidth="1"/>
  </cols>
  <sheetData>
    <row r="1" ht="12.75">
      <c r="B1" t="s">
        <v>442</v>
      </c>
    </row>
    <row r="2" ht="12.75">
      <c r="C2" t="s">
        <v>323</v>
      </c>
    </row>
    <row r="3" spans="1:2" ht="12.75">
      <c r="A3" s="2" t="s">
        <v>99</v>
      </c>
      <c r="B3" s="90"/>
    </row>
    <row r="4" spans="2:6" ht="12.75">
      <c r="B4" t="s">
        <v>57</v>
      </c>
      <c r="C4" t="s">
        <v>76</v>
      </c>
      <c r="D4" t="s">
        <v>79</v>
      </c>
      <c r="E4" t="s">
        <v>78</v>
      </c>
      <c r="F4" t="s">
        <v>121</v>
      </c>
    </row>
    <row r="5" spans="1:7" ht="12.75">
      <c r="A5" s="6" t="s">
        <v>108</v>
      </c>
      <c r="B5" s="6" t="s">
        <v>6</v>
      </c>
      <c r="C5" s="6" t="s">
        <v>145</v>
      </c>
      <c r="D5" s="6" t="s">
        <v>146</v>
      </c>
      <c r="E5" s="6" t="s">
        <v>338</v>
      </c>
      <c r="F5" s="6" t="s">
        <v>70</v>
      </c>
      <c r="G5" s="6" t="s">
        <v>432</v>
      </c>
    </row>
    <row r="6" spans="1:7" ht="12.75">
      <c r="A6" s="5">
        <v>1</v>
      </c>
      <c r="B6" s="7" t="s">
        <v>428</v>
      </c>
      <c r="C6" s="83">
        <v>275591</v>
      </c>
      <c r="D6" s="83"/>
      <c r="E6" s="83"/>
      <c r="F6" s="83">
        <f>SUM(C6:E6)</f>
        <v>275591</v>
      </c>
      <c r="G6" s="83">
        <f>SUM(D6:F6)</f>
        <v>275591</v>
      </c>
    </row>
    <row r="7" spans="1:7" ht="12.75">
      <c r="A7" s="22">
        <v>2</v>
      </c>
      <c r="B7" s="5" t="s">
        <v>148</v>
      </c>
      <c r="C7" s="83">
        <v>74409</v>
      </c>
      <c r="D7" s="83"/>
      <c r="E7" s="83"/>
      <c r="F7" s="83">
        <f aca="true" t="shared" si="0" ref="F7:G17">SUM(C7:E7)</f>
        <v>74409</v>
      </c>
      <c r="G7" s="83">
        <f t="shared" si="0"/>
        <v>74409</v>
      </c>
    </row>
    <row r="8" spans="1:7" ht="12.75">
      <c r="A8" s="22">
        <v>3</v>
      </c>
      <c r="B8" s="7" t="s">
        <v>429</v>
      </c>
      <c r="C8" s="83">
        <v>118110</v>
      </c>
      <c r="D8" s="83"/>
      <c r="E8" s="83"/>
      <c r="F8" s="83">
        <f t="shared" si="0"/>
        <v>118110</v>
      </c>
      <c r="G8" s="83">
        <f t="shared" si="0"/>
        <v>118110</v>
      </c>
    </row>
    <row r="9" spans="1:7" ht="12.75">
      <c r="A9" s="22">
        <v>4</v>
      </c>
      <c r="B9" s="5" t="s">
        <v>148</v>
      </c>
      <c r="C9" s="83">
        <v>31890</v>
      </c>
      <c r="D9" s="83"/>
      <c r="E9" s="83"/>
      <c r="F9" s="83">
        <f t="shared" si="0"/>
        <v>31890</v>
      </c>
      <c r="G9" s="83">
        <f t="shared" si="0"/>
        <v>31890</v>
      </c>
    </row>
    <row r="10" spans="1:7" ht="12.75">
      <c r="A10" s="22">
        <v>5</v>
      </c>
      <c r="B10" s="7" t="s">
        <v>434</v>
      </c>
      <c r="C10" s="83"/>
      <c r="D10" s="83"/>
      <c r="E10" s="83"/>
      <c r="F10" s="83">
        <v>0</v>
      </c>
      <c r="G10" s="83">
        <v>480000</v>
      </c>
    </row>
    <row r="11" spans="1:7" ht="12.75">
      <c r="A11" s="22">
        <v>6</v>
      </c>
      <c r="B11" s="5" t="s">
        <v>148</v>
      </c>
      <c r="C11" s="83"/>
      <c r="D11" s="83"/>
      <c r="E11" s="83"/>
      <c r="F11" s="83">
        <f t="shared" si="0"/>
        <v>0</v>
      </c>
      <c r="G11" s="83">
        <f t="shared" si="0"/>
        <v>0</v>
      </c>
    </row>
    <row r="12" spans="1:7" ht="12.75">
      <c r="A12" s="22">
        <v>7</v>
      </c>
      <c r="B12" s="7" t="s">
        <v>436</v>
      </c>
      <c r="C12" s="83"/>
      <c r="D12" s="83"/>
      <c r="E12" s="83"/>
      <c r="F12" s="83">
        <f t="shared" si="0"/>
        <v>0</v>
      </c>
      <c r="G12" s="83">
        <v>92543</v>
      </c>
    </row>
    <row r="13" spans="1:7" ht="12.75">
      <c r="A13" s="22">
        <v>8</v>
      </c>
      <c r="B13" s="5" t="s">
        <v>148</v>
      </c>
      <c r="C13" s="83"/>
      <c r="D13" s="83"/>
      <c r="E13" s="83"/>
      <c r="F13" s="83">
        <f t="shared" si="0"/>
        <v>0</v>
      </c>
      <c r="G13" s="83">
        <v>24987</v>
      </c>
    </row>
    <row r="14" spans="1:7" ht="12.75">
      <c r="A14" s="22">
        <v>9</v>
      </c>
      <c r="B14" s="5" t="s">
        <v>437</v>
      </c>
      <c r="C14" s="83"/>
      <c r="D14" s="83"/>
      <c r="E14" s="83"/>
      <c r="F14" s="83">
        <f t="shared" si="0"/>
        <v>0</v>
      </c>
      <c r="G14" s="83">
        <v>1220400</v>
      </c>
    </row>
    <row r="15" spans="1:7" ht="12.75">
      <c r="A15" s="22">
        <v>10</v>
      </c>
      <c r="B15" s="5" t="s">
        <v>148</v>
      </c>
      <c r="C15" s="83"/>
      <c r="D15" s="83"/>
      <c r="E15" s="83"/>
      <c r="F15" s="83">
        <f t="shared" si="0"/>
        <v>0</v>
      </c>
      <c r="G15" s="83">
        <v>329508</v>
      </c>
    </row>
    <row r="16" spans="1:7" ht="12.75">
      <c r="A16" s="22">
        <v>11</v>
      </c>
      <c r="B16" s="5" t="s">
        <v>438</v>
      </c>
      <c r="C16" s="83"/>
      <c r="D16" s="83"/>
      <c r="E16" s="83"/>
      <c r="F16" s="83">
        <f t="shared" si="0"/>
        <v>0</v>
      </c>
      <c r="G16" s="83">
        <v>600000</v>
      </c>
    </row>
    <row r="17" spans="1:7" ht="12.75">
      <c r="A17" s="22">
        <v>12</v>
      </c>
      <c r="B17" s="5" t="s">
        <v>148</v>
      </c>
      <c r="C17" s="83"/>
      <c r="D17" s="83"/>
      <c r="E17" s="83"/>
      <c r="F17" s="83">
        <f t="shared" si="0"/>
        <v>0</v>
      </c>
      <c r="G17" s="83">
        <v>162000</v>
      </c>
    </row>
    <row r="18" spans="1:7" ht="12.75">
      <c r="A18" s="5">
        <v>13</v>
      </c>
      <c r="B18" s="6" t="s">
        <v>74</v>
      </c>
      <c r="C18" s="91">
        <f>SUM(C6:C17)</f>
        <v>500000</v>
      </c>
      <c r="D18" s="91">
        <f>SUM(D6:D17)</f>
        <v>0</v>
      </c>
      <c r="E18" s="91">
        <f>SUM(E6:E17)</f>
        <v>0</v>
      </c>
      <c r="F18" s="91">
        <f>SUM(F6:F17)</f>
        <v>500000</v>
      </c>
      <c r="G18" s="91">
        <f>SUM(G6:G17)</f>
        <v>3409438</v>
      </c>
    </row>
    <row r="20" spans="2:3" ht="12.75">
      <c r="B20" s="2"/>
      <c r="C20" s="2"/>
    </row>
    <row r="22" ht="12.75">
      <c r="B22" s="2"/>
    </row>
    <row r="25" ht="12.75">
      <c r="C25" s="2"/>
    </row>
    <row r="27" spans="2:3" ht="12.75">
      <c r="B27" s="2"/>
      <c r="C2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4.7109375" style="0" customWidth="1"/>
    <col min="4" max="4" width="15.8515625" style="0" customWidth="1"/>
    <col min="5" max="5" width="13.7109375" style="0" customWidth="1"/>
    <col min="6" max="6" width="15.57421875" style="0" customWidth="1"/>
    <col min="7" max="7" width="15.28125" style="0" customWidth="1"/>
    <col min="8" max="8" width="14.140625" style="0" customWidth="1"/>
    <col min="9" max="10" width="13.421875" style="0" customWidth="1"/>
    <col min="11" max="11" width="14.28125" style="0" customWidth="1"/>
    <col min="12" max="12" width="14.57421875" style="0" customWidth="1"/>
    <col min="13" max="13" width="13.421875" style="0" customWidth="1"/>
    <col min="14" max="14" width="13.28125" style="0" customWidth="1"/>
    <col min="15" max="15" width="15.140625" style="0" customWidth="1"/>
  </cols>
  <sheetData>
    <row r="1" ht="12.75">
      <c r="B1" t="s">
        <v>443</v>
      </c>
    </row>
    <row r="2" ht="12.75">
      <c r="B2" s="1"/>
    </row>
    <row r="3" ht="12.75">
      <c r="D3" t="s">
        <v>323</v>
      </c>
    </row>
    <row r="4" spans="2:15" ht="12.75">
      <c r="B4" s="2" t="s">
        <v>61</v>
      </c>
      <c r="C4" s="1"/>
      <c r="D4" s="1"/>
      <c r="E4" s="1"/>
      <c r="F4" s="1"/>
      <c r="G4" s="1"/>
      <c r="H4" s="1"/>
      <c r="I4" s="1"/>
      <c r="J4" s="1"/>
      <c r="K4" s="1"/>
      <c r="O4" s="69" t="s">
        <v>335</v>
      </c>
    </row>
    <row r="5" spans="1:15" ht="12.75">
      <c r="A5" s="5"/>
      <c r="B5" s="5" t="s">
        <v>57</v>
      </c>
      <c r="C5" s="5" t="s">
        <v>102</v>
      </c>
      <c r="D5" s="5" t="s">
        <v>79</v>
      </c>
      <c r="E5" s="5" t="s">
        <v>80</v>
      </c>
      <c r="F5" s="5" t="s">
        <v>105</v>
      </c>
      <c r="G5" s="5" t="s">
        <v>106</v>
      </c>
      <c r="H5" s="5" t="s">
        <v>107</v>
      </c>
      <c r="I5" s="5" t="s">
        <v>109</v>
      </c>
      <c r="J5" s="5" t="s">
        <v>59</v>
      </c>
      <c r="K5" s="5" t="s">
        <v>111</v>
      </c>
      <c r="L5" s="5" t="s">
        <v>112</v>
      </c>
      <c r="M5" s="5" t="s">
        <v>113</v>
      </c>
      <c r="N5" s="5" t="s">
        <v>114</v>
      </c>
      <c r="O5" s="5" t="s">
        <v>115</v>
      </c>
    </row>
    <row r="6" spans="1:15" ht="12.75">
      <c r="A6" s="5">
        <v>1</v>
      </c>
      <c r="B6" s="6" t="s">
        <v>72</v>
      </c>
      <c r="C6" s="6" t="s">
        <v>42</v>
      </c>
      <c r="D6" s="6" t="s">
        <v>43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48</v>
      </c>
      <c r="J6" s="6" t="s">
        <v>49</v>
      </c>
      <c r="K6" s="6" t="s">
        <v>50</v>
      </c>
      <c r="L6" s="6" t="s">
        <v>51</v>
      </c>
      <c r="M6" s="6" t="s">
        <v>52</v>
      </c>
      <c r="N6" s="6" t="s">
        <v>53</v>
      </c>
      <c r="O6" s="6" t="s">
        <v>90</v>
      </c>
    </row>
    <row r="7" spans="1:15" ht="12.75">
      <c r="A7" s="39">
        <v>2</v>
      </c>
      <c r="B7" s="98" t="s">
        <v>10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5" ht="12.75">
      <c r="A8" s="5">
        <v>3</v>
      </c>
      <c r="B8" s="55" t="s">
        <v>142</v>
      </c>
      <c r="C8" s="93">
        <v>2596000</v>
      </c>
      <c r="D8" s="93">
        <v>2596000</v>
      </c>
      <c r="E8" s="93">
        <v>2596000</v>
      </c>
      <c r="F8" s="93">
        <v>2596000</v>
      </c>
      <c r="G8" s="93">
        <v>2596000</v>
      </c>
      <c r="H8" s="93">
        <v>2596000</v>
      </c>
      <c r="I8" s="93">
        <v>2810500</v>
      </c>
      <c r="J8" s="93">
        <v>2638900</v>
      </c>
      <c r="K8" s="93">
        <v>2638900</v>
      </c>
      <c r="L8" s="93">
        <v>4020660</v>
      </c>
      <c r="M8" s="93">
        <v>2638900</v>
      </c>
      <c r="N8" s="93">
        <v>2873748</v>
      </c>
      <c r="O8" s="93">
        <f>SUM(C8:N8)</f>
        <v>33197608</v>
      </c>
    </row>
    <row r="9" spans="1:15" ht="12.75">
      <c r="A9" s="5">
        <v>4</v>
      </c>
      <c r="B9" s="56" t="s">
        <v>100</v>
      </c>
      <c r="C9" s="93">
        <v>700000</v>
      </c>
      <c r="D9" s="93">
        <v>700000</v>
      </c>
      <c r="E9" s="93">
        <v>700000</v>
      </c>
      <c r="F9" s="93">
        <v>700000</v>
      </c>
      <c r="G9" s="93">
        <v>1495300</v>
      </c>
      <c r="H9" s="93">
        <v>1495300</v>
      </c>
      <c r="I9" s="93">
        <v>1495300</v>
      </c>
      <c r="J9" s="93">
        <v>1495300</v>
      </c>
      <c r="K9" s="93">
        <v>1495300</v>
      </c>
      <c r="L9" s="93">
        <v>1495300</v>
      </c>
      <c r="M9" s="93">
        <v>1495300</v>
      </c>
      <c r="N9" s="93">
        <v>1496534</v>
      </c>
      <c r="O9" s="93">
        <f>SUM(C9:N9)</f>
        <v>14763634</v>
      </c>
    </row>
    <row r="10" spans="1:15" ht="12.75">
      <c r="A10" s="5">
        <v>5</v>
      </c>
      <c r="B10" s="55" t="s">
        <v>58</v>
      </c>
      <c r="C10" s="93">
        <v>381000</v>
      </c>
      <c r="D10" s="93">
        <v>381000</v>
      </c>
      <c r="E10" s="93">
        <v>900000</v>
      </c>
      <c r="F10" s="93">
        <v>381000</v>
      </c>
      <c r="G10" s="93">
        <v>381000</v>
      </c>
      <c r="H10" s="93">
        <v>381000</v>
      </c>
      <c r="I10" s="93">
        <v>381000</v>
      </c>
      <c r="J10" s="93">
        <v>381000</v>
      </c>
      <c r="K10" s="93">
        <v>900000</v>
      </c>
      <c r="L10" s="93">
        <v>381000</v>
      </c>
      <c r="M10" s="93">
        <v>381000</v>
      </c>
      <c r="N10" s="93">
        <v>381000</v>
      </c>
      <c r="O10" s="93">
        <f>SUM(C10:N10)</f>
        <v>5610000</v>
      </c>
    </row>
    <row r="11" spans="1:15" ht="12.75">
      <c r="A11" s="5">
        <v>6</v>
      </c>
      <c r="B11" s="55" t="s">
        <v>89</v>
      </c>
      <c r="C11" s="93">
        <v>39200</v>
      </c>
      <c r="D11" s="93">
        <v>39200</v>
      </c>
      <c r="E11" s="93">
        <v>39200</v>
      </c>
      <c r="F11" s="93">
        <v>39200</v>
      </c>
      <c r="G11" s="93">
        <v>69600</v>
      </c>
      <c r="H11" s="93">
        <v>69600</v>
      </c>
      <c r="I11" s="93">
        <v>69600</v>
      </c>
      <c r="J11" s="93">
        <v>69600</v>
      </c>
      <c r="K11" s="93">
        <v>69600</v>
      </c>
      <c r="L11" s="93">
        <v>69600</v>
      </c>
      <c r="M11" s="93">
        <v>69600</v>
      </c>
      <c r="N11" s="93">
        <v>69743</v>
      </c>
      <c r="O11" s="93">
        <f aca="true" t="shared" si="0" ref="O11:O17">SUM(C11:N11)</f>
        <v>713743</v>
      </c>
    </row>
    <row r="12" spans="1:15" ht="12.75">
      <c r="A12" s="5">
        <v>7</v>
      </c>
      <c r="B12" s="55" t="s">
        <v>138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>
        <f t="shared" si="0"/>
        <v>0</v>
      </c>
    </row>
    <row r="13" spans="1:15" ht="12.75">
      <c r="A13" s="5">
        <v>8</v>
      </c>
      <c r="B13" s="55" t="s">
        <v>60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>
        <f t="shared" si="0"/>
        <v>0</v>
      </c>
    </row>
    <row r="14" spans="1:15" ht="12.75">
      <c r="A14" s="5">
        <v>9</v>
      </c>
      <c r="B14" s="72" t="s">
        <v>139</v>
      </c>
      <c r="C14" s="93"/>
      <c r="D14" s="93"/>
      <c r="E14" s="93"/>
      <c r="F14" s="93">
        <v>2498602</v>
      </c>
      <c r="G14" s="93"/>
      <c r="H14" s="93"/>
      <c r="I14" s="93"/>
      <c r="J14" s="93">
        <v>1559908</v>
      </c>
      <c r="K14" s="93"/>
      <c r="L14" s="93"/>
      <c r="M14" s="93"/>
      <c r="N14" s="93"/>
      <c r="O14" s="93">
        <f t="shared" si="0"/>
        <v>4058510</v>
      </c>
    </row>
    <row r="15" spans="1:15" ht="12.75">
      <c r="A15" s="5">
        <v>10</v>
      </c>
      <c r="B15" s="57" t="s">
        <v>140</v>
      </c>
      <c r="C15" s="93"/>
      <c r="D15" s="93"/>
      <c r="E15" s="93"/>
      <c r="F15" s="93"/>
      <c r="G15" s="93"/>
      <c r="H15" s="93"/>
      <c r="I15" s="93">
        <v>20000</v>
      </c>
      <c r="J15" s="93">
        <v>290000</v>
      </c>
      <c r="K15" s="93">
        <v>139000</v>
      </c>
      <c r="L15" s="93">
        <v>144000</v>
      </c>
      <c r="M15" s="93">
        <v>70000</v>
      </c>
      <c r="N15" s="93">
        <v>99000</v>
      </c>
      <c r="O15" s="93">
        <f t="shared" si="0"/>
        <v>762000</v>
      </c>
    </row>
    <row r="16" spans="1:15" ht="27.75" customHeight="1">
      <c r="A16" s="5">
        <v>11</v>
      </c>
      <c r="B16" s="55" t="s">
        <v>430</v>
      </c>
      <c r="C16" s="93">
        <v>8181551</v>
      </c>
      <c r="D16" s="93">
        <v>8181551</v>
      </c>
      <c r="E16" s="93">
        <v>8181551</v>
      </c>
      <c r="F16" s="93">
        <v>8181551</v>
      </c>
      <c r="G16" s="93">
        <v>8181551</v>
      </c>
      <c r="H16" s="93">
        <v>8181551</v>
      </c>
      <c r="I16" s="93">
        <v>8181551</v>
      </c>
      <c r="J16" s="93">
        <v>8181551</v>
      </c>
      <c r="K16" s="93">
        <v>8181551</v>
      </c>
      <c r="L16" s="93">
        <v>8181551</v>
      </c>
      <c r="M16" s="93">
        <v>8181551</v>
      </c>
      <c r="N16" s="93">
        <v>8181557</v>
      </c>
      <c r="O16" s="93">
        <f t="shared" si="0"/>
        <v>98178618</v>
      </c>
    </row>
    <row r="17" spans="1:15" ht="12.75">
      <c r="A17" s="5">
        <v>12</v>
      </c>
      <c r="B17" s="55" t="s">
        <v>101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>
        <f t="shared" si="0"/>
        <v>0</v>
      </c>
    </row>
    <row r="18" spans="1:15" ht="12.75">
      <c r="A18" s="5">
        <v>13</v>
      </c>
      <c r="B18" s="55" t="s">
        <v>144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>
        <f>SUM(K18:N18)</f>
        <v>0</v>
      </c>
    </row>
    <row r="19" spans="1:15" ht="12.75">
      <c r="A19" s="5">
        <v>14</v>
      </c>
      <c r="B19" s="58" t="s">
        <v>54</v>
      </c>
      <c r="C19" s="84">
        <f>SUM(C8:C17)</f>
        <v>11897751</v>
      </c>
      <c r="D19" s="84">
        <f>SUM(D8:D17)</f>
        <v>11897751</v>
      </c>
      <c r="E19" s="84">
        <f aca="true" t="shared" si="1" ref="E19:O19">SUM(E8:E17)</f>
        <v>12416751</v>
      </c>
      <c r="F19" s="84">
        <f t="shared" si="1"/>
        <v>14396353</v>
      </c>
      <c r="G19" s="84">
        <f t="shared" si="1"/>
        <v>12723451</v>
      </c>
      <c r="H19" s="84">
        <f t="shared" si="1"/>
        <v>12723451</v>
      </c>
      <c r="I19" s="84">
        <f t="shared" si="1"/>
        <v>12957951</v>
      </c>
      <c r="J19" s="84">
        <f t="shared" si="1"/>
        <v>14616259</v>
      </c>
      <c r="K19" s="84">
        <f t="shared" si="1"/>
        <v>13424351</v>
      </c>
      <c r="L19" s="84">
        <f t="shared" si="1"/>
        <v>14292111</v>
      </c>
      <c r="M19" s="84">
        <f t="shared" si="1"/>
        <v>12836351</v>
      </c>
      <c r="N19" s="84">
        <f t="shared" si="1"/>
        <v>13101582</v>
      </c>
      <c r="O19" s="84">
        <f t="shared" si="1"/>
        <v>157284113</v>
      </c>
    </row>
    <row r="20" spans="2:15" ht="12.75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98" t="s">
        <v>11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15" ht="12.75">
      <c r="A22" s="5">
        <v>16</v>
      </c>
      <c r="B22" s="59" t="s">
        <v>322</v>
      </c>
      <c r="C22" s="74">
        <v>1590000</v>
      </c>
      <c r="D22" s="74">
        <v>1590000</v>
      </c>
      <c r="E22" s="74">
        <v>1590000</v>
      </c>
      <c r="F22" s="74">
        <v>1590000</v>
      </c>
      <c r="G22" s="74">
        <v>2452600</v>
      </c>
      <c r="H22" s="74">
        <v>2452600</v>
      </c>
      <c r="I22" s="74">
        <v>2452600</v>
      </c>
      <c r="J22" s="74">
        <v>2452600</v>
      </c>
      <c r="K22" s="74">
        <v>2452600</v>
      </c>
      <c r="L22" s="74">
        <v>2452600</v>
      </c>
      <c r="M22" s="74">
        <v>2452600</v>
      </c>
      <c r="N22" s="74">
        <v>2696372</v>
      </c>
      <c r="O22" s="74">
        <f>SUM(C22:N22)</f>
        <v>26224572</v>
      </c>
    </row>
    <row r="23" spans="1:15" ht="12.75">
      <c r="A23" s="5">
        <v>18</v>
      </c>
      <c r="B23" s="59" t="s">
        <v>62</v>
      </c>
      <c r="C23" s="74">
        <v>1301267</v>
      </c>
      <c r="D23" s="74">
        <v>1301267</v>
      </c>
      <c r="E23" s="74">
        <v>1501267</v>
      </c>
      <c r="F23" s="74">
        <v>1501267</v>
      </c>
      <c r="G23" s="74">
        <v>1351267</v>
      </c>
      <c r="H23" s="74">
        <v>1351267</v>
      </c>
      <c r="I23" s="74">
        <v>1301267</v>
      </c>
      <c r="J23" s="74">
        <v>1480900</v>
      </c>
      <c r="K23" s="74">
        <v>1480900</v>
      </c>
      <c r="L23" s="74">
        <v>2862660</v>
      </c>
      <c r="M23" s="74">
        <v>1480900</v>
      </c>
      <c r="N23" s="74">
        <v>1481044</v>
      </c>
      <c r="O23" s="74">
        <f aca="true" t="shared" si="2" ref="O23:O29">SUM(C23:N23)</f>
        <v>18395273</v>
      </c>
    </row>
    <row r="24" spans="1:15" ht="12.75">
      <c r="A24" s="5">
        <v>19</v>
      </c>
      <c r="B24" s="59" t="s">
        <v>143</v>
      </c>
      <c r="C24" s="74">
        <v>82300</v>
      </c>
      <c r="D24" s="74">
        <v>82300</v>
      </c>
      <c r="E24" s="74">
        <v>82300</v>
      </c>
      <c r="F24" s="74">
        <v>82300</v>
      </c>
      <c r="G24" s="74">
        <v>82300</v>
      </c>
      <c r="H24" s="74">
        <v>82300</v>
      </c>
      <c r="I24" s="74">
        <v>82300</v>
      </c>
      <c r="J24" s="74">
        <v>82300</v>
      </c>
      <c r="K24" s="74">
        <v>82300</v>
      </c>
      <c r="L24" s="74">
        <v>82300</v>
      </c>
      <c r="M24" s="74">
        <v>82300</v>
      </c>
      <c r="N24" s="74">
        <v>82700</v>
      </c>
      <c r="O24" s="74">
        <f t="shared" si="2"/>
        <v>988000</v>
      </c>
    </row>
    <row r="25" spans="1:15" ht="12.75">
      <c r="A25" s="5">
        <v>20</v>
      </c>
      <c r="B25" s="59" t="s">
        <v>343</v>
      </c>
      <c r="C25" s="74">
        <v>492800</v>
      </c>
      <c r="D25" s="74">
        <v>492800</v>
      </c>
      <c r="E25" s="74">
        <v>492800</v>
      </c>
      <c r="F25" s="74">
        <v>492800</v>
      </c>
      <c r="G25" s="74">
        <v>492800</v>
      </c>
      <c r="H25" s="74">
        <v>492800</v>
      </c>
      <c r="I25" s="74">
        <v>492800</v>
      </c>
      <c r="J25" s="74">
        <v>1392800</v>
      </c>
      <c r="K25" s="74">
        <v>492800</v>
      </c>
      <c r="L25" s="74">
        <v>492800</v>
      </c>
      <c r="M25" s="74">
        <v>492800</v>
      </c>
      <c r="N25" s="74">
        <v>1993200</v>
      </c>
      <c r="O25" s="74">
        <f t="shared" si="2"/>
        <v>8314000</v>
      </c>
    </row>
    <row r="26" spans="1:15" ht="12.75">
      <c r="A26" s="5">
        <v>21</v>
      </c>
      <c r="B26" s="59" t="s">
        <v>63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>
        <f t="shared" si="2"/>
        <v>0</v>
      </c>
    </row>
    <row r="27" spans="1:15" ht="12.75">
      <c r="A27" s="5">
        <v>22</v>
      </c>
      <c r="B27" s="59" t="s">
        <v>16</v>
      </c>
      <c r="C27" s="74">
        <v>8236220</v>
      </c>
      <c r="D27" s="74">
        <v>8236220</v>
      </c>
      <c r="E27" s="74">
        <v>8236220</v>
      </c>
      <c r="F27" s="74">
        <v>8236220</v>
      </c>
      <c r="G27" s="74">
        <v>8236220</v>
      </c>
      <c r="H27" s="74">
        <v>8236220</v>
      </c>
      <c r="I27" s="74">
        <v>8236220</v>
      </c>
      <c r="J27" s="74">
        <v>8118690</v>
      </c>
      <c r="K27" s="74">
        <v>8236220</v>
      </c>
      <c r="L27" s="74">
        <v>8236220</v>
      </c>
      <c r="M27" s="74">
        <v>8236220</v>
      </c>
      <c r="N27" s="74">
        <v>8236311</v>
      </c>
      <c r="O27" s="74">
        <f t="shared" si="2"/>
        <v>98717201</v>
      </c>
    </row>
    <row r="28" spans="1:15" ht="12.75">
      <c r="A28" s="5">
        <v>23</v>
      </c>
      <c r="B28" s="59" t="s">
        <v>6</v>
      </c>
      <c r="C28" s="74"/>
      <c r="D28" s="74">
        <v>350000</v>
      </c>
      <c r="E28" s="74">
        <v>480000</v>
      </c>
      <c r="F28" s="74"/>
      <c r="G28" s="74">
        <v>100000</v>
      </c>
      <c r="H28" s="74">
        <v>50000</v>
      </c>
      <c r="I28" s="74"/>
      <c r="J28" s="74">
        <v>117530</v>
      </c>
      <c r="K28" s="74"/>
      <c r="L28" s="74"/>
      <c r="M28" s="74"/>
      <c r="N28" s="74">
        <v>2311908</v>
      </c>
      <c r="O28" s="74">
        <f t="shared" si="2"/>
        <v>3409438</v>
      </c>
    </row>
    <row r="29" spans="1:15" ht="12.75">
      <c r="A29" s="5">
        <v>24</v>
      </c>
      <c r="B29" s="59" t="s">
        <v>414</v>
      </c>
      <c r="C29" s="74"/>
      <c r="D29" s="74"/>
      <c r="E29" s="74">
        <v>34164</v>
      </c>
      <c r="F29" s="74">
        <v>377716</v>
      </c>
      <c r="G29" s="74">
        <v>102970</v>
      </c>
      <c r="H29" s="74">
        <v>102970</v>
      </c>
      <c r="I29" s="74">
        <v>102970</v>
      </c>
      <c r="J29" s="74">
        <v>102970</v>
      </c>
      <c r="K29" s="74">
        <v>102970</v>
      </c>
      <c r="L29" s="74">
        <v>102970</v>
      </c>
      <c r="M29" s="74">
        <v>102970</v>
      </c>
      <c r="N29" s="74">
        <v>102959</v>
      </c>
      <c r="O29" s="74">
        <f t="shared" si="2"/>
        <v>1235629</v>
      </c>
    </row>
    <row r="30" spans="1:15" ht="12.75">
      <c r="A30" s="5">
        <v>25</v>
      </c>
      <c r="B30" s="60" t="s">
        <v>339</v>
      </c>
      <c r="C30" s="73">
        <f>SUM(C22:C29)</f>
        <v>11702587</v>
      </c>
      <c r="D30" s="73">
        <f aca="true" t="shared" si="3" ref="D30:N30">SUM(D22:D29)</f>
        <v>12052587</v>
      </c>
      <c r="E30" s="73">
        <f t="shared" si="3"/>
        <v>12416751</v>
      </c>
      <c r="F30" s="73">
        <f t="shared" si="3"/>
        <v>12280303</v>
      </c>
      <c r="G30" s="73">
        <f t="shared" si="3"/>
        <v>12818157</v>
      </c>
      <c r="H30" s="73">
        <f t="shared" si="3"/>
        <v>12768157</v>
      </c>
      <c r="I30" s="73">
        <f t="shared" si="3"/>
        <v>12668157</v>
      </c>
      <c r="J30" s="73">
        <f t="shared" si="3"/>
        <v>13747790</v>
      </c>
      <c r="K30" s="73">
        <f t="shared" si="3"/>
        <v>12847790</v>
      </c>
      <c r="L30" s="73">
        <f t="shared" si="3"/>
        <v>14229550</v>
      </c>
      <c r="M30" s="73">
        <f t="shared" si="3"/>
        <v>12847790</v>
      </c>
      <c r="N30" s="73">
        <f t="shared" si="3"/>
        <v>16904494</v>
      </c>
      <c r="O30" s="73">
        <f>SUM(C30:N30)</f>
        <v>157284113</v>
      </c>
    </row>
    <row r="31" spans="3:14" ht="12.75"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Jegyzo</cp:lastModifiedBy>
  <cp:lastPrinted>2020-09-24T13:54:26Z</cp:lastPrinted>
  <dcterms:created xsi:type="dcterms:W3CDTF">2006-01-17T11:47:21Z</dcterms:created>
  <dcterms:modified xsi:type="dcterms:W3CDTF">2020-12-28T08:29:36Z</dcterms:modified>
  <cp:category/>
  <cp:version/>
  <cp:contentType/>
  <cp:contentStatus/>
</cp:coreProperties>
</file>