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mi.PMH.001\Desktop\Timi\Előterjesztések\2016\Február\"/>
    </mc:Choice>
  </mc:AlternateContent>
  <bookViews>
    <workbookView xWindow="0" yWindow="0" windowWidth="28800" windowHeight="11610" activeTab="9"/>
  </bookViews>
  <sheets>
    <sheet name="1.mell" sheetId="1" r:id="rId1"/>
    <sheet name="2.mell. " sheetId="38" r:id="rId2"/>
    <sheet name="3.mell." sheetId="39" r:id="rId3"/>
    <sheet name="4.mell." sheetId="44" r:id="rId4"/>
    <sheet name="5.mell." sheetId="43" r:id="rId5"/>
    <sheet name="6.mell." sheetId="45" r:id="rId6"/>
    <sheet name="7.mell. " sheetId="46" r:id="rId7"/>
    <sheet name="8. mell." sheetId="8" r:id="rId8"/>
    <sheet name="9.mell." sheetId="42" r:id="rId9"/>
    <sheet name="10.mell" sheetId="12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D28" i="38" l="1"/>
  <c r="M11" i="42"/>
  <c r="M12" i="42"/>
  <c r="C13" i="42"/>
  <c r="D13" i="42"/>
  <c r="E13" i="42"/>
  <c r="F13" i="42"/>
  <c r="G13" i="42"/>
  <c r="H13" i="42"/>
  <c r="I13" i="42"/>
  <c r="J13" i="42"/>
  <c r="K13" i="42"/>
  <c r="L13" i="42"/>
  <c r="M10" i="42"/>
  <c r="B13" i="42"/>
  <c r="C14" i="12"/>
  <c r="D14" i="12"/>
  <c r="E14" i="12"/>
  <c r="F14" i="12"/>
  <c r="G14" i="12"/>
  <c r="H14" i="12"/>
  <c r="I14" i="12"/>
  <c r="J14" i="12"/>
  <c r="K14" i="12"/>
  <c r="L11" i="12"/>
  <c r="M13" i="42" l="1"/>
  <c r="D13" i="39" l="1"/>
  <c r="D12" i="39" s="1"/>
  <c r="D16" i="45" l="1"/>
  <c r="D13" i="43"/>
  <c r="D29" i="46"/>
  <c r="D24" i="46"/>
  <c r="D12" i="46"/>
  <c r="D27" i="45"/>
  <c r="D24" i="45"/>
  <c r="D20" i="45"/>
  <c r="D19" i="45" s="1"/>
  <c r="D12" i="45"/>
  <c r="D11" i="45" s="1"/>
  <c r="D27" i="44"/>
  <c r="D24" i="44"/>
  <c r="D20" i="44"/>
  <c r="D19" i="44" s="1"/>
  <c r="D12" i="44"/>
  <c r="D11" i="44" s="1"/>
  <c r="D30" i="45" l="1"/>
  <c r="D33" i="46"/>
  <c r="D30" i="44"/>
  <c r="D29" i="43" l="1"/>
  <c r="D24" i="43"/>
  <c r="D12" i="43"/>
  <c r="D33" i="43" l="1"/>
  <c r="D29" i="39" l="1"/>
  <c r="D24" i="39"/>
  <c r="D27" i="38"/>
  <c r="D24" i="38"/>
  <c r="D20" i="38"/>
  <c r="D19" i="38" s="1"/>
  <c r="D12" i="38"/>
  <c r="D11" i="38" s="1"/>
  <c r="D34" i="39" l="1"/>
  <c r="D30" i="38"/>
  <c r="B14" i="12"/>
  <c r="L13" i="12"/>
  <c r="L12" i="12"/>
  <c r="L14" i="12" l="1"/>
  <c r="F17" i="8"/>
  <c r="C17" i="8"/>
  <c r="F9" i="8"/>
  <c r="C9" i="8"/>
  <c r="F23" i="8" l="1"/>
  <c r="C23" i="8"/>
  <c r="F24" i="1"/>
  <c r="F20" i="1"/>
  <c r="C20" i="1"/>
  <c r="C15" i="1"/>
  <c r="F8" i="1"/>
  <c r="C9" i="1"/>
  <c r="F27" i="1" l="1"/>
  <c r="C8" i="1"/>
  <c r="C27" i="1" s="1"/>
</calcChain>
</file>

<file path=xl/sharedStrings.xml><?xml version="1.0" encoding="utf-8"?>
<sst xmlns="http://schemas.openxmlformats.org/spreadsheetml/2006/main" count="561" uniqueCount="186">
  <si>
    <t>2015. évi összevont költségvetési mérlege</t>
  </si>
  <si>
    <t>Ezer Ft-ban</t>
  </si>
  <si>
    <t>Ssz.</t>
  </si>
  <si>
    <t>BEVÉTELEK</t>
  </si>
  <si>
    <t>ÖSSZEG</t>
  </si>
  <si>
    <t>KIADÁSOK</t>
  </si>
  <si>
    <t>MŰKÖDÉSI BEVÉTELEK (I+II+III+IV+V)</t>
  </si>
  <si>
    <t>MŰKÖDÉSI KIADÁSOK (I+II+…V)</t>
  </si>
  <si>
    <t>I.</t>
  </si>
  <si>
    <t>Működési célú támogatások Áht-on belülről (1+2)</t>
  </si>
  <si>
    <t>Személyi juttatások</t>
  </si>
  <si>
    <t>1.</t>
  </si>
  <si>
    <t>Önkormányzatok működési támogatásai</t>
  </si>
  <si>
    <t>II.</t>
  </si>
  <si>
    <t>Munkaadókat terhelő járulékok és szociális hozzájárulási adó</t>
  </si>
  <si>
    <t>2.</t>
  </si>
  <si>
    <t>Egyéb működési célú támogatások bevételei államháztartáson belülről</t>
  </si>
  <si>
    <t>III.</t>
  </si>
  <si>
    <t>Dologi kiadások</t>
  </si>
  <si>
    <t>IV.</t>
  </si>
  <si>
    <t>Ellátottak pénzbeli juttatásai</t>
  </si>
  <si>
    <t>Közhatalmi bevételek</t>
  </si>
  <si>
    <t>V.</t>
  </si>
  <si>
    <t>Egyéb működési célú kiadások</t>
  </si>
  <si>
    <t>Működési célú kiadás Áh-on belülre</t>
  </si>
  <si>
    <t>Működési bevételek</t>
  </si>
  <si>
    <t>Működési célú kiadás Áh-on kivülre</t>
  </si>
  <si>
    <t>Egyéb működési bevételek</t>
  </si>
  <si>
    <t>3.</t>
  </si>
  <si>
    <t>Tartalék</t>
  </si>
  <si>
    <t>Központi irányító szervi támogatás</t>
  </si>
  <si>
    <t>Működési célú átvett pénzeszközök</t>
  </si>
  <si>
    <t>Működési finanszírozási bevétel (pénzmaradvány)</t>
  </si>
  <si>
    <t>FELHALMOZÁSI BEVÉTELEK         (VI+VII+VIII+IX)</t>
  </si>
  <si>
    <t>FELHALMOZÁSI KIADÁSOK (VI+VII+VIII)</t>
  </si>
  <si>
    <t>VI.</t>
  </si>
  <si>
    <t>Felhalmozási célú támogatások Aht.-on belülről</t>
  </si>
  <si>
    <t>Beruházások</t>
  </si>
  <si>
    <t>Egyéb felhalmozási célú támogatások bevételei államháztartáson belülről</t>
  </si>
  <si>
    <t>VII.</t>
  </si>
  <si>
    <t>Felújítások</t>
  </si>
  <si>
    <t>Felhalmozási bevételek</t>
  </si>
  <si>
    <t>VIII.</t>
  </si>
  <si>
    <t>Egyéb felhalmozási kiadások</t>
  </si>
  <si>
    <t>Felhalmozási célú átvett pénzeszközök</t>
  </si>
  <si>
    <t>Felhalmozási finanszírozási bevétel</t>
  </si>
  <si>
    <t>K 914 államháztartáon belüli megelőlegezés</t>
  </si>
  <si>
    <t>IX.</t>
  </si>
  <si>
    <t>Költségvetési maradvány, vállalkozási maradvány</t>
  </si>
  <si>
    <t>K915 központi irányítószervi folyósítás</t>
  </si>
  <si>
    <t>BEVÉTELEK MINDÖSSZESEN</t>
  </si>
  <si>
    <t>KIADÁSOK MINDÖSSZESEN</t>
  </si>
  <si>
    <t>ROVAT MEGNEVEZÉSE</t>
  </si>
  <si>
    <t>Működési célú támogatások Áht-on belülről</t>
  </si>
  <si>
    <t>KIADÁS</t>
  </si>
  <si>
    <t>Rovat        száma</t>
  </si>
  <si>
    <t>MŰKÖDÉSI KÖLTSÉGVETÉSI KIADÁSOK (I+II+…V)</t>
  </si>
  <si>
    <t>K1</t>
  </si>
  <si>
    <t>Foglalkoztatottak személyi juttatásai</t>
  </si>
  <si>
    <t>K11</t>
  </si>
  <si>
    <t>Külső személyi juttatások</t>
  </si>
  <si>
    <t>K12</t>
  </si>
  <si>
    <t xml:space="preserve"> = Ebből: választott tisztségviselők juttatásai</t>
  </si>
  <si>
    <t>K121</t>
  </si>
  <si>
    <t>K2</t>
  </si>
  <si>
    <t>K3</t>
  </si>
  <si>
    <t>K4</t>
  </si>
  <si>
    <t xml:space="preserve">Egyéb működési célú kiadások </t>
  </si>
  <si>
    <t>K5</t>
  </si>
  <si>
    <t>Egyéb működési célú támogatások Áh-on belülre</t>
  </si>
  <si>
    <t>K506</t>
  </si>
  <si>
    <t>Egyéb működési célú támogatások Áh-on kívülre</t>
  </si>
  <si>
    <t>K511</t>
  </si>
  <si>
    <t>Tartalékok</t>
  </si>
  <si>
    <t>K512</t>
  </si>
  <si>
    <t>FELHALMOZÁSI KÖLTSÉGVETÉSI KIADÁSOK (VI+VII+VIII)</t>
  </si>
  <si>
    <t>K6</t>
  </si>
  <si>
    <t>K7</t>
  </si>
  <si>
    <t>K8</t>
  </si>
  <si>
    <t>Egyéb felhalmozási célú támogatások Áh-on belülre</t>
  </si>
  <si>
    <t>K84</t>
  </si>
  <si>
    <t>MŰKÖDÉSI FINANSZÍROZÁSI KIADÁSOK</t>
  </si>
  <si>
    <t>K9</t>
  </si>
  <si>
    <t>Központi irányító szervi támogatások folyósítása</t>
  </si>
  <si>
    <t>K915</t>
  </si>
  <si>
    <t>FELHALMOZÁSI FINANSZÍROZÁSI KIADÁSOK</t>
  </si>
  <si>
    <t>Bevételek</t>
  </si>
  <si>
    <t>Kiadások</t>
  </si>
  <si>
    <t>KÖTELEZŐ FELADAT</t>
  </si>
  <si>
    <t>MŰKÖDÉSI BEVÉTELEK</t>
  </si>
  <si>
    <t>MŰKÖDÉSI KIADÁSOK</t>
  </si>
  <si>
    <t>Önkormányzatok működési támogatása</t>
  </si>
  <si>
    <t>4.</t>
  </si>
  <si>
    <t>5.</t>
  </si>
  <si>
    <t>Működési célú átvett pénzeszköz</t>
  </si>
  <si>
    <t>Költségvetési maradvány</t>
  </si>
  <si>
    <t>6.</t>
  </si>
  <si>
    <t>Általános tartalék</t>
  </si>
  <si>
    <t>7.</t>
  </si>
  <si>
    <t>Céltartalék</t>
  </si>
  <si>
    <t>FELHALMOZÁSI BEVÉTELEK</t>
  </si>
  <si>
    <t>FELHALMOZÁSI KIADÁSOK</t>
  </si>
  <si>
    <t>Felhalmozási célú támogatás Áht-on belülről</t>
  </si>
  <si>
    <t>Felhalmozási bevétel</t>
  </si>
  <si>
    <t>Felhalmozási célú átvett pénzeszköz</t>
  </si>
  <si>
    <t>Finanszírozási kiadás</t>
  </si>
  <si>
    <t>BEVÉTELEK ÖSSZESEN:</t>
  </si>
  <si>
    <t>KIADÁSOK ÖSSZESEN:</t>
  </si>
  <si>
    <t>INTÉZMÉNYEK MEGNEVEZÉSE</t>
  </si>
  <si>
    <t>2015. évi kiemelt kiadási előirányzatai</t>
  </si>
  <si>
    <t>Működési költségvetési kiadások</t>
  </si>
  <si>
    <t>Felhalmozási költségvetési kiadások</t>
  </si>
  <si>
    <t>Működési finanszírozási kiadások</t>
  </si>
  <si>
    <t>Kiadások összesen</t>
  </si>
  <si>
    <t>Munkaadókat terhelő járulékok és szoc.hó</t>
  </si>
  <si>
    <t>Ellátottak pénzbeli ellátása</t>
  </si>
  <si>
    <t>Egyéb működési célú kiadások (tartalékokkal együtt)</t>
  </si>
  <si>
    <t>Államháztartáson belüli megelőlkegezések visszafizetése</t>
  </si>
  <si>
    <t>Irányító szervi támogatásként folyósított támogatás</t>
  </si>
  <si>
    <t>Nyírtelek Város Önkormányzata</t>
  </si>
  <si>
    <t>0</t>
  </si>
  <si>
    <t>Nyírtelek Város Önkormányzata  összesen:</t>
  </si>
  <si>
    <t xml:space="preserve"> 1.  számú melléklet a 2/2015. (II.17.) önkormányzati rendelethez </t>
  </si>
  <si>
    <t>1. számú melléklet</t>
  </si>
  <si>
    <t>5/a.  számú melléklet a 2/2015. (II.17.) önkormányzati rendelethez</t>
  </si>
  <si>
    <t>3. számú melléklet</t>
  </si>
  <si>
    <t>4. számú melléklet</t>
  </si>
  <si>
    <t>6/b.  számú melléklet a 2/2015. (II.17.) önkormányzati rendelethez</t>
  </si>
  <si>
    <t>BEVÉTEL</t>
  </si>
  <si>
    <t>Rovat          száma</t>
  </si>
  <si>
    <t>MŰKÖDÉSI KÖLTSÉGVETÉSI BEVÉTELEK (I+II+III+IV)</t>
  </si>
  <si>
    <t>B1</t>
  </si>
  <si>
    <t>B111</t>
  </si>
  <si>
    <t>B16</t>
  </si>
  <si>
    <t>B3</t>
  </si>
  <si>
    <t>B4</t>
  </si>
  <si>
    <t>B410</t>
  </si>
  <si>
    <t>B6</t>
  </si>
  <si>
    <t>FELHALMOZÁSI KÖLTSÉGVETÉSI BEVÉTELEK (V+VI+VII)</t>
  </si>
  <si>
    <t>Felhalmozási célú támogatások Áht.-on belülről</t>
  </si>
  <si>
    <t>B2</t>
  </si>
  <si>
    <t>B25</t>
  </si>
  <si>
    <t>B5</t>
  </si>
  <si>
    <t>B7</t>
  </si>
  <si>
    <t>MŰKÖDÉSI FINANSZÍROZÁSI BEVÉTELEK</t>
  </si>
  <si>
    <t>B8</t>
  </si>
  <si>
    <t>Előző év költségvetési maradványának igénybevétele</t>
  </si>
  <si>
    <t>B8131</t>
  </si>
  <si>
    <t>B816</t>
  </si>
  <si>
    <t>FELHALMOZÁSI FINANSZÍROZÁSI BEVÉTELEK</t>
  </si>
  <si>
    <t>K914</t>
  </si>
  <si>
    <t>Felhalmozási költségvetési bevételek</t>
  </si>
  <si>
    <t>2015. évi kiemelt bevételi előirányzatai</t>
  </si>
  <si>
    <t>Működési költségvetési bevételek</t>
  </si>
  <si>
    <t>Működési/felhalmozási  finanszírozási bevételek</t>
  </si>
  <si>
    <t>Bevételek összesen</t>
  </si>
  <si>
    <t>Egyéb működési támogatás Áh-n belülről</t>
  </si>
  <si>
    <t>Felhalmozási célú támogatások Áh-n belülről</t>
  </si>
  <si>
    <t>Egyéb működési bevétel</t>
  </si>
  <si>
    <t>Irányító szerv támogatás folyósítása</t>
  </si>
  <si>
    <t>összesen:</t>
  </si>
  <si>
    <t>2. számú melléklet</t>
  </si>
  <si>
    <t>5. számú melléklet</t>
  </si>
  <si>
    <t>6. számú melléklet</t>
  </si>
  <si>
    <t>3/b.  számú melléklet a 2/2015. (II.17.) önkormányzati rendelethez</t>
  </si>
  <si>
    <t>2/a.  számú melléklet a 2/2015. (II.17.) önkormányzati rendelethez</t>
  </si>
  <si>
    <t>2/b.  számú melléklet a  2/2015. (II.17.) önkormányzati rendelethez</t>
  </si>
  <si>
    <t>3/a.  számú melléklet a  2/2015. (II.17.) önkormányzati rendelethez</t>
  </si>
  <si>
    <t>4/a.  számú melléklet a 2/2015. (II.17.) önkormányzati rendelethez</t>
  </si>
  <si>
    <t>7. számú melléklet</t>
  </si>
  <si>
    <t>4/b.  számú melléklet a  2/2015. (II.17.) önkormányzati rendelethez</t>
  </si>
  <si>
    <t>8. számú melléklet</t>
  </si>
  <si>
    <t>9. számú melléklet</t>
  </si>
  <si>
    <t>6/a.  számú melléklet a 2/2015. (II.17.) önkormányzati rendelethez</t>
  </si>
  <si>
    <t xml:space="preserve">Módosított előirányzat </t>
  </si>
  <si>
    <t>Módosított előirányzat</t>
  </si>
  <si>
    <t>10. számú melléklet</t>
  </si>
  <si>
    <t>Nyírtelek Város Önkormányzata 2015. évi költségvetési mérlege</t>
  </si>
  <si>
    <t>a Nyírteleki Polgármesteri Hivatal 2015. évi költségvetési mérlege</t>
  </si>
  <si>
    <t>a Nyírteleki Kastélykert  Óvoda és Bölcsőde 2015. évi költségvetési mérlege</t>
  </si>
  <si>
    <t>a Nyírteleki  Kastélykert Óvoda és Bölcsőde 2015. évi költségvetési mérlege</t>
  </si>
  <si>
    <t>Nyírtelek Város Önkormányzata és Intézményei  2015. évi bevételi és kiadási előirányzatai kötelező feladatok, önként vállalt feladatok, államigazgatási feladatok szerinti bontásban</t>
  </si>
  <si>
    <t>Nyírtelek Város  Önkormányzata</t>
  </si>
  <si>
    <t>Nyírteleki Polgármesteri Hivatal</t>
  </si>
  <si>
    <t>Nyírteleki Kastélykert Óvoda és Bölcsőde</t>
  </si>
  <si>
    <t xml:space="preserve">Nyírtelek Város Önkormányzata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</si>
</sst>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3" fontId="2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3" fontId="3" fillId="3" borderId="3" xfId="0" applyNumberFormat="1" applyFont="1" applyFill="1" applyBorder="1"/>
    <xf numFmtId="3" fontId="3" fillId="3" borderId="1" xfId="0" applyNumberFormat="1" applyFont="1" applyFill="1" applyBorder="1"/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0" borderId="3" xfId="0" applyNumberFormat="1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/>
    <xf numFmtId="3" fontId="3" fillId="2" borderId="1" xfId="0" applyNumberFormat="1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3" borderId="1" xfId="0" applyNumberFormat="1" applyFont="1" applyFill="1" applyBorder="1"/>
    <xf numFmtId="0" fontId="7" fillId="0" borderId="0" xfId="0" applyFont="1"/>
    <xf numFmtId="0" fontId="8" fillId="0" borderId="0" xfId="0" applyFont="1" applyAlignment="1"/>
    <xf numFmtId="3" fontId="11" fillId="3" borderId="1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wrapText="1"/>
    </xf>
    <xf numFmtId="3" fontId="10" fillId="2" borderId="1" xfId="0" applyNumberFormat="1" applyFont="1" applyFill="1" applyBorder="1"/>
    <xf numFmtId="0" fontId="4" fillId="0" borderId="0" xfId="0" applyFont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3" fillId="0" borderId="0" xfId="0" applyFont="1"/>
    <xf numFmtId="49" fontId="14" fillId="0" borderId="1" xfId="0" applyNumberFormat="1" applyFont="1" applyBorder="1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15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/>
    <xf numFmtId="0" fontId="17" fillId="0" borderId="0" xfId="0" applyFont="1"/>
    <xf numFmtId="0" fontId="1" fillId="0" borderId="0" xfId="0" applyFont="1"/>
    <xf numFmtId="0" fontId="2" fillId="0" borderId="0" xfId="0" applyFont="1" applyBorder="1" applyAlignment="1"/>
    <xf numFmtId="3" fontId="14" fillId="0" borderId="3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4" fillId="0" borderId="14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21" xfId="0" applyNumberFormat="1" applyFont="1" applyBorder="1" applyAlignment="1">
      <alignment horizontal="right" vertical="center" wrapText="1"/>
    </xf>
    <xf numFmtId="3" fontId="14" fillId="0" borderId="22" xfId="0" applyNumberFormat="1" applyFont="1" applyBorder="1" applyAlignment="1">
      <alignment horizontal="right" vertical="center" wrapText="1"/>
    </xf>
    <xf numFmtId="3" fontId="10" fillId="2" borderId="17" xfId="0" applyNumberFormat="1" applyFont="1" applyFill="1" applyBorder="1"/>
    <xf numFmtId="0" fontId="9" fillId="0" borderId="24" xfId="0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14" fillId="0" borderId="2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vertical="center"/>
    </xf>
    <xf numFmtId="3" fontId="11" fillId="0" borderId="22" xfId="0" applyNumberFormat="1" applyFont="1" applyBorder="1" applyAlignment="1">
      <alignment vertical="center"/>
    </xf>
    <xf numFmtId="0" fontId="14" fillId="0" borderId="29" xfId="0" applyFont="1" applyBorder="1" applyAlignment="1">
      <alignment horizontal="left" vertical="center" wrapText="1"/>
    </xf>
    <xf numFmtId="3" fontId="11" fillId="3" borderId="30" xfId="0" applyNumberFormat="1" applyFont="1" applyFill="1" applyBorder="1" applyAlignment="1">
      <alignment vertical="center"/>
    </xf>
    <xf numFmtId="0" fontId="14" fillId="0" borderId="31" xfId="0" applyFont="1" applyBorder="1" applyAlignment="1">
      <alignment horizontal="left" vertical="center" wrapText="1"/>
    </xf>
    <xf numFmtId="0" fontId="10" fillId="2" borderId="32" xfId="0" applyFont="1" applyFill="1" applyBorder="1" applyAlignment="1">
      <alignment wrapText="1"/>
    </xf>
    <xf numFmtId="0" fontId="16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1"/>
  <sheetViews>
    <sheetView workbookViewId="0">
      <selection activeCell="E13" sqref="E13"/>
    </sheetView>
  </sheetViews>
  <sheetFormatPr defaultRowHeight="15" x14ac:dyDescent="0.25"/>
  <cols>
    <col min="1" max="1" width="7.140625" style="79" customWidth="1"/>
    <col min="2" max="2" width="47.5703125" style="1" customWidth="1"/>
    <col min="3" max="3" width="12.28515625" style="1" customWidth="1"/>
    <col min="4" max="4" width="6.85546875" style="79" customWidth="1"/>
    <col min="5" max="5" width="43.85546875" style="1" customWidth="1"/>
    <col min="6" max="6" width="12.5703125" style="1" customWidth="1"/>
    <col min="7" max="16384" width="9.140625" style="1"/>
  </cols>
  <sheetData>
    <row r="1" spans="1:6" s="58" customFormat="1" ht="15.75" x14ac:dyDescent="0.25">
      <c r="A1" s="79"/>
      <c r="D1" s="118" t="s">
        <v>123</v>
      </c>
      <c r="E1" s="118"/>
      <c r="F1" s="118"/>
    </row>
    <row r="2" spans="1:6" x14ac:dyDescent="0.25">
      <c r="D2" s="115" t="s">
        <v>122</v>
      </c>
      <c r="E2" s="115"/>
      <c r="F2" s="115"/>
    </row>
    <row r="3" spans="1:6" x14ac:dyDescent="0.25">
      <c r="E3" s="2"/>
      <c r="F3" s="2"/>
    </row>
    <row r="4" spans="1:6" ht="15.75" x14ac:dyDescent="0.25">
      <c r="A4" s="116" t="s">
        <v>119</v>
      </c>
      <c r="B4" s="117"/>
      <c r="C4" s="117"/>
      <c r="D4" s="117"/>
      <c r="E4" s="117"/>
      <c r="F4" s="117"/>
    </row>
    <row r="5" spans="1:6" ht="15.75" x14ac:dyDescent="0.25">
      <c r="A5" s="116" t="s">
        <v>0</v>
      </c>
      <c r="B5" s="116"/>
      <c r="C5" s="116"/>
      <c r="D5" s="116"/>
      <c r="E5" s="116"/>
      <c r="F5" s="116"/>
    </row>
    <row r="6" spans="1:6" x14ac:dyDescent="0.25">
      <c r="F6" s="4" t="s">
        <v>1</v>
      </c>
    </row>
    <row r="7" spans="1:6" x14ac:dyDescent="0.25">
      <c r="A7" s="5" t="s">
        <v>2</v>
      </c>
      <c r="B7" s="5" t="s">
        <v>3</v>
      </c>
      <c r="C7" s="5" t="s">
        <v>4</v>
      </c>
      <c r="D7" s="5" t="s">
        <v>2</v>
      </c>
      <c r="E7" s="5" t="s">
        <v>5</v>
      </c>
      <c r="F7" s="5" t="s">
        <v>4</v>
      </c>
    </row>
    <row r="8" spans="1:6" x14ac:dyDescent="0.25">
      <c r="A8" s="82"/>
      <c r="B8" s="6" t="s">
        <v>6</v>
      </c>
      <c r="C8" s="7">
        <f>SUM(C9+C13+C15+C18+C19)</f>
        <v>928636</v>
      </c>
      <c r="D8" s="82"/>
      <c r="E8" s="8" t="s">
        <v>7</v>
      </c>
      <c r="F8" s="7">
        <f>SUM(F9+F10+F11+F12+F13)</f>
        <v>963494</v>
      </c>
    </row>
    <row r="9" spans="1:6" ht="28.5" x14ac:dyDescent="0.25">
      <c r="A9" s="78" t="s">
        <v>8</v>
      </c>
      <c r="B9" s="9" t="s">
        <v>9</v>
      </c>
      <c r="C9" s="10">
        <f>C10+C11</f>
        <v>654010</v>
      </c>
      <c r="D9" s="77" t="s">
        <v>8</v>
      </c>
      <c r="E9" s="12" t="s">
        <v>10</v>
      </c>
      <c r="F9" s="13">
        <v>375094</v>
      </c>
    </row>
    <row r="10" spans="1:6" ht="30" x14ac:dyDescent="0.25">
      <c r="A10" s="74" t="s">
        <v>11</v>
      </c>
      <c r="B10" s="12" t="s">
        <v>12</v>
      </c>
      <c r="C10" s="15">
        <v>421136</v>
      </c>
      <c r="D10" s="77" t="s">
        <v>13</v>
      </c>
      <c r="E10" s="12" t="s">
        <v>14</v>
      </c>
      <c r="F10" s="15">
        <v>77034</v>
      </c>
    </row>
    <row r="11" spans="1:6" ht="30" x14ac:dyDescent="0.25">
      <c r="A11" s="74" t="s">
        <v>15</v>
      </c>
      <c r="B11" s="12" t="s">
        <v>16</v>
      </c>
      <c r="C11" s="15">
        <v>232874</v>
      </c>
      <c r="D11" s="77" t="s">
        <v>17</v>
      </c>
      <c r="E11" s="12" t="s">
        <v>18</v>
      </c>
      <c r="F11" s="15">
        <v>247504</v>
      </c>
    </row>
    <row r="12" spans="1:6" x14ac:dyDescent="0.25">
      <c r="A12" s="40"/>
      <c r="B12" s="16"/>
      <c r="C12" s="15"/>
      <c r="D12" s="40" t="s">
        <v>19</v>
      </c>
      <c r="E12" s="12" t="s">
        <v>20</v>
      </c>
      <c r="F12" s="13">
        <v>41145</v>
      </c>
    </row>
    <row r="13" spans="1:6" x14ac:dyDescent="0.25">
      <c r="A13" s="40" t="s">
        <v>13</v>
      </c>
      <c r="B13" s="16" t="s">
        <v>21</v>
      </c>
      <c r="C13" s="15">
        <v>182800</v>
      </c>
      <c r="D13" s="78" t="s">
        <v>22</v>
      </c>
      <c r="E13" s="11" t="s">
        <v>23</v>
      </c>
      <c r="F13" s="10">
        <f>F14+F15+F16</f>
        <v>222717</v>
      </c>
    </row>
    <row r="14" spans="1:6" x14ac:dyDescent="0.25">
      <c r="A14" s="81"/>
      <c r="B14" s="16"/>
      <c r="C14" s="15"/>
      <c r="D14" s="90" t="s">
        <v>11</v>
      </c>
      <c r="E14" s="14" t="s">
        <v>24</v>
      </c>
      <c r="F14" s="17">
        <v>32016</v>
      </c>
    </row>
    <row r="15" spans="1:6" x14ac:dyDescent="0.25">
      <c r="A15" s="83" t="s">
        <v>17</v>
      </c>
      <c r="B15" s="16" t="s">
        <v>25</v>
      </c>
      <c r="C15" s="18">
        <f>C16+C17</f>
        <v>43409</v>
      </c>
      <c r="D15" s="90" t="s">
        <v>15</v>
      </c>
      <c r="E15" s="14" t="s">
        <v>26</v>
      </c>
      <c r="F15" s="17">
        <v>179642</v>
      </c>
    </row>
    <row r="16" spans="1:6" x14ac:dyDescent="0.25">
      <c r="A16" s="84" t="s">
        <v>11</v>
      </c>
      <c r="B16" s="12" t="s">
        <v>27</v>
      </c>
      <c r="C16" s="15">
        <v>43409</v>
      </c>
      <c r="D16" s="90" t="s">
        <v>28</v>
      </c>
      <c r="E16" s="14" t="s">
        <v>29</v>
      </c>
      <c r="F16" s="19">
        <v>11059</v>
      </c>
    </row>
    <row r="17" spans="1:6" x14ac:dyDescent="0.25">
      <c r="A17" s="84" t="s">
        <v>15</v>
      </c>
      <c r="B17" s="12" t="s">
        <v>30</v>
      </c>
      <c r="C17" s="15"/>
      <c r="D17" s="90"/>
      <c r="E17" s="14"/>
      <c r="F17" s="20"/>
    </row>
    <row r="18" spans="1:6" x14ac:dyDescent="0.25">
      <c r="A18" s="83" t="s">
        <v>19</v>
      </c>
      <c r="B18" s="16" t="s">
        <v>31</v>
      </c>
      <c r="C18" s="15">
        <v>0</v>
      </c>
      <c r="D18" s="83"/>
      <c r="E18" s="12"/>
      <c r="F18" s="19"/>
    </row>
    <row r="19" spans="1:6" ht="28.5" x14ac:dyDescent="0.25">
      <c r="A19" s="93" t="s">
        <v>22</v>
      </c>
      <c r="B19" s="21" t="s">
        <v>32</v>
      </c>
      <c r="C19" s="22">
        <v>48417</v>
      </c>
      <c r="D19" s="85"/>
      <c r="E19" s="21"/>
      <c r="F19" s="23"/>
    </row>
    <row r="20" spans="1:6" ht="28.5" x14ac:dyDescent="0.25">
      <c r="A20" s="82"/>
      <c r="B20" s="6" t="s">
        <v>33</v>
      </c>
      <c r="C20" s="24">
        <f>SUM(C23+C22)</f>
        <v>378553</v>
      </c>
      <c r="D20" s="82"/>
      <c r="E20" s="6" t="s">
        <v>34</v>
      </c>
      <c r="F20" s="25">
        <f>SUM(F21:F23)</f>
        <v>316975</v>
      </c>
    </row>
    <row r="21" spans="1:6" x14ac:dyDescent="0.25">
      <c r="A21" s="83" t="s">
        <v>35</v>
      </c>
      <c r="B21" s="16" t="s">
        <v>36</v>
      </c>
      <c r="C21" s="26"/>
      <c r="D21" s="83" t="s">
        <v>35</v>
      </c>
      <c r="E21" s="12" t="s">
        <v>37</v>
      </c>
      <c r="F21" s="19">
        <v>316975</v>
      </c>
    </row>
    <row r="22" spans="1:6" ht="30" x14ac:dyDescent="0.25">
      <c r="A22" s="86" t="s">
        <v>11</v>
      </c>
      <c r="B22" s="12" t="s">
        <v>38</v>
      </c>
      <c r="C22" s="28">
        <v>374458</v>
      </c>
      <c r="D22" s="94" t="s">
        <v>39</v>
      </c>
      <c r="E22" s="12" t="s">
        <v>40</v>
      </c>
      <c r="F22" s="13">
        <v>0</v>
      </c>
    </row>
    <row r="23" spans="1:6" x14ac:dyDescent="0.25">
      <c r="A23" s="40" t="s">
        <v>39</v>
      </c>
      <c r="B23" s="16" t="s">
        <v>41</v>
      </c>
      <c r="C23" s="28">
        <v>4095</v>
      </c>
      <c r="D23" s="83" t="s">
        <v>42</v>
      </c>
      <c r="E23" s="12" t="s">
        <v>43</v>
      </c>
      <c r="F23" s="15"/>
    </row>
    <row r="24" spans="1:6" x14ac:dyDescent="0.25">
      <c r="A24" s="5" t="s">
        <v>42</v>
      </c>
      <c r="B24" s="16" t="s">
        <v>44</v>
      </c>
      <c r="C24" s="15"/>
      <c r="D24" s="83" t="s">
        <v>47</v>
      </c>
      <c r="E24" s="16" t="s">
        <v>112</v>
      </c>
      <c r="F24" s="20">
        <f>F25+F26</f>
        <v>26720</v>
      </c>
    </row>
    <row r="25" spans="1:6" x14ac:dyDescent="0.25">
      <c r="A25" s="87" t="s">
        <v>11</v>
      </c>
      <c r="B25" s="12" t="s">
        <v>45</v>
      </c>
      <c r="C25" s="15"/>
      <c r="D25" s="91" t="s">
        <v>11</v>
      </c>
      <c r="E25" s="12" t="s">
        <v>46</v>
      </c>
      <c r="F25" s="19">
        <v>26720</v>
      </c>
    </row>
    <row r="26" spans="1:6" ht="28.5" x14ac:dyDescent="0.25">
      <c r="A26" s="92" t="s">
        <v>47</v>
      </c>
      <c r="B26" s="16" t="s">
        <v>48</v>
      </c>
      <c r="C26" s="18"/>
      <c r="D26" s="91" t="s">
        <v>15</v>
      </c>
      <c r="E26" s="12" t="s">
        <v>49</v>
      </c>
      <c r="F26" s="19"/>
    </row>
    <row r="27" spans="1:6" x14ac:dyDescent="0.25">
      <c r="A27" s="75"/>
      <c r="B27" s="6" t="s">
        <v>50</v>
      </c>
      <c r="C27" s="29">
        <f>SUM(C8+C20+C26)</f>
        <v>1307189</v>
      </c>
      <c r="D27" s="75"/>
      <c r="E27" s="8" t="s">
        <v>51</v>
      </c>
      <c r="F27" s="29">
        <f>SUM(F8+F20+F25)</f>
        <v>1307189</v>
      </c>
    </row>
    <row r="28" spans="1:6" x14ac:dyDescent="0.25">
      <c r="B28" s="30"/>
    </row>
    <row r="29" spans="1:6" ht="16.5" x14ac:dyDescent="0.25">
      <c r="A29" s="88"/>
      <c r="B29" s="31"/>
      <c r="C29" s="32"/>
    </row>
    <row r="30" spans="1:6" ht="16.5" x14ac:dyDescent="0.25">
      <c r="A30" s="89"/>
      <c r="B30" s="33"/>
    </row>
    <row r="31" spans="1:6" ht="15.75" customHeight="1" x14ac:dyDescent="0.25">
      <c r="A31" s="89"/>
      <c r="B31" s="33"/>
    </row>
  </sheetData>
  <mergeCells count="4">
    <mergeCell ref="D2:F2"/>
    <mergeCell ref="A4:F4"/>
    <mergeCell ref="A5:F5"/>
    <mergeCell ref="D1:F1"/>
  </mergeCells>
  <pageMargins left="0.70866141732283472" right="0.70866141732283472" top="0.74803149606299213" bottom="0.59055118110236227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F8" sqref="F8"/>
    </sheetView>
  </sheetViews>
  <sheetFormatPr defaultRowHeight="15" x14ac:dyDescent="0.25"/>
  <cols>
    <col min="1" max="1" width="27.140625" style="1" customWidth="1"/>
    <col min="2" max="2" width="15.7109375" style="1" customWidth="1"/>
    <col min="3" max="3" width="14.28515625" style="1" customWidth="1"/>
    <col min="4" max="5" width="12.28515625" style="1" customWidth="1"/>
    <col min="6" max="6" width="14.5703125" style="1" customWidth="1"/>
    <col min="7" max="7" width="13.42578125" style="1" customWidth="1"/>
    <col min="8" max="8" width="13" style="1" customWidth="1"/>
    <col min="9" max="9" width="12.42578125" style="1" customWidth="1"/>
    <col min="10" max="10" width="18.42578125" style="1" customWidth="1"/>
    <col min="11" max="11" width="15.28515625" style="1" customWidth="1"/>
    <col min="12" max="12" width="11.5703125" style="1" customWidth="1"/>
    <col min="13" max="16384" width="9.140625" style="1"/>
  </cols>
  <sheetData>
    <row r="1" spans="1:12" s="58" customFormat="1" ht="15" customHeight="1" x14ac:dyDescent="0.25">
      <c r="J1" s="118" t="s">
        <v>176</v>
      </c>
      <c r="K1" s="118"/>
      <c r="L1" s="118"/>
    </row>
    <row r="2" spans="1:12" x14ac:dyDescent="0.25">
      <c r="G2" s="56"/>
      <c r="H2" s="115" t="s">
        <v>127</v>
      </c>
      <c r="I2" s="115"/>
      <c r="J2" s="115"/>
      <c r="K2" s="115"/>
      <c r="L2" s="115"/>
    </row>
    <row r="4" spans="1:12" ht="15.75" x14ac:dyDescent="0.25">
      <c r="A4" s="116" t="s">
        <v>185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</row>
    <row r="5" spans="1:12" ht="15.75" x14ac:dyDescent="0.25">
      <c r="A5" s="116" t="s">
        <v>109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</row>
    <row r="6" spans="1:12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2" x14ac:dyDescent="0.25">
      <c r="I8" s="51"/>
      <c r="J8" s="51"/>
      <c r="L8" s="1" t="s">
        <v>1</v>
      </c>
    </row>
    <row r="9" spans="1:12" x14ac:dyDescent="0.25">
      <c r="A9" s="139" t="s">
        <v>108</v>
      </c>
      <c r="B9" s="141" t="s">
        <v>110</v>
      </c>
      <c r="C9" s="142"/>
      <c r="D9" s="142"/>
      <c r="E9" s="142"/>
      <c r="F9" s="143"/>
      <c r="G9" s="141" t="s">
        <v>111</v>
      </c>
      <c r="H9" s="142"/>
      <c r="I9" s="143"/>
      <c r="J9" s="141" t="s">
        <v>112</v>
      </c>
      <c r="K9" s="143"/>
      <c r="L9" s="144" t="s">
        <v>113</v>
      </c>
    </row>
    <row r="10" spans="1:12" ht="71.25" x14ac:dyDescent="0.25">
      <c r="A10" s="140"/>
      <c r="B10" s="52" t="s">
        <v>10</v>
      </c>
      <c r="C10" s="52" t="s">
        <v>114</v>
      </c>
      <c r="D10" s="53" t="s">
        <v>18</v>
      </c>
      <c r="E10" s="52" t="s">
        <v>115</v>
      </c>
      <c r="F10" s="52" t="s">
        <v>116</v>
      </c>
      <c r="G10" s="52" t="s">
        <v>37</v>
      </c>
      <c r="H10" s="52" t="s">
        <v>40</v>
      </c>
      <c r="I10" s="52" t="s">
        <v>43</v>
      </c>
      <c r="J10" s="52" t="s">
        <v>117</v>
      </c>
      <c r="K10" s="53" t="s">
        <v>118</v>
      </c>
      <c r="L10" s="145"/>
    </row>
    <row r="11" spans="1:12" ht="31.5" x14ac:dyDescent="0.25">
      <c r="A11" s="54" t="s">
        <v>119</v>
      </c>
      <c r="B11" s="55">
        <v>217355</v>
      </c>
      <c r="C11" s="55">
        <v>32856</v>
      </c>
      <c r="D11" s="55">
        <v>168747</v>
      </c>
      <c r="E11" s="55">
        <v>17709</v>
      </c>
      <c r="F11" s="55">
        <v>222279</v>
      </c>
      <c r="G11" s="55">
        <v>309550</v>
      </c>
      <c r="H11" s="55">
        <v>0</v>
      </c>
      <c r="I11" s="55">
        <v>0</v>
      </c>
      <c r="J11" s="55">
        <v>26720</v>
      </c>
      <c r="K11" s="55"/>
      <c r="L11" s="48">
        <f>SUM(B11:K11)</f>
        <v>995216</v>
      </c>
    </row>
    <row r="12" spans="1:12" ht="31.5" x14ac:dyDescent="0.25">
      <c r="A12" s="54" t="s">
        <v>183</v>
      </c>
      <c r="B12" s="55">
        <v>59420</v>
      </c>
      <c r="C12" s="55">
        <v>16815</v>
      </c>
      <c r="D12" s="55">
        <v>31411</v>
      </c>
      <c r="E12" s="55">
        <v>23436</v>
      </c>
      <c r="F12" s="55">
        <v>387</v>
      </c>
      <c r="G12" s="55">
        <v>3743</v>
      </c>
      <c r="H12" s="55"/>
      <c r="I12" s="55">
        <v>0</v>
      </c>
      <c r="J12" s="55">
        <v>0</v>
      </c>
      <c r="K12" s="55">
        <v>0</v>
      </c>
      <c r="L12" s="48">
        <f>SUM(B12:K12)</f>
        <v>135212</v>
      </c>
    </row>
    <row r="13" spans="1:12" ht="31.5" x14ac:dyDescent="0.25">
      <c r="A13" s="54" t="s">
        <v>184</v>
      </c>
      <c r="B13" s="55">
        <v>98319</v>
      </c>
      <c r="C13" s="55">
        <v>27363</v>
      </c>
      <c r="D13" s="55">
        <v>47346</v>
      </c>
      <c r="E13" s="55">
        <v>0</v>
      </c>
      <c r="F13" s="55">
        <v>51</v>
      </c>
      <c r="G13" s="55">
        <v>3682</v>
      </c>
      <c r="H13" s="55">
        <v>0</v>
      </c>
      <c r="I13" s="55">
        <v>0</v>
      </c>
      <c r="J13" s="55">
        <v>0</v>
      </c>
      <c r="K13" s="57" t="s">
        <v>120</v>
      </c>
      <c r="L13" s="48">
        <f>SUM(B13:K13)</f>
        <v>176761</v>
      </c>
    </row>
    <row r="14" spans="1:12" ht="31.5" x14ac:dyDescent="0.25">
      <c r="A14" s="49" t="s">
        <v>121</v>
      </c>
      <c r="B14" s="50">
        <f t="shared" ref="B14:L14" si="0">SUM(B11:B13)</f>
        <v>375094</v>
      </c>
      <c r="C14" s="50">
        <f t="shared" si="0"/>
        <v>77034</v>
      </c>
      <c r="D14" s="50">
        <f t="shared" si="0"/>
        <v>247504</v>
      </c>
      <c r="E14" s="50">
        <f t="shared" si="0"/>
        <v>41145</v>
      </c>
      <c r="F14" s="50">
        <f t="shared" si="0"/>
        <v>222717</v>
      </c>
      <c r="G14" s="50">
        <f t="shared" si="0"/>
        <v>316975</v>
      </c>
      <c r="H14" s="50">
        <f t="shared" si="0"/>
        <v>0</v>
      </c>
      <c r="I14" s="50">
        <f t="shared" si="0"/>
        <v>0</v>
      </c>
      <c r="J14" s="50">
        <f t="shared" si="0"/>
        <v>26720</v>
      </c>
      <c r="K14" s="50">
        <f t="shared" si="0"/>
        <v>0</v>
      </c>
      <c r="L14" s="50">
        <f t="shared" si="0"/>
        <v>1307189</v>
      </c>
    </row>
    <row r="16" spans="1:12" ht="15" customHeight="1" x14ac:dyDescent="0.25">
      <c r="A16" s="46"/>
      <c r="B16" s="46"/>
      <c r="C16" s="46"/>
      <c r="D16" s="46"/>
      <c r="E16" s="46"/>
      <c r="F16" s="46"/>
    </row>
    <row r="17" spans="1:3" ht="15" customHeight="1" x14ac:dyDescent="0.25">
      <c r="A17" s="46"/>
      <c r="B17" s="46"/>
      <c r="C17" s="46"/>
    </row>
    <row r="18" spans="1:3" x14ac:dyDescent="0.25">
      <c r="A18" s="46"/>
      <c r="B18" s="46"/>
      <c r="C18" s="46"/>
    </row>
  </sheetData>
  <mergeCells count="9">
    <mergeCell ref="J1:L1"/>
    <mergeCell ref="H2:L2"/>
    <mergeCell ref="A4:L4"/>
    <mergeCell ref="A5:L5"/>
    <mergeCell ref="A9:A10"/>
    <mergeCell ref="B9:F9"/>
    <mergeCell ref="G9:I9"/>
    <mergeCell ref="J9:K9"/>
    <mergeCell ref="L9:L10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zoomScaleSheetLayoutView="100" workbookViewId="0">
      <selection activeCell="B11" sqref="B11"/>
    </sheetView>
  </sheetViews>
  <sheetFormatPr defaultRowHeight="15" x14ac:dyDescent="0.25"/>
  <cols>
    <col min="1" max="1" width="5" style="79" customWidth="1"/>
    <col min="2" max="2" width="64.140625" style="58" customWidth="1"/>
    <col min="3" max="3" width="12.28515625" style="58" customWidth="1"/>
    <col min="4" max="4" width="11.7109375" style="58" customWidth="1"/>
    <col min="5" max="16384" width="9.140625" style="58"/>
  </cols>
  <sheetData>
    <row r="1" spans="1:4" s="64" customFormat="1" x14ac:dyDescent="0.25">
      <c r="A1" s="79"/>
      <c r="C1" s="123" t="s">
        <v>161</v>
      </c>
      <c r="D1" s="123"/>
    </row>
    <row r="2" spans="1:4" x14ac:dyDescent="0.25">
      <c r="B2" s="115" t="s">
        <v>165</v>
      </c>
      <c r="C2" s="115"/>
      <c r="D2" s="115"/>
    </row>
    <row r="3" spans="1:4" x14ac:dyDescent="0.25">
      <c r="B3" s="124"/>
      <c r="C3" s="124"/>
      <c r="D3" s="124"/>
    </row>
    <row r="5" spans="1:4" x14ac:dyDescent="0.25">
      <c r="A5" s="125" t="s">
        <v>177</v>
      </c>
      <c r="B5" s="125"/>
      <c r="C5" s="125"/>
      <c r="D5" s="125"/>
    </row>
    <row r="6" spans="1:4" x14ac:dyDescent="0.25">
      <c r="A6" s="125" t="s">
        <v>128</v>
      </c>
      <c r="B6" s="125"/>
      <c r="C6" s="125"/>
      <c r="D6" s="125"/>
    </row>
    <row r="8" spans="1:4" x14ac:dyDescent="0.25">
      <c r="C8" s="4"/>
      <c r="D8" s="58" t="s">
        <v>1</v>
      </c>
    </row>
    <row r="9" spans="1:4" x14ac:dyDescent="0.25">
      <c r="A9" s="119" t="s">
        <v>2</v>
      </c>
      <c r="B9" s="119" t="s">
        <v>52</v>
      </c>
      <c r="C9" s="121" t="s">
        <v>129</v>
      </c>
      <c r="D9" s="121" t="s">
        <v>175</v>
      </c>
    </row>
    <row r="10" spans="1:4" x14ac:dyDescent="0.25">
      <c r="A10" s="120"/>
      <c r="B10" s="120"/>
      <c r="C10" s="122"/>
      <c r="D10" s="122"/>
    </row>
    <row r="11" spans="1:4" x14ac:dyDescent="0.25">
      <c r="A11" s="75"/>
      <c r="B11" s="34" t="s">
        <v>130</v>
      </c>
      <c r="C11" s="35"/>
      <c r="D11" s="29">
        <f>SUM(D12+D15+D16+D17+D18)</f>
        <v>867542</v>
      </c>
    </row>
    <row r="12" spans="1:4" x14ac:dyDescent="0.25">
      <c r="A12" s="76" t="s">
        <v>8</v>
      </c>
      <c r="B12" s="34" t="s">
        <v>53</v>
      </c>
      <c r="C12" s="36" t="s">
        <v>131</v>
      </c>
      <c r="D12" s="29">
        <f>SUM(D13:D14)</f>
        <v>654010</v>
      </c>
    </row>
    <row r="13" spans="1:4" x14ac:dyDescent="0.25">
      <c r="A13" s="74" t="s">
        <v>11</v>
      </c>
      <c r="B13" s="14" t="s">
        <v>12</v>
      </c>
      <c r="C13" s="37" t="s">
        <v>132</v>
      </c>
      <c r="D13" s="15">
        <v>421136</v>
      </c>
    </row>
    <row r="14" spans="1:4" x14ac:dyDescent="0.25">
      <c r="A14" s="74" t="s">
        <v>15</v>
      </c>
      <c r="B14" s="14" t="s">
        <v>16</v>
      </c>
      <c r="C14" s="37" t="s">
        <v>133</v>
      </c>
      <c r="D14" s="15">
        <v>232874</v>
      </c>
    </row>
    <row r="15" spans="1:4" x14ac:dyDescent="0.25">
      <c r="A15" s="76" t="s">
        <v>13</v>
      </c>
      <c r="B15" s="34" t="s">
        <v>21</v>
      </c>
      <c r="C15" s="36" t="s">
        <v>134</v>
      </c>
      <c r="D15" s="29">
        <v>182635</v>
      </c>
    </row>
    <row r="16" spans="1:4" x14ac:dyDescent="0.25">
      <c r="A16" s="76" t="s">
        <v>17</v>
      </c>
      <c r="B16" s="34" t="s">
        <v>25</v>
      </c>
      <c r="C16" s="36" t="s">
        <v>135</v>
      </c>
      <c r="D16" s="29">
        <v>30897</v>
      </c>
    </row>
    <row r="17" spans="1:4" x14ac:dyDescent="0.25">
      <c r="A17" s="74" t="s">
        <v>11</v>
      </c>
      <c r="B17" s="14" t="s">
        <v>27</v>
      </c>
      <c r="C17" s="37" t="s">
        <v>136</v>
      </c>
      <c r="D17" s="15"/>
    </row>
    <row r="18" spans="1:4" x14ac:dyDescent="0.25">
      <c r="A18" s="76" t="s">
        <v>19</v>
      </c>
      <c r="B18" s="34" t="s">
        <v>31</v>
      </c>
      <c r="C18" s="36" t="s">
        <v>137</v>
      </c>
      <c r="D18" s="29">
        <v>0</v>
      </c>
    </row>
    <row r="19" spans="1:4" x14ac:dyDescent="0.25">
      <c r="A19" s="75"/>
      <c r="B19" s="34" t="s">
        <v>138</v>
      </c>
      <c r="C19" s="36"/>
      <c r="D19" s="29">
        <f>SUM(D20+D22+D23)</f>
        <v>378553</v>
      </c>
    </row>
    <row r="20" spans="1:4" x14ac:dyDescent="0.25">
      <c r="A20" s="76" t="s">
        <v>22</v>
      </c>
      <c r="B20" s="34" t="s">
        <v>139</v>
      </c>
      <c r="C20" s="36" t="s">
        <v>140</v>
      </c>
      <c r="D20" s="29">
        <f>SUM(D21)</f>
        <v>374458</v>
      </c>
    </row>
    <row r="21" spans="1:4" x14ac:dyDescent="0.25">
      <c r="A21" s="74" t="s">
        <v>11</v>
      </c>
      <c r="B21" s="38" t="s">
        <v>38</v>
      </c>
      <c r="C21" s="37" t="s">
        <v>141</v>
      </c>
      <c r="D21" s="15">
        <v>374458</v>
      </c>
    </row>
    <row r="22" spans="1:4" x14ac:dyDescent="0.25">
      <c r="A22" s="76" t="s">
        <v>35</v>
      </c>
      <c r="B22" s="34" t="s">
        <v>41</v>
      </c>
      <c r="C22" s="36" t="s">
        <v>142</v>
      </c>
      <c r="D22" s="29">
        <v>4095</v>
      </c>
    </row>
    <row r="23" spans="1:4" x14ac:dyDescent="0.25">
      <c r="A23" s="76" t="s">
        <v>39</v>
      </c>
      <c r="B23" s="34" t="s">
        <v>44</v>
      </c>
      <c r="C23" s="36" t="s">
        <v>143</v>
      </c>
      <c r="D23" s="29"/>
    </row>
    <row r="24" spans="1:4" x14ac:dyDescent="0.25">
      <c r="A24" s="75"/>
      <c r="B24" s="34" t="s">
        <v>144</v>
      </c>
      <c r="C24" s="36" t="s">
        <v>145</v>
      </c>
      <c r="D24" s="29">
        <f>SUM(D25+D26)</f>
        <v>49627</v>
      </c>
    </row>
    <row r="25" spans="1:4" x14ac:dyDescent="0.25">
      <c r="A25" s="74" t="s">
        <v>11</v>
      </c>
      <c r="B25" s="14" t="s">
        <v>146</v>
      </c>
      <c r="C25" s="37" t="s">
        <v>147</v>
      </c>
      <c r="D25" s="15">
        <v>49627</v>
      </c>
    </row>
    <row r="26" spans="1:4" x14ac:dyDescent="0.25">
      <c r="A26" s="74" t="s">
        <v>15</v>
      </c>
      <c r="B26" s="38" t="s">
        <v>30</v>
      </c>
      <c r="C26" s="37" t="s">
        <v>148</v>
      </c>
      <c r="D26" s="15">
        <v>0</v>
      </c>
    </row>
    <row r="27" spans="1:4" x14ac:dyDescent="0.25">
      <c r="A27" s="75"/>
      <c r="B27" s="34" t="s">
        <v>149</v>
      </c>
      <c r="C27" s="36"/>
      <c r="D27" s="29">
        <f>SUM(D28+D29)</f>
        <v>0</v>
      </c>
    </row>
    <row r="28" spans="1:4" x14ac:dyDescent="0.25">
      <c r="A28" s="74" t="s">
        <v>11</v>
      </c>
      <c r="B28" s="14" t="s">
        <v>146</v>
      </c>
      <c r="C28" s="37" t="s">
        <v>147</v>
      </c>
      <c r="D28" s="15">
        <f>-D2546</f>
        <v>0</v>
      </c>
    </row>
    <row r="29" spans="1:4" x14ac:dyDescent="0.25">
      <c r="A29" s="74" t="s">
        <v>15</v>
      </c>
      <c r="B29" s="38" t="s">
        <v>30</v>
      </c>
      <c r="C29" s="37" t="s">
        <v>148</v>
      </c>
      <c r="D29" s="15">
        <v>0</v>
      </c>
    </row>
    <row r="30" spans="1:4" x14ac:dyDescent="0.25">
      <c r="A30" s="76"/>
      <c r="B30" s="34" t="s">
        <v>50</v>
      </c>
      <c r="C30" s="36"/>
      <c r="D30" s="29">
        <f>SUM(D11+D19+D24+D27)</f>
        <v>1295722</v>
      </c>
    </row>
    <row r="32" spans="1:4" ht="16.5" x14ac:dyDescent="0.25">
      <c r="A32" s="89"/>
      <c r="B32" s="33"/>
    </row>
    <row r="33" spans="1:2" ht="16.5" x14ac:dyDescent="0.25">
      <c r="A33" s="89"/>
      <c r="B33" s="33"/>
    </row>
    <row r="34" spans="1:2" ht="16.5" x14ac:dyDescent="0.25">
      <c r="A34" s="89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8"/>
  <sheetViews>
    <sheetView topLeftCell="A10" zoomScaleNormal="100" zoomScaleSheetLayoutView="100" workbookViewId="0">
      <selection activeCell="C18" sqref="C18"/>
    </sheetView>
  </sheetViews>
  <sheetFormatPr defaultRowHeight="15" x14ac:dyDescent="0.25"/>
  <cols>
    <col min="1" max="1" width="5.85546875" style="79" customWidth="1"/>
    <col min="2" max="2" width="58.28515625" style="58" customWidth="1"/>
    <col min="3" max="4" width="13.140625" style="58" customWidth="1"/>
    <col min="5" max="16384" width="9.140625" style="58"/>
  </cols>
  <sheetData>
    <row r="1" spans="1:4" s="64" customFormat="1" x14ac:dyDescent="0.25">
      <c r="A1" s="79"/>
      <c r="C1" s="123" t="s">
        <v>125</v>
      </c>
      <c r="D1" s="123"/>
    </row>
    <row r="2" spans="1:4" x14ac:dyDescent="0.25">
      <c r="B2" s="115" t="s">
        <v>166</v>
      </c>
      <c r="C2" s="115"/>
      <c r="D2" s="115"/>
    </row>
    <row r="3" spans="1:4" x14ac:dyDescent="0.25">
      <c r="B3" s="124"/>
      <c r="C3" s="124"/>
      <c r="D3" s="124"/>
    </row>
    <row r="5" spans="1:4" ht="15" customHeight="1" x14ac:dyDescent="0.25">
      <c r="A5" s="125" t="s">
        <v>177</v>
      </c>
      <c r="B5" s="125"/>
      <c r="C5" s="125"/>
      <c r="D5" s="125"/>
    </row>
    <row r="6" spans="1:4" ht="15" customHeight="1" x14ac:dyDescent="0.25">
      <c r="A6" s="80"/>
      <c r="B6" s="59"/>
      <c r="C6" s="59"/>
      <c r="D6" s="59"/>
    </row>
    <row r="7" spans="1:4" ht="15" customHeight="1" x14ac:dyDescent="0.25">
      <c r="A7" s="125" t="s">
        <v>54</v>
      </c>
      <c r="B7" s="125"/>
      <c r="C7" s="125"/>
      <c r="D7" s="125"/>
    </row>
    <row r="9" spans="1:4" x14ac:dyDescent="0.25">
      <c r="D9" s="4" t="s">
        <v>1</v>
      </c>
    </row>
    <row r="10" spans="1:4" x14ac:dyDescent="0.25">
      <c r="A10" s="119" t="s">
        <v>2</v>
      </c>
      <c r="B10" s="119" t="s">
        <v>52</v>
      </c>
      <c r="C10" s="121" t="s">
        <v>55</v>
      </c>
      <c r="D10" s="121" t="s">
        <v>174</v>
      </c>
    </row>
    <row r="11" spans="1:4" x14ac:dyDescent="0.25">
      <c r="A11" s="120"/>
      <c r="B11" s="120"/>
      <c r="C11" s="122"/>
      <c r="D11" s="122"/>
    </row>
    <row r="12" spans="1:4" x14ac:dyDescent="0.25">
      <c r="A12" s="75"/>
      <c r="B12" s="34" t="s">
        <v>56</v>
      </c>
      <c r="C12" s="29"/>
      <c r="D12" s="29">
        <f>D13+D17+D18+D19+D20+D23</f>
        <v>658946</v>
      </c>
    </row>
    <row r="13" spans="1:4" x14ac:dyDescent="0.25">
      <c r="A13" s="74" t="s">
        <v>8</v>
      </c>
      <c r="B13" s="14" t="s">
        <v>10</v>
      </c>
      <c r="C13" s="37" t="s">
        <v>57</v>
      </c>
      <c r="D13" s="15">
        <f>D14+D15</f>
        <v>217355</v>
      </c>
    </row>
    <row r="14" spans="1:4" x14ac:dyDescent="0.25">
      <c r="A14" s="74" t="s">
        <v>11</v>
      </c>
      <c r="B14" s="14" t="s">
        <v>58</v>
      </c>
      <c r="C14" s="37" t="s">
        <v>59</v>
      </c>
      <c r="D14" s="15">
        <v>196794</v>
      </c>
    </row>
    <row r="15" spans="1:4" x14ac:dyDescent="0.25">
      <c r="A15" s="74" t="s">
        <v>15</v>
      </c>
      <c r="B15" s="14" t="s">
        <v>60</v>
      </c>
      <c r="C15" s="37" t="s">
        <v>61</v>
      </c>
      <c r="D15" s="15">
        <v>20561</v>
      </c>
    </row>
    <row r="16" spans="1:4" x14ac:dyDescent="0.25">
      <c r="A16" s="74"/>
      <c r="B16" s="14" t="s">
        <v>62</v>
      </c>
      <c r="C16" s="37" t="s">
        <v>63</v>
      </c>
      <c r="D16" s="15">
        <v>18626</v>
      </c>
    </row>
    <row r="17" spans="1:4" x14ac:dyDescent="0.25">
      <c r="A17" s="74" t="s">
        <v>13</v>
      </c>
      <c r="B17" s="14" t="s">
        <v>14</v>
      </c>
      <c r="C17" s="37" t="s">
        <v>64</v>
      </c>
      <c r="D17" s="15">
        <v>32856</v>
      </c>
    </row>
    <row r="18" spans="1:4" x14ac:dyDescent="0.25">
      <c r="A18" s="74" t="s">
        <v>17</v>
      </c>
      <c r="B18" s="14" t="s">
        <v>18</v>
      </c>
      <c r="C18" s="37" t="s">
        <v>65</v>
      </c>
      <c r="D18" s="15">
        <v>168747</v>
      </c>
    </row>
    <row r="19" spans="1:4" x14ac:dyDescent="0.25">
      <c r="A19" s="74" t="s">
        <v>19</v>
      </c>
      <c r="B19" s="14" t="s">
        <v>20</v>
      </c>
      <c r="C19" s="37" t="s">
        <v>66</v>
      </c>
      <c r="D19" s="15">
        <v>17709</v>
      </c>
    </row>
    <row r="20" spans="1:4" x14ac:dyDescent="0.25">
      <c r="A20" s="74" t="s">
        <v>22</v>
      </c>
      <c r="B20" s="14" t="s">
        <v>67</v>
      </c>
      <c r="C20" s="37" t="s">
        <v>68</v>
      </c>
      <c r="D20" s="15">
        <v>211220</v>
      </c>
    </row>
    <row r="21" spans="1:4" x14ac:dyDescent="0.25">
      <c r="A21" s="74" t="s">
        <v>11</v>
      </c>
      <c r="B21" s="14" t="s">
        <v>69</v>
      </c>
      <c r="C21" s="37" t="s">
        <v>70</v>
      </c>
      <c r="D21" s="15">
        <v>0</v>
      </c>
    </row>
    <row r="22" spans="1:4" x14ac:dyDescent="0.25">
      <c r="A22" s="74" t="s">
        <v>15</v>
      </c>
      <c r="B22" s="14" t="s">
        <v>71</v>
      </c>
      <c r="C22" s="37" t="s">
        <v>72</v>
      </c>
      <c r="D22" s="15"/>
    </row>
    <row r="23" spans="1:4" x14ac:dyDescent="0.25">
      <c r="A23" s="74" t="s">
        <v>28</v>
      </c>
      <c r="B23" s="14" t="s">
        <v>73</v>
      </c>
      <c r="C23" s="37" t="s">
        <v>74</v>
      </c>
      <c r="D23" s="15">
        <v>11059</v>
      </c>
    </row>
    <row r="24" spans="1:4" x14ac:dyDescent="0.25">
      <c r="A24" s="75"/>
      <c r="B24" s="34" t="s">
        <v>75</v>
      </c>
      <c r="C24" s="35"/>
      <c r="D24" s="29">
        <f>SUM(D25+D26+D27+D28)</f>
        <v>309550</v>
      </c>
    </row>
    <row r="25" spans="1:4" x14ac:dyDescent="0.25">
      <c r="A25" s="74" t="s">
        <v>35</v>
      </c>
      <c r="B25" s="14" t="s">
        <v>37</v>
      </c>
      <c r="C25" s="37" t="s">
        <v>76</v>
      </c>
      <c r="D25" s="15">
        <v>309550</v>
      </c>
    </row>
    <row r="26" spans="1:4" x14ac:dyDescent="0.25">
      <c r="A26" s="74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74" t="s">
        <v>42</v>
      </c>
      <c r="B27" s="14" t="s">
        <v>43</v>
      </c>
      <c r="C27" s="37" t="s">
        <v>78</v>
      </c>
      <c r="D27" s="15"/>
    </row>
    <row r="28" spans="1:4" x14ac:dyDescent="0.25">
      <c r="A28" s="74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75"/>
      <c r="B29" s="34" t="s">
        <v>81</v>
      </c>
      <c r="C29" s="36" t="s">
        <v>82</v>
      </c>
      <c r="D29" s="29">
        <f>SUM(D30+D31)</f>
        <v>327226</v>
      </c>
    </row>
    <row r="30" spans="1:4" x14ac:dyDescent="0.25">
      <c r="A30" s="74" t="s">
        <v>11</v>
      </c>
      <c r="B30" s="14" t="s">
        <v>83</v>
      </c>
      <c r="C30" s="37" t="s">
        <v>150</v>
      </c>
      <c r="D30" s="15">
        <v>26720</v>
      </c>
    </row>
    <row r="31" spans="1:4" x14ac:dyDescent="0.25">
      <c r="A31" s="74"/>
      <c r="B31" s="14"/>
      <c r="C31" s="37" t="s">
        <v>84</v>
      </c>
      <c r="D31" s="15">
        <v>300506</v>
      </c>
    </row>
    <row r="32" spans="1:4" x14ac:dyDescent="0.25">
      <c r="A32" s="75"/>
      <c r="B32" s="34" t="s">
        <v>85</v>
      </c>
      <c r="C32" s="36" t="s">
        <v>82</v>
      </c>
      <c r="D32" s="29"/>
    </row>
    <row r="33" spans="1:4" x14ac:dyDescent="0.25">
      <c r="A33" s="74" t="s">
        <v>11</v>
      </c>
      <c r="B33" s="14" t="s">
        <v>83</v>
      </c>
      <c r="C33" s="37"/>
      <c r="D33" s="15"/>
    </row>
    <row r="34" spans="1:4" x14ac:dyDescent="0.25">
      <c r="A34" s="75"/>
      <c r="B34" s="34"/>
      <c r="C34" s="35"/>
      <c r="D34" s="29">
        <f>D12+D24+D29</f>
        <v>1295722</v>
      </c>
    </row>
    <row r="36" spans="1:4" x14ac:dyDescent="0.25">
      <c r="A36" s="95"/>
      <c r="B36" s="33"/>
    </row>
    <row r="37" spans="1:4" x14ac:dyDescent="0.25">
      <c r="A37" s="95"/>
      <c r="B37" s="33"/>
    </row>
    <row r="38" spans="1:4" x14ac:dyDescent="0.25">
      <c r="A38" s="95"/>
      <c r="B38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zoomScaleSheetLayoutView="166" workbookViewId="0">
      <selection activeCell="B18" sqref="B18"/>
    </sheetView>
  </sheetViews>
  <sheetFormatPr defaultRowHeight="15" x14ac:dyDescent="0.25"/>
  <cols>
    <col min="1" max="1" width="5" style="79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18" t="s">
        <v>126</v>
      </c>
      <c r="D1" s="118"/>
    </row>
    <row r="2" spans="1:4" x14ac:dyDescent="0.25">
      <c r="B2" s="115" t="s">
        <v>167</v>
      </c>
      <c r="C2" s="115"/>
      <c r="D2" s="115"/>
    </row>
    <row r="3" spans="1:4" x14ac:dyDescent="0.25">
      <c r="B3" s="124"/>
      <c r="C3" s="124"/>
      <c r="D3" s="124"/>
    </row>
    <row r="5" spans="1:4" x14ac:dyDescent="0.25">
      <c r="A5" s="125" t="s">
        <v>178</v>
      </c>
      <c r="B5" s="125"/>
      <c r="C5" s="125"/>
      <c r="D5" s="125"/>
    </row>
    <row r="6" spans="1:4" x14ac:dyDescent="0.25">
      <c r="A6" s="125" t="s">
        <v>128</v>
      </c>
      <c r="B6" s="125"/>
      <c r="C6" s="125"/>
      <c r="D6" s="125"/>
    </row>
    <row r="8" spans="1:4" x14ac:dyDescent="0.25">
      <c r="C8" s="4"/>
      <c r="D8" s="73" t="s">
        <v>1</v>
      </c>
    </row>
    <row r="9" spans="1:4" x14ac:dyDescent="0.25">
      <c r="A9" s="119" t="s">
        <v>2</v>
      </c>
      <c r="B9" s="119" t="s">
        <v>52</v>
      </c>
      <c r="C9" s="121" t="s">
        <v>129</v>
      </c>
      <c r="D9" s="121" t="s">
        <v>175</v>
      </c>
    </row>
    <row r="10" spans="1:4" x14ac:dyDescent="0.25">
      <c r="A10" s="120"/>
      <c r="B10" s="120"/>
      <c r="C10" s="122"/>
      <c r="D10" s="122"/>
    </row>
    <row r="11" spans="1:4" x14ac:dyDescent="0.25">
      <c r="A11" s="75"/>
      <c r="B11" s="34" t="s">
        <v>130</v>
      </c>
      <c r="C11" s="35"/>
      <c r="D11" s="29">
        <f>SUM(D12+D15+D16+D17+D18)</f>
        <v>4108</v>
      </c>
    </row>
    <row r="12" spans="1:4" x14ac:dyDescent="0.25">
      <c r="A12" s="76" t="s">
        <v>8</v>
      </c>
      <c r="B12" s="34" t="s">
        <v>53</v>
      </c>
      <c r="C12" s="36" t="s">
        <v>131</v>
      </c>
      <c r="D12" s="29">
        <f>SUM(D13:D14)</f>
        <v>0</v>
      </c>
    </row>
    <row r="13" spans="1:4" x14ac:dyDescent="0.25">
      <c r="A13" s="74" t="s">
        <v>11</v>
      </c>
      <c r="B13" s="14" t="s">
        <v>12</v>
      </c>
      <c r="C13" s="37" t="s">
        <v>132</v>
      </c>
      <c r="D13" s="15"/>
    </row>
    <row r="14" spans="1:4" x14ac:dyDescent="0.25">
      <c r="A14" s="74" t="s">
        <v>15</v>
      </c>
      <c r="B14" s="14" t="s">
        <v>16</v>
      </c>
      <c r="C14" s="37" t="s">
        <v>133</v>
      </c>
      <c r="D14" s="15"/>
    </row>
    <row r="15" spans="1:4" x14ac:dyDescent="0.25">
      <c r="A15" s="76" t="s">
        <v>13</v>
      </c>
      <c r="B15" s="34" t="s">
        <v>21</v>
      </c>
      <c r="C15" s="36" t="s">
        <v>134</v>
      </c>
      <c r="D15" s="29">
        <v>165</v>
      </c>
    </row>
    <row r="16" spans="1:4" x14ac:dyDescent="0.25">
      <c r="A16" s="76" t="s">
        <v>17</v>
      </c>
      <c r="B16" s="34" t="s">
        <v>25</v>
      </c>
      <c r="C16" s="36" t="s">
        <v>135</v>
      </c>
      <c r="D16" s="29">
        <v>0</v>
      </c>
    </row>
    <row r="17" spans="1:4" x14ac:dyDescent="0.25">
      <c r="A17" s="74" t="s">
        <v>11</v>
      </c>
      <c r="B17" s="14" t="s">
        <v>27</v>
      </c>
      <c r="C17" s="37" t="s">
        <v>136</v>
      </c>
      <c r="D17" s="15">
        <v>3943</v>
      </c>
    </row>
    <row r="18" spans="1:4" x14ac:dyDescent="0.25">
      <c r="A18" s="76" t="s">
        <v>19</v>
      </c>
      <c r="B18" s="34" t="s">
        <v>31</v>
      </c>
      <c r="C18" s="36" t="s">
        <v>137</v>
      </c>
      <c r="D18" s="29">
        <v>0</v>
      </c>
    </row>
    <row r="19" spans="1:4" x14ac:dyDescent="0.25">
      <c r="A19" s="75"/>
      <c r="B19" s="34" t="s">
        <v>138</v>
      </c>
      <c r="C19" s="36"/>
      <c r="D19" s="29">
        <f>SUM(D20+D22+D23)</f>
        <v>0</v>
      </c>
    </row>
    <row r="20" spans="1:4" x14ac:dyDescent="0.25">
      <c r="A20" s="76" t="s">
        <v>22</v>
      </c>
      <c r="B20" s="34" t="s">
        <v>139</v>
      </c>
      <c r="C20" s="36" t="s">
        <v>140</v>
      </c>
      <c r="D20" s="29">
        <f>SUM(D21)</f>
        <v>0</v>
      </c>
    </row>
    <row r="21" spans="1:4" x14ac:dyDescent="0.25">
      <c r="A21" s="74" t="s">
        <v>11</v>
      </c>
      <c r="B21" s="38" t="s">
        <v>38</v>
      </c>
      <c r="C21" s="37" t="s">
        <v>141</v>
      </c>
      <c r="D21" s="15"/>
    </row>
    <row r="22" spans="1:4" x14ac:dyDescent="0.25">
      <c r="A22" s="76" t="s">
        <v>35</v>
      </c>
      <c r="B22" s="34" t="s">
        <v>41</v>
      </c>
      <c r="C22" s="36" t="s">
        <v>142</v>
      </c>
      <c r="D22" s="29"/>
    </row>
    <row r="23" spans="1:4" x14ac:dyDescent="0.25">
      <c r="A23" s="76" t="s">
        <v>39</v>
      </c>
      <c r="B23" s="34" t="s">
        <v>44</v>
      </c>
      <c r="C23" s="36" t="s">
        <v>143</v>
      </c>
      <c r="D23" s="29"/>
    </row>
    <row r="24" spans="1:4" x14ac:dyDescent="0.25">
      <c r="A24" s="75"/>
      <c r="B24" s="34" t="s">
        <v>144</v>
      </c>
      <c r="C24" s="36" t="s">
        <v>145</v>
      </c>
      <c r="D24" s="29">
        <f>SUM(D25+D26)</f>
        <v>131104</v>
      </c>
    </row>
    <row r="25" spans="1:4" x14ac:dyDescent="0.25">
      <c r="A25" s="74" t="s">
        <v>11</v>
      </c>
      <c r="B25" s="14" t="s">
        <v>146</v>
      </c>
      <c r="C25" s="37" t="s">
        <v>147</v>
      </c>
      <c r="D25" s="15">
        <v>-104</v>
      </c>
    </row>
    <row r="26" spans="1:4" x14ac:dyDescent="0.25">
      <c r="A26" s="74" t="s">
        <v>15</v>
      </c>
      <c r="B26" s="38" t="s">
        <v>30</v>
      </c>
      <c r="C26" s="37" t="s">
        <v>148</v>
      </c>
      <c r="D26" s="15">
        <v>131208</v>
      </c>
    </row>
    <row r="27" spans="1:4" x14ac:dyDescent="0.25">
      <c r="A27" s="75"/>
      <c r="B27" s="34" t="s">
        <v>149</v>
      </c>
      <c r="C27" s="36"/>
      <c r="D27" s="29">
        <f>SUM(D28+D29)</f>
        <v>0</v>
      </c>
    </row>
    <row r="28" spans="1:4" x14ac:dyDescent="0.25">
      <c r="A28" s="74" t="s">
        <v>11</v>
      </c>
      <c r="B28" s="14" t="s">
        <v>146</v>
      </c>
      <c r="C28" s="37" t="s">
        <v>147</v>
      </c>
      <c r="D28" s="15"/>
    </row>
    <row r="29" spans="1:4" x14ac:dyDescent="0.25">
      <c r="A29" s="74" t="s">
        <v>15</v>
      </c>
      <c r="B29" s="38" t="s">
        <v>30</v>
      </c>
      <c r="C29" s="37" t="s">
        <v>148</v>
      </c>
      <c r="D29" s="15">
        <v>0</v>
      </c>
    </row>
    <row r="30" spans="1:4" x14ac:dyDescent="0.25">
      <c r="A30" s="76"/>
      <c r="B30" s="34" t="s">
        <v>50</v>
      </c>
      <c r="C30" s="36"/>
      <c r="D30" s="29">
        <f>SUM(D11+D19+D24+D27)</f>
        <v>135212</v>
      </c>
    </row>
    <row r="32" spans="1:4" ht="16.5" x14ac:dyDescent="0.25">
      <c r="A32" s="89"/>
      <c r="B32" s="33"/>
    </row>
    <row r="33" spans="1:2" ht="16.5" x14ac:dyDescent="0.25">
      <c r="A33" s="89"/>
      <c r="B33" s="33"/>
    </row>
    <row r="34" spans="1:2" ht="16.5" x14ac:dyDescent="0.25">
      <c r="A34" s="89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7"/>
  <sheetViews>
    <sheetView zoomScaleNormal="100" workbookViewId="0">
      <selection activeCell="B10" sqref="B10:B11"/>
    </sheetView>
  </sheetViews>
  <sheetFormatPr defaultRowHeight="15" x14ac:dyDescent="0.25"/>
  <cols>
    <col min="1" max="1" width="5.85546875" style="79" customWidth="1"/>
    <col min="2" max="2" width="58.28515625" style="73" customWidth="1"/>
    <col min="3" max="4" width="13.140625" style="73" customWidth="1"/>
    <col min="5" max="16384" width="9.140625" style="73"/>
  </cols>
  <sheetData>
    <row r="1" spans="1:4" ht="15.75" x14ac:dyDescent="0.25">
      <c r="D1" s="70" t="s">
        <v>162</v>
      </c>
    </row>
    <row r="2" spans="1:4" x14ac:dyDescent="0.25">
      <c r="B2" s="115" t="s">
        <v>164</v>
      </c>
      <c r="C2" s="115"/>
      <c r="D2" s="115"/>
    </row>
    <row r="3" spans="1:4" x14ac:dyDescent="0.25">
      <c r="B3" s="71"/>
      <c r="C3" s="71"/>
      <c r="D3" s="71"/>
    </row>
    <row r="5" spans="1:4" ht="15" customHeight="1" x14ac:dyDescent="0.25">
      <c r="A5" s="125" t="s">
        <v>178</v>
      </c>
      <c r="B5" s="125"/>
      <c r="C5" s="125"/>
      <c r="D5" s="125"/>
    </row>
    <row r="6" spans="1:4" ht="15" customHeight="1" x14ac:dyDescent="0.25">
      <c r="A6" s="80"/>
      <c r="B6" s="72"/>
      <c r="C6" s="72"/>
      <c r="D6" s="72"/>
    </row>
    <row r="7" spans="1:4" ht="15" customHeight="1" x14ac:dyDescent="0.25">
      <c r="A7" s="125" t="s">
        <v>54</v>
      </c>
      <c r="B7" s="125"/>
      <c r="C7" s="125"/>
      <c r="D7" s="125"/>
    </row>
    <row r="9" spans="1:4" x14ac:dyDescent="0.25">
      <c r="D9" s="4" t="s">
        <v>1</v>
      </c>
    </row>
    <row r="10" spans="1:4" x14ac:dyDescent="0.25">
      <c r="A10" s="119" t="s">
        <v>2</v>
      </c>
      <c r="B10" s="119" t="s">
        <v>52</v>
      </c>
      <c r="C10" s="121" t="s">
        <v>55</v>
      </c>
      <c r="D10" s="121" t="s">
        <v>174</v>
      </c>
    </row>
    <row r="11" spans="1:4" x14ac:dyDescent="0.25">
      <c r="A11" s="120"/>
      <c r="B11" s="120"/>
      <c r="C11" s="122"/>
      <c r="D11" s="122"/>
    </row>
    <row r="12" spans="1:4" x14ac:dyDescent="0.25">
      <c r="A12" s="75"/>
      <c r="B12" s="34" t="s">
        <v>56</v>
      </c>
      <c r="C12" s="29"/>
      <c r="D12" s="29">
        <f>SUM(D13+D17+D18+D19+D20+D21)</f>
        <v>131469</v>
      </c>
    </row>
    <row r="13" spans="1:4" x14ac:dyDescent="0.25">
      <c r="A13" s="74" t="s">
        <v>8</v>
      </c>
      <c r="B13" s="14" t="s">
        <v>10</v>
      </c>
      <c r="C13" s="37" t="s">
        <v>57</v>
      </c>
      <c r="D13" s="15">
        <f>D14+D15</f>
        <v>59420</v>
      </c>
    </row>
    <row r="14" spans="1:4" x14ac:dyDescent="0.25">
      <c r="A14" s="74" t="s">
        <v>11</v>
      </c>
      <c r="B14" s="14" t="s">
        <v>58</v>
      </c>
      <c r="C14" s="37" t="s">
        <v>59</v>
      </c>
      <c r="D14" s="15">
        <v>58920</v>
      </c>
    </row>
    <row r="15" spans="1:4" x14ac:dyDescent="0.25">
      <c r="A15" s="74" t="s">
        <v>15</v>
      </c>
      <c r="B15" s="14" t="s">
        <v>60</v>
      </c>
      <c r="C15" s="37" t="s">
        <v>61</v>
      </c>
      <c r="D15" s="15">
        <v>500</v>
      </c>
    </row>
    <row r="16" spans="1:4" x14ac:dyDescent="0.25">
      <c r="A16" s="74"/>
      <c r="B16" s="14" t="s">
        <v>62</v>
      </c>
      <c r="C16" s="37" t="s">
        <v>63</v>
      </c>
      <c r="D16" s="15"/>
    </row>
    <row r="17" spans="1:4" x14ac:dyDescent="0.25">
      <c r="A17" s="74" t="s">
        <v>13</v>
      </c>
      <c r="B17" s="14" t="s">
        <v>14</v>
      </c>
      <c r="C17" s="37" t="s">
        <v>64</v>
      </c>
      <c r="D17" s="15">
        <v>16815</v>
      </c>
    </row>
    <row r="18" spans="1:4" x14ac:dyDescent="0.25">
      <c r="A18" s="74" t="s">
        <v>17</v>
      </c>
      <c r="B18" s="14" t="s">
        <v>18</v>
      </c>
      <c r="C18" s="37" t="s">
        <v>65</v>
      </c>
      <c r="D18" s="15">
        <v>31411</v>
      </c>
    </row>
    <row r="19" spans="1:4" x14ac:dyDescent="0.25">
      <c r="A19" s="74" t="s">
        <v>19</v>
      </c>
      <c r="B19" s="14" t="s">
        <v>20</v>
      </c>
      <c r="C19" s="37" t="s">
        <v>66</v>
      </c>
      <c r="D19" s="15">
        <v>23436</v>
      </c>
    </row>
    <row r="20" spans="1:4" x14ac:dyDescent="0.25">
      <c r="A20" s="74" t="s">
        <v>22</v>
      </c>
      <c r="B20" s="14" t="s">
        <v>67</v>
      </c>
      <c r="C20" s="37" t="s">
        <v>68</v>
      </c>
      <c r="D20" s="15"/>
    </row>
    <row r="21" spans="1:4" x14ac:dyDescent="0.25">
      <c r="A21" s="74" t="s">
        <v>11</v>
      </c>
      <c r="B21" s="14" t="s">
        <v>69</v>
      </c>
      <c r="C21" s="37" t="s">
        <v>70</v>
      </c>
      <c r="D21" s="15">
        <v>387</v>
      </c>
    </row>
    <row r="22" spans="1:4" x14ac:dyDescent="0.25">
      <c r="A22" s="74" t="s">
        <v>15</v>
      </c>
      <c r="B22" s="14" t="s">
        <v>71</v>
      </c>
      <c r="C22" s="37" t="s">
        <v>72</v>
      </c>
      <c r="D22" s="15"/>
    </row>
    <row r="23" spans="1:4" x14ac:dyDescent="0.25">
      <c r="A23" s="74" t="s">
        <v>28</v>
      </c>
      <c r="B23" s="14" t="s">
        <v>73</v>
      </c>
      <c r="C23" s="37" t="s">
        <v>74</v>
      </c>
      <c r="D23" s="15"/>
    </row>
    <row r="24" spans="1:4" x14ac:dyDescent="0.25">
      <c r="A24" s="75"/>
      <c r="B24" s="34" t="s">
        <v>75</v>
      </c>
      <c r="C24" s="35"/>
      <c r="D24" s="29">
        <f>SUM(D25+D26+D27+D28)</f>
        <v>3743</v>
      </c>
    </row>
    <row r="25" spans="1:4" x14ac:dyDescent="0.25">
      <c r="A25" s="74" t="s">
        <v>35</v>
      </c>
      <c r="B25" s="14" t="s">
        <v>37</v>
      </c>
      <c r="C25" s="37" t="s">
        <v>76</v>
      </c>
      <c r="D25" s="15">
        <v>3743</v>
      </c>
    </row>
    <row r="26" spans="1:4" x14ac:dyDescent="0.25">
      <c r="A26" s="74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74" t="s">
        <v>42</v>
      </c>
      <c r="B27" s="14" t="s">
        <v>43</v>
      </c>
      <c r="C27" s="37" t="s">
        <v>78</v>
      </c>
      <c r="D27" s="15"/>
    </row>
    <row r="28" spans="1:4" x14ac:dyDescent="0.25">
      <c r="A28" s="74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75"/>
      <c r="B29" s="34" t="s">
        <v>81</v>
      </c>
      <c r="C29" s="36" t="s">
        <v>82</v>
      </c>
      <c r="D29" s="29">
        <f>SUM(D30)</f>
        <v>0</v>
      </c>
    </row>
    <row r="30" spans="1:4" x14ac:dyDescent="0.25">
      <c r="A30" s="74" t="s">
        <v>11</v>
      </c>
      <c r="B30" s="14" t="s">
        <v>83</v>
      </c>
      <c r="C30" s="37" t="s">
        <v>84</v>
      </c>
      <c r="D30" s="15"/>
    </row>
    <row r="31" spans="1:4" x14ac:dyDescent="0.25">
      <c r="A31" s="75"/>
      <c r="B31" s="34" t="s">
        <v>85</v>
      </c>
      <c r="C31" s="36" t="s">
        <v>82</v>
      </c>
      <c r="D31" s="29"/>
    </row>
    <row r="32" spans="1:4" x14ac:dyDescent="0.25">
      <c r="A32" s="74" t="s">
        <v>11</v>
      </c>
      <c r="B32" s="14" t="s">
        <v>83</v>
      </c>
      <c r="C32" s="37"/>
      <c r="D32" s="15"/>
    </row>
    <row r="33" spans="1:4" x14ac:dyDescent="0.25">
      <c r="A33" s="75"/>
      <c r="B33" s="34"/>
      <c r="C33" s="35"/>
      <c r="D33" s="29">
        <f>D12+D24+D29+D31</f>
        <v>135212</v>
      </c>
    </row>
    <row r="35" spans="1:4" x14ac:dyDescent="0.25">
      <c r="A35" s="95"/>
      <c r="B35" s="33"/>
    </row>
    <row r="36" spans="1:4" x14ac:dyDescent="0.25">
      <c r="A36" s="95"/>
      <c r="B36" s="33"/>
    </row>
    <row r="37" spans="1:4" x14ac:dyDescent="0.25">
      <c r="A37" s="95"/>
      <c r="B37" s="33"/>
    </row>
  </sheetData>
  <mergeCells count="7">
    <mergeCell ref="B2:D2"/>
    <mergeCell ref="A5:D5"/>
    <mergeCell ref="A7:D7"/>
    <mergeCell ref="A10:A11"/>
    <mergeCell ref="B10:B11"/>
    <mergeCell ref="C10:C11"/>
    <mergeCell ref="D10:D11"/>
  </mergeCells>
  <pageMargins left="0.7" right="0.7" top="0.75" bottom="0.75" header="0.3" footer="0.3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Normal="100" workbookViewId="0">
      <selection activeCell="A5" sqref="A5:D5"/>
    </sheetView>
  </sheetViews>
  <sheetFormatPr defaultRowHeight="15" x14ac:dyDescent="0.25"/>
  <cols>
    <col min="1" max="1" width="5" style="79" customWidth="1"/>
    <col min="2" max="2" width="64.140625" style="73" customWidth="1"/>
    <col min="3" max="3" width="12.28515625" style="73" customWidth="1"/>
    <col min="4" max="4" width="11.7109375" style="73" customWidth="1"/>
    <col min="5" max="16384" width="9.140625" style="73"/>
  </cols>
  <sheetData>
    <row r="1" spans="1:4" ht="15.75" x14ac:dyDescent="0.25">
      <c r="C1" s="118" t="s">
        <v>163</v>
      </c>
      <c r="D1" s="118"/>
    </row>
    <row r="2" spans="1:4" x14ac:dyDescent="0.25">
      <c r="B2" s="115" t="s">
        <v>168</v>
      </c>
      <c r="C2" s="115"/>
      <c r="D2" s="115"/>
    </row>
    <row r="3" spans="1:4" x14ac:dyDescent="0.25">
      <c r="B3" s="124"/>
      <c r="C3" s="124"/>
      <c r="D3" s="124"/>
    </row>
    <row r="5" spans="1:4" x14ac:dyDescent="0.25">
      <c r="A5" s="125" t="s">
        <v>179</v>
      </c>
      <c r="B5" s="125"/>
      <c r="C5" s="125"/>
      <c r="D5" s="125"/>
    </row>
    <row r="6" spans="1:4" x14ac:dyDescent="0.25">
      <c r="A6" s="125" t="s">
        <v>128</v>
      </c>
      <c r="B6" s="125"/>
      <c r="C6" s="125"/>
      <c r="D6" s="125"/>
    </row>
    <row r="8" spans="1:4" x14ac:dyDescent="0.25">
      <c r="C8" s="4"/>
      <c r="D8" s="73" t="s">
        <v>1</v>
      </c>
    </row>
    <row r="9" spans="1:4" x14ac:dyDescent="0.25">
      <c r="A9" s="119" t="s">
        <v>2</v>
      </c>
      <c r="B9" s="119" t="s">
        <v>52</v>
      </c>
      <c r="C9" s="121" t="s">
        <v>129</v>
      </c>
      <c r="D9" s="121" t="s">
        <v>175</v>
      </c>
    </row>
    <row r="10" spans="1:4" x14ac:dyDescent="0.25">
      <c r="A10" s="120"/>
      <c r="B10" s="120"/>
      <c r="C10" s="122"/>
      <c r="D10" s="122"/>
    </row>
    <row r="11" spans="1:4" x14ac:dyDescent="0.25">
      <c r="A11" s="75"/>
      <c r="B11" s="34" t="s">
        <v>130</v>
      </c>
      <c r="C11" s="35"/>
      <c r="D11" s="29">
        <f>D12+D15+D16+D18</f>
        <v>8569</v>
      </c>
    </row>
    <row r="12" spans="1:4" x14ac:dyDescent="0.25">
      <c r="A12" s="76" t="s">
        <v>8</v>
      </c>
      <c r="B12" s="34" t="s">
        <v>53</v>
      </c>
      <c r="C12" s="36" t="s">
        <v>131</v>
      </c>
      <c r="D12" s="29">
        <f>SUM(D13:D14)</f>
        <v>0</v>
      </c>
    </row>
    <row r="13" spans="1:4" x14ac:dyDescent="0.25">
      <c r="A13" s="74" t="s">
        <v>11</v>
      </c>
      <c r="B13" s="14" t="s">
        <v>12</v>
      </c>
      <c r="C13" s="37" t="s">
        <v>132</v>
      </c>
      <c r="D13" s="15"/>
    </row>
    <row r="14" spans="1:4" x14ac:dyDescent="0.25">
      <c r="A14" s="74" t="s">
        <v>15</v>
      </c>
      <c r="B14" s="14" t="s">
        <v>16</v>
      </c>
      <c r="C14" s="37" t="s">
        <v>133</v>
      </c>
      <c r="D14" s="15"/>
    </row>
    <row r="15" spans="1:4" x14ac:dyDescent="0.25">
      <c r="A15" s="76" t="s">
        <v>13</v>
      </c>
      <c r="B15" s="34" t="s">
        <v>21</v>
      </c>
      <c r="C15" s="36" t="s">
        <v>134</v>
      </c>
      <c r="D15" s="29">
        <v>0</v>
      </c>
    </row>
    <row r="16" spans="1:4" x14ac:dyDescent="0.25">
      <c r="A16" s="76" t="s">
        <v>17</v>
      </c>
      <c r="B16" s="34" t="s">
        <v>25</v>
      </c>
      <c r="C16" s="36" t="s">
        <v>135</v>
      </c>
      <c r="D16" s="29">
        <f>D17</f>
        <v>8569</v>
      </c>
    </row>
    <row r="17" spans="1:4" x14ac:dyDescent="0.25">
      <c r="A17" s="74" t="s">
        <v>11</v>
      </c>
      <c r="B17" s="14" t="s">
        <v>27</v>
      </c>
      <c r="C17" s="37" t="s">
        <v>136</v>
      </c>
      <c r="D17" s="15">
        <v>8569</v>
      </c>
    </row>
    <row r="18" spans="1:4" x14ac:dyDescent="0.25">
      <c r="A18" s="76" t="s">
        <v>19</v>
      </c>
      <c r="B18" s="34" t="s">
        <v>31</v>
      </c>
      <c r="C18" s="36" t="s">
        <v>137</v>
      </c>
      <c r="D18" s="29">
        <v>0</v>
      </c>
    </row>
    <row r="19" spans="1:4" x14ac:dyDescent="0.25">
      <c r="A19" s="75"/>
      <c r="B19" s="34" t="s">
        <v>138</v>
      </c>
      <c r="C19" s="36"/>
      <c r="D19" s="29">
        <f>SUM(D20+D22+D23)</f>
        <v>0</v>
      </c>
    </row>
    <row r="20" spans="1:4" x14ac:dyDescent="0.25">
      <c r="A20" s="76" t="s">
        <v>22</v>
      </c>
      <c r="B20" s="34" t="s">
        <v>139</v>
      </c>
      <c r="C20" s="36" t="s">
        <v>140</v>
      </c>
      <c r="D20" s="29">
        <f>SUM(D21)</f>
        <v>0</v>
      </c>
    </row>
    <row r="21" spans="1:4" x14ac:dyDescent="0.25">
      <c r="A21" s="74" t="s">
        <v>11</v>
      </c>
      <c r="B21" s="38" t="s">
        <v>38</v>
      </c>
      <c r="C21" s="37" t="s">
        <v>141</v>
      </c>
      <c r="D21" s="15"/>
    </row>
    <row r="22" spans="1:4" x14ac:dyDescent="0.25">
      <c r="A22" s="76" t="s">
        <v>35</v>
      </c>
      <c r="B22" s="34" t="s">
        <v>41</v>
      </c>
      <c r="C22" s="36" t="s">
        <v>142</v>
      </c>
      <c r="D22" s="29"/>
    </row>
    <row r="23" spans="1:4" x14ac:dyDescent="0.25">
      <c r="A23" s="76" t="s">
        <v>39</v>
      </c>
      <c r="B23" s="34" t="s">
        <v>44</v>
      </c>
      <c r="C23" s="36" t="s">
        <v>143</v>
      </c>
      <c r="D23" s="29"/>
    </row>
    <row r="24" spans="1:4" x14ac:dyDescent="0.25">
      <c r="A24" s="75"/>
      <c r="B24" s="34" t="s">
        <v>144</v>
      </c>
      <c r="C24" s="36" t="s">
        <v>145</v>
      </c>
      <c r="D24" s="29">
        <f>SUM(D25+D26)</f>
        <v>168192</v>
      </c>
    </row>
    <row r="25" spans="1:4" x14ac:dyDescent="0.25">
      <c r="A25" s="74" t="s">
        <v>11</v>
      </c>
      <c r="B25" s="14" t="s">
        <v>146</v>
      </c>
      <c r="C25" s="37" t="s">
        <v>147</v>
      </c>
      <c r="D25" s="15">
        <v>-1106</v>
      </c>
    </row>
    <row r="26" spans="1:4" x14ac:dyDescent="0.25">
      <c r="A26" s="74" t="s">
        <v>15</v>
      </c>
      <c r="B26" s="38" t="s">
        <v>30</v>
      </c>
      <c r="C26" s="37" t="s">
        <v>148</v>
      </c>
      <c r="D26" s="15">
        <v>169298</v>
      </c>
    </row>
    <row r="27" spans="1:4" x14ac:dyDescent="0.25">
      <c r="A27" s="75"/>
      <c r="B27" s="34" t="s">
        <v>149</v>
      </c>
      <c r="C27" s="36"/>
      <c r="D27" s="29">
        <f>SUM(D28+D29)</f>
        <v>0</v>
      </c>
    </row>
    <row r="28" spans="1:4" x14ac:dyDescent="0.25">
      <c r="A28" s="74" t="s">
        <v>11</v>
      </c>
      <c r="B28" s="14" t="s">
        <v>146</v>
      </c>
      <c r="C28" s="37" t="s">
        <v>147</v>
      </c>
      <c r="D28" s="15"/>
    </row>
    <row r="29" spans="1:4" x14ac:dyDescent="0.25">
      <c r="A29" s="74" t="s">
        <v>15</v>
      </c>
      <c r="B29" s="38" t="s">
        <v>30</v>
      </c>
      <c r="C29" s="37" t="s">
        <v>148</v>
      </c>
      <c r="D29" s="15">
        <v>0</v>
      </c>
    </row>
    <row r="30" spans="1:4" x14ac:dyDescent="0.25">
      <c r="A30" s="76"/>
      <c r="B30" s="34" t="s">
        <v>50</v>
      </c>
      <c r="C30" s="36"/>
      <c r="D30" s="29">
        <f>D11+D24</f>
        <v>176761</v>
      </c>
    </row>
    <row r="32" spans="1:4" ht="16.5" x14ac:dyDescent="0.25">
      <c r="A32" s="89"/>
      <c r="B32" s="33"/>
    </row>
    <row r="33" spans="1:2" ht="16.5" x14ac:dyDescent="0.25">
      <c r="A33" s="89"/>
      <c r="B33" s="33"/>
    </row>
    <row r="34" spans="1:2" ht="16.5" x14ac:dyDescent="0.25">
      <c r="A34" s="89"/>
      <c r="B34" s="33"/>
    </row>
  </sheetData>
  <mergeCells count="9">
    <mergeCell ref="A9:A10"/>
    <mergeCell ref="B9:B10"/>
    <mergeCell ref="C9:C10"/>
    <mergeCell ref="D9:D10"/>
    <mergeCell ref="C1:D1"/>
    <mergeCell ref="B2:D2"/>
    <mergeCell ref="B3:D3"/>
    <mergeCell ref="A5:D5"/>
    <mergeCell ref="A6:D6"/>
  </mergeCells>
  <pageMargins left="0.7" right="0.7" top="0.75" bottom="0.75" header="0.3" footer="0.3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7"/>
  <sheetViews>
    <sheetView topLeftCell="A13" zoomScaleNormal="100" workbookViewId="0">
      <selection activeCell="B12" sqref="B12"/>
    </sheetView>
  </sheetViews>
  <sheetFormatPr defaultRowHeight="15" x14ac:dyDescent="0.25"/>
  <cols>
    <col min="1" max="1" width="5.85546875" style="79" customWidth="1"/>
    <col min="2" max="2" width="58.28515625" style="73" customWidth="1"/>
    <col min="3" max="4" width="13.140625" style="73" customWidth="1"/>
    <col min="5" max="16384" width="9.140625" style="73"/>
  </cols>
  <sheetData>
    <row r="1" spans="1:4" x14ac:dyDescent="0.25">
      <c r="C1" s="123" t="s">
        <v>169</v>
      </c>
      <c r="D1" s="123"/>
    </row>
    <row r="2" spans="1:4" x14ac:dyDescent="0.25">
      <c r="B2" s="115" t="s">
        <v>170</v>
      </c>
      <c r="C2" s="115"/>
      <c r="D2" s="115"/>
    </row>
    <row r="3" spans="1:4" x14ac:dyDescent="0.25">
      <c r="B3" s="124"/>
      <c r="C3" s="124"/>
      <c r="D3" s="124"/>
    </row>
    <row r="5" spans="1:4" ht="15" customHeight="1" x14ac:dyDescent="0.25">
      <c r="A5" s="125" t="s">
        <v>180</v>
      </c>
      <c r="B5" s="125"/>
      <c r="C5" s="125"/>
      <c r="D5" s="125"/>
    </row>
    <row r="6" spans="1:4" ht="15" customHeight="1" x14ac:dyDescent="0.25">
      <c r="A6" s="80"/>
      <c r="B6" s="72"/>
      <c r="C6" s="72"/>
      <c r="D6" s="72"/>
    </row>
    <row r="7" spans="1:4" ht="15" customHeight="1" x14ac:dyDescent="0.25">
      <c r="A7" s="125" t="s">
        <v>54</v>
      </c>
      <c r="B7" s="125"/>
      <c r="C7" s="125"/>
      <c r="D7" s="125"/>
    </row>
    <row r="9" spans="1:4" x14ac:dyDescent="0.25">
      <c r="D9" s="4" t="s">
        <v>1</v>
      </c>
    </row>
    <row r="10" spans="1:4" x14ac:dyDescent="0.25">
      <c r="A10" s="119" t="s">
        <v>2</v>
      </c>
      <c r="B10" s="119" t="s">
        <v>52</v>
      </c>
      <c r="C10" s="121" t="s">
        <v>55</v>
      </c>
      <c r="D10" s="121" t="s">
        <v>174</v>
      </c>
    </row>
    <row r="11" spans="1:4" x14ac:dyDescent="0.25">
      <c r="A11" s="120"/>
      <c r="B11" s="120"/>
      <c r="C11" s="122"/>
      <c r="D11" s="122"/>
    </row>
    <row r="12" spans="1:4" x14ac:dyDescent="0.25">
      <c r="A12" s="75"/>
      <c r="B12" s="34" t="s">
        <v>56</v>
      </c>
      <c r="C12" s="29"/>
      <c r="D12" s="29">
        <f>SUM(D13+D17+D18+D19+D20)</f>
        <v>173079</v>
      </c>
    </row>
    <row r="13" spans="1:4" x14ac:dyDescent="0.25">
      <c r="A13" s="74" t="s">
        <v>8</v>
      </c>
      <c r="B13" s="14" t="s">
        <v>10</v>
      </c>
      <c r="C13" s="37" t="s">
        <v>57</v>
      </c>
      <c r="D13" s="15">
        <v>98319</v>
      </c>
    </row>
    <row r="14" spans="1:4" x14ac:dyDescent="0.25">
      <c r="A14" s="74" t="s">
        <v>11</v>
      </c>
      <c r="B14" s="14" t="s">
        <v>58</v>
      </c>
      <c r="C14" s="37" t="s">
        <v>59</v>
      </c>
      <c r="D14" s="15">
        <v>98219</v>
      </c>
    </row>
    <row r="15" spans="1:4" x14ac:dyDescent="0.25">
      <c r="A15" s="74" t="s">
        <v>15</v>
      </c>
      <c r="B15" s="14" t="s">
        <v>60</v>
      </c>
      <c r="C15" s="37" t="s">
        <v>61</v>
      </c>
      <c r="D15" s="15">
        <v>100</v>
      </c>
    </row>
    <row r="16" spans="1:4" x14ac:dyDescent="0.25">
      <c r="A16" s="74"/>
      <c r="B16" s="14" t="s">
        <v>62</v>
      </c>
      <c r="C16" s="37" t="s">
        <v>63</v>
      </c>
      <c r="D16" s="15"/>
    </row>
    <row r="17" spans="1:4" x14ac:dyDescent="0.25">
      <c r="A17" s="74" t="s">
        <v>13</v>
      </c>
      <c r="B17" s="14" t="s">
        <v>14</v>
      </c>
      <c r="C17" s="37" t="s">
        <v>64</v>
      </c>
      <c r="D17" s="15">
        <v>27363</v>
      </c>
    </row>
    <row r="18" spans="1:4" x14ac:dyDescent="0.25">
      <c r="A18" s="74" t="s">
        <v>17</v>
      </c>
      <c r="B18" s="14" t="s">
        <v>18</v>
      </c>
      <c r="C18" s="37" t="s">
        <v>65</v>
      </c>
      <c r="D18" s="15">
        <v>47346</v>
      </c>
    </row>
    <row r="19" spans="1:4" x14ac:dyDescent="0.25">
      <c r="A19" s="74" t="s">
        <v>19</v>
      </c>
      <c r="B19" s="14" t="s">
        <v>20</v>
      </c>
      <c r="C19" s="37" t="s">
        <v>66</v>
      </c>
      <c r="D19" s="15"/>
    </row>
    <row r="20" spans="1:4" x14ac:dyDescent="0.25">
      <c r="A20" s="74" t="s">
        <v>22</v>
      </c>
      <c r="B20" s="14" t="s">
        <v>67</v>
      </c>
      <c r="C20" s="37" t="s">
        <v>68</v>
      </c>
      <c r="D20" s="15">
        <v>51</v>
      </c>
    </row>
    <row r="21" spans="1:4" x14ac:dyDescent="0.25">
      <c r="A21" s="74" t="s">
        <v>11</v>
      </c>
      <c r="B21" s="14" t="s">
        <v>69</v>
      </c>
      <c r="C21" s="37" t="s">
        <v>70</v>
      </c>
      <c r="D21" s="15"/>
    </row>
    <row r="22" spans="1:4" x14ac:dyDescent="0.25">
      <c r="A22" s="74" t="s">
        <v>15</v>
      </c>
      <c r="B22" s="14" t="s">
        <v>71</v>
      </c>
      <c r="C22" s="37" t="s">
        <v>72</v>
      </c>
      <c r="D22" s="15"/>
    </row>
    <row r="23" spans="1:4" x14ac:dyDescent="0.25">
      <c r="A23" s="74" t="s">
        <v>28</v>
      </c>
      <c r="B23" s="14" t="s">
        <v>73</v>
      </c>
      <c r="C23" s="37" t="s">
        <v>74</v>
      </c>
      <c r="D23" s="15"/>
    </row>
    <row r="24" spans="1:4" x14ac:dyDescent="0.25">
      <c r="A24" s="75"/>
      <c r="B24" s="34" t="s">
        <v>75</v>
      </c>
      <c r="C24" s="35"/>
      <c r="D24" s="29">
        <f>SUM(D25+D26+D27+D28)</f>
        <v>3682</v>
      </c>
    </row>
    <row r="25" spans="1:4" x14ac:dyDescent="0.25">
      <c r="A25" s="74" t="s">
        <v>35</v>
      </c>
      <c r="B25" s="14" t="s">
        <v>37</v>
      </c>
      <c r="C25" s="37" t="s">
        <v>76</v>
      </c>
      <c r="D25" s="15">
        <v>3682</v>
      </c>
    </row>
    <row r="26" spans="1:4" x14ac:dyDescent="0.25">
      <c r="A26" s="74" t="s">
        <v>39</v>
      </c>
      <c r="B26" s="14" t="s">
        <v>40</v>
      </c>
      <c r="C26" s="37" t="s">
        <v>77</v>
      </c>
      <c r="D26" s="15">
        <v>0</v>
      </c>
    </row>
    <row r="27" spans="1:4" x14ac:dyDescent="0.25">
      <c r="A27" s="74" t="s">
        <v>42</v>
      </c>
      <c r="B27" s="14" t="s">
        <v>43</v>
      </c>
      <c r="C27" s="37" t="s">
        <v>78</v>
      </c>
      <c r="D27" s="15"/>
    </row>
    <row r="28" spans="1:4" x14ac:dyDescent="0.25">
      <c r="A28" s="74" t="s">
        <v>11</v>
      </c>
      <c r="B28" s="14" t="s">
        <v>79</v>
      </c>
      <c r="C28" s="37" t="s">
        <v>80</v>
      </c>
      <c r="D28" s="15">
        <v>0</v>
      </c>
    </row>
    <row r="29" spans="1:4" x14ac:dyDescent="0.25">
      <c r="A29" s="75"/>
      <c r="B29" s="34" t="s">
        <v>81</v>
      </c>
      <c r="C29" s="36" t="s">
        <v>82</v>
      </c>
      <c r="D29" s="29">
        <f>SUM(D30)</f>
        <v>0</v>
      </c>
    </row>
    <row r="30" spans="1:4" x14ac:dyDescent="0.25">
      <c r="A30" s="74" t="s">
        <v>11</v>
      </c>
      <c r="B30" s="14" t="s">
        <v>83</v>
      </c>
      <c r="C30" s="37" t="s">
        <v>84</v>
      </c>
      <c r="D30" s="15"/>
    </row>
    <row r="31" spans="1:4" x14ac:dyDescent="0.25">
      <c r="A31" s="75"/>
      <c r="B31" s="34" t="s">
        <v>85</v>
      </c>
      <c r="C31" s="36" t="s">
        <v>82</v>
      </c>
      <c r="D31" s="29"/>
    </row>
    <row r="32" spans="1:4" x14ac:dyDescent="0.25">
      <c r="A32" s="74" t="s">
        <v>11</v>
      </c>
      <c r="B32" s="14" t="s">
        <v>83</v>
      </c>
      <c r="C32" s="37"/>
      <c r="D32" s="15"/>
    </row>
    <row r="33" spans="1:4" x14ac:dyDescent="0.25">
      <c r="A33" s="75"/>
      <c r="B33" s="34"/>
      <c r="C33" s="35"/>
      <c r="D33" s="29">
        <f>D12+D24+D29+D31</f>
        <v>176761</v>
      </c>
    </row>
    <row r="35" spans="1:4" x14ac:dyDescent="0.25">
      <c r="A35" s="95"/>
      <c r="B35" s="33"/>
    </row>
    <row r="36" spans="1:4" x14ac:dyDescent="0.25">
      <c r="A36" s="95"/>
      <c r="B36" s="33"/>
    </row>
    <row r="37" spans="1:4" x14ac:dyDescent="0.25">
      <c r="A37" s="95"/>
      <c r="B37" s="33"/>
    </row>
  </sheetData>
  <mergeCells count="9">
    <mergeCell ref="A10:A11"/>
    <mergeCell ref="B10:B11"/>
    <mergeCell ref="C10:C11"/>
    <mergeCell ref="D10:D11"/>
    <mergeCell ref="C1:D1"/>
    <mergeCell ref="B2:D2"/>
    <mergeCell ref="B3:D3"/>
    <mergeCell ref="A5:D5"/>
    <mergeCell ref="A7:D7"/>
  </mergeCells>
  <pageMargins left="0.7" right="0.7" top="0.75" bottom="0.75" header="0.3" footer="0.3"/>
  <pageSetup paperSize="9" scale="9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7"/>
  <sheetViews>
    <sheetView zoomScaleNormal="100" workbookViewId="0">
      <selection activeCell="C6" sqref="C6"/>
    </sheetView>
  </sheetViews>
  <sheetFormatPr defaultRowHeight="15" x14ac:dyDescent="0.25"/>
  <cols>
    <col min="1" max="1" width="7.85546875" style="79" customWidth="1"/>
    <col min="2" max="2" width="44.28515625" style="1" customWidth="1"/>
    <col min="3" max="3" width="13.140625" style="1" customWidth="1"/>
    <col min="4" max="4" width="7.85546875" style="79" customWidth="1"/>
    <col min="5" max="5" width="44.28515625" style="1" customWidth="1"/>
    <col min="6" max="6" width="13.140625" style="1" customWidth="1"/>
    <col min="7" max="16384" width="9.140625" style="1"/>
  </cols>
  <sheetData>
    <row r="1" spans="1:7" s="58" customFormat="1" ht="15.75" x14ac:dyDescent="0.25">
      <c r="A1" s="79"/>
      <c r="D1" s="79"/>
      <c r="F1" s="60" t="s">
        <v>171</v>
      </c>
    </row>
    <row r="2" spans="1:7" x14ac:dyDescent="0.25">
      <c r="D2" s="115" t="s">
        <v>124</v>
      </c>
      <c r="E2" s="115"/>
      <c r="F2" s="115"/>
      <c r="G2" s="47"/>
    </row>
    <row r="4" spans="1:7" ht="30.75" customHeight="1" x14ac:dyDescent="0.25">
      <c r="A4" s="125" t="s">
        <v>181</v>
      </c>
      <c r="B4" s="125"/>
      <c r="C4" s="125"/>
      <c r="D4" s="125"/>
      <c r="E4" s="125"/>
      <c r="F4" s="125"/>
    </row>
    <row r="5" spans="1:7" x14ac:dyDescent="0.25">
      <c r="A5" s="80"/>
      <c r="B5" s="39"/>
      <c r="C5" s="39"/>
      <c r="D5" s="80"/>
      <c r="E5" s="39"/>
      <c r="F5" s="39"/>
    </row>
    <row r="6" spans="1:7" x14ac:dyDescent="0.25">
      <c r="F6" s="1" t="s">
        <v>1</v>
      </c>
    </row>
    <row r="7" spans="1:7" ht="28.5" x14ac:dyDescent="0.25">
      <c r="A7" s="40" t="s">
        <v>2</v>
      </c>
      <c r="B7" s="40" t="s">
        <v>86</v>
      </c>
      <c r="C7" s="41" t="s">
        <v>175</v>
      </c>
      <c r="D7" s="40" t="s">
        <v>2</v>
      </c>
      <c r="E7" s="40" t="s">
        <v>87</v>
      </c>
      <c r="F7" s="41" t="s">
        <v>175</v>
      </c>
    </row>
    <row r="8" spans="1:7" x14ac:dyDescent="0.25">
      <c r="A8" s="126" t="s">
        <v>88</v>
      </c>
      <c r="B8" s="127"/>
      <c r="C8" s="127"/>
      <c r="D8" s="127"/>
      <c r="E8" s="127"/>
      <c r="F8" s="128"/>
    </row>
    <row r="9" spans="1:7" x14ac:dyDescent="0.25">
      <c r="A9" s="76" t="s">
        <v>8</v>
      </c>
      <c r="B9" s="42" t="s">
        <v>89</v>
      </c>
      <c r="C9" s="43">
        <f>SUM(C10:C16)</f>
        <v>927136</v>
      </c>
      <c r="D9" s="76" t="s">
        <v>8</v>
      </c>
      <c r="E9" s="42" t="s">
        <v>90</v>
      </c>
      <c r="F9" s="43">
        <f>SUM(F10:F16)</f>
        <v>961994</v>
      </c>
    </row>
    <row r="10" spans="1:7" x14ac:dyDescent="0.25">
      <c r="A10" s="74" t="s">
        <v>11</v>
      </c>
      <c r="B10" s="14" t="s">
        <v>91</v>
      </c>
      <c r="C10" s="15">
        <v>421136</v>
      </c>
      <c r="D10" s="74" t="s">
        <v>11</v>
      </c>
      <c r="E10" s="14" t="s">
        <v>10</v>
      </c>
      <c r="F10" s="15">
        <v>375094</v>
      </c>
    </row>
    <row r="11" spans="1:7" ht="30" x14ac:dyDescent="0.25">
      <c r="A11" s="86" t="s">
        <v>15</v>
      </c>
      <c r="B11" s="14" t="s">
        <v>53</v>
      </c>
      <c r="C11" s="15">
        <v>232874</v>
      </c>
      <c r="D11" s="74" t="s">
        <v>15</v>
      </c>
      <c r="E11" s="38" t="s">
        <v>14</v>
      </c>
      <c r="F11" s="15">
        <v>77034</v>
      </c>
    </row>
    <row r="12" spans="1:7" x14ac:dyDescent="0.25">
      <c r="A12" s="74" t="s">
        <v>28</v>
      </c>
      <c r="B12" s="27" t="s">
        <v>21</v>
      </c>
      <c r="C12" s="13">
        <v>182800</v>
      </c>
      <c r="D12" s="74" t="s">
        <v>28</v>
      </c>
      <c r="E12" s="14" t="s">
        <v>18</v>
      </c>
      <c r="F12" s="15">
        <v>247504</v>
      </c>
    </row>
    <row r="13" spans="1:7" x14ac:dyDescent="0.25">
      <c r="A13" s="74" t="s">
        <v>92</v>
      </c>
      <c r="B13" s="14" t="s">
        <v>25</v>
      </c>
      <c r="C13" s="15">
        <v>43409</v>
      </c>
      <c r="D13" s="74" t="s">
        <v>92</v>
      </c>
      <c r="E13" s="14" t="s">
        <v>20</v>
      </c>
      <c r="F13" s="15">
        <v>41145</v>
      </c>
    </row>
    <row r="14" spans="1:7" x14ac:dyDescent="0.25">
      <c r="A14" s="74" t="s">
        <v>93</v>
      </c>
      <c r="B14" s="14" t="s">
        <v>94</v>
      </c>
      <c r="C14" s="15">
        <v>0</v>
      </c>
      <c r="D14" s="74" t="s">
        <v>93</v>
      </c>
      <c r="E14" s="14" t="s">
        <v>23</v>
      </c>
      <c r="F14" s="45">
        <v>210158</v>
      </c>
    </row>
    <row r="15" spans="1:7" x14ac:dyDescent="0.25">
      <c r="A15" s="74"/>
      <c r="B15" s="14" t="s">
        <v>95</v>
      </c>
      <c r="C15" s="45">
        <v>46917</v>
      </c>
      <c r="D15" s="74" t="s">
        <v>96</v>
      </c>
      <c r="E15" s="14" t="s">
        <v>97</v>
      </c>
      <c r="F15" s="15">
        <v>11059</v>
      </c>
    </row>
    <row r="16" spans="1:7" x14ac:dyDescent="0.25">
      <c r="A16" s="74"/>
      <c r="B16" s="14"/>
      <c r="C16" s="15"/>
      <c r="D16" s="74" t="s">
        <v>98</v>
      </c>
      <c r="E16" s="14" t="s">
        <v>99</v>
      </c>
      <c r="F16" s="15">
        <v>0</v>
      </c>
    </row>
    <row r="17" spans="1:6" x14ac:dyDescent="0.25">
      <c r="A17" s="76" t="s">
        <v>13</v>
      </c>
      <c r="B17" s="42" t="s">
        <v>100</v>
      </c>
      <c r="C17" s="29">
        <f>SUM(C18:C22)</f>
        <v>378553</v>
      </c>
      <c r="D17" s="76" t="s">
        <v>13</v>
      </c>
      <c r="E17" s="42" t="s">
        <v>101</v>
      </c>
      <c r="F17" s="29">
        <f>SUM(F18:F22)</f>
        <v>343695</v>
      </c>
    </row>
    <row r="18" spans="1:6" x14ac:dyDescent="0.25">
      <c r="A18" s="74" t="s">
        <v>11</v>
      </c>
      <c r="B18" s="44" t="s">
        <v>102</v>
      </c>
      <c r="C18" s="15">
        <v>374458</v>
      </c>
      <c r="D18" s="74" t="s">
        <v>11</v>
      </c>
      <c r="E18" s="44" t="s">
        <v>37</v>
      </c>
      <c r="F18" s="15">
        <v>316975</v>
      </c>
    </row>
    <row r="19" spans="1:6" x14ac:dyDescent="0.25">
      <c r="A19" s="74" t="s">
        <v>15</v>
      </c>
      <c r="B19" s="44" t="s">
        <v>103</v>
      </c>
      <c r="C19" s="15">
        <v>4095</v>
      </c>
      <c r="D19" s="74" t="s">
        <v>15</v>
      </c>
      <c r="E19" s="44" t="s">
        <v>40</v>
      </c>
      <c r="F19" s="15">
        <v>0</v>
      </c>
    </row>
    <row r="20" spans="1:6" x14ac:dyDescent="0.25">
      <c r="A20" s="74" t="s">
        <v>28</v>
      </c>
      <c r="B20" s="44" t="s">
        <v>104</v>
      </c>
      <c r="C20" s="15"/>
      <c r="D20" s="74" t="s">
        <v>28</v>
      </c>
      <c r="E20" s="44" t="s">
        <v>43</v>
      </c>
      <c r="F20" s="15"/>
    </row>
    <row r="21" spans="1:6" x14ac:dyDescent="0.25">
      <c r="A21" s="74" t="s">
        <v>92</v>
      </c>
      <c r="B21" s="44" t="s">
        <v>95</v>
      </c>
      <c r="C21" s="15"/>
      <c r="D21" s="74" t="s">
        <v>92</v>
      </c>
      <c r="E21" s="44" t="s">
        <v>105</v>
      </c>
      <c r="F21" s="15">
        <v>26720</v>
      </c>
    </row>
    <row r="22" spans="1:6" x14ac:dyDescent="0.25">
      <c r="A22" s="74"/>
      <c r="B22" s="44"/>
      <c r="C22" s="15"/>
      <c r="D22" s="74" t="s">
        <v>93</v>
      </c>
      <c r="E22" s="44"/>
      <c r="F22" s="15">
        <v>0</v>
      </c>
    </row>
    <row r="23" spans="1:6" x14ac:dyDescent="0.25">
      <c r="A23" s="75"/>
      <c r="B23" s="42" t="s">
        <v>106</v>
      </c>
      <c r="C23" s="29">
        <f>SUM(C9+C17)</f>
        <v>1305689</v>
      </c>
      <c r="D23" s="75"/>
      <c r="E23" s="42" t="s">
        <v>107</v>
      </c>
      <c r="F23" s="29">
        <f>SUM(F9+F17)</f>
        <v>1305689</v>
      </c>
    </row>
    <row r="25" spans="1:6" x14ac:dyDescent="0.25">
      <c r="A25" s="95"/>
      <c r="B25" s="33"/>
      <c r="C25" s="46"/>
    </row>
    <row r="26" spans="1:6" x14ac:dyDescent="0.25">
      <c r="A26" s="95"/>
      <c r="B26" s="33"/>
      <c r="C26" s="46"/>
    </row>
    <row r="27" spans="1:6" x14ac:dyDescent="0.25">
      <c r="A27" s="95"/>
      <c r="B27" s="33"/>
      <c r="C27" s="46"/>
    </row>
  </sheetData>
  <mergeCells count="3">
    <mergeCell ref="A4:F4"/>
    <mergeCell ref="A8:F8"/>
    <mergeCell ref="D2:F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13"/>
  <sheetViews>
    <sheetView zoomScaleNormal="100" zoomScaleSheetLayoutView="84" workbookViewId="0">
      <selection activeCell="F9" sqref="F9"/>
    </sheetView>
  </sheetViews>
  <sheetFormatPr defaultRowHeight="15" x14ac:dyDescent="0.25"/>
  <cols>
    <col min="1" max="1" width="29.7109375" style="61" customWidth="1"/>
    <col min="2" max="2" width="17.140625" style="61" customWidth="1"/>
    <col min="3" max="3" width="15" style="61" customWidth="1"/>
    <col min="4" max="4" width="11.42578125" style="61" bestFit="1" customWidth="1"/>
    <col min="5" max="5" width="12.7109375" style="61" customWidth="1"/>
    <col min="6" max="6" width="14.140625" style="61" customWidth="1"/>
    <col min="7" max="7" width="13.140625" style="61" customWidth="1"/>
    <col min="8" max="9" width="13" style="61" customWidth="1"/>
    <col min="10" max="10" width="14" style="61" customWidth="1"/>
    <col min="11" max="11" width="12.42578125" style="61" customWidth="1"/>
    <col min="12" max="12" width="11.85546875" style="61" customWidth="1"/>
    <col min="13" max="13" width="12.140625" style="61" customWidth="1"/>
    <col min="14" max="16384" width="9.140625" style="61"/>
  </cols>
  <sheetData>
    <row r="1" spans="1:13" s="64" customFormat="1" x14ac:dyDescent="0.25">
      <c r="M1" s="69" t="s">
        <v>172</v>
      </c>
    </row>
    <row r="2" spans="1:13" x14ac:dyDescent="0.25">
      <c r="I2" s="115" t="s">
        <v>173</v>
      </c>
      <c r="J2" s="115"/>
      <c r="K2" s="115"/>
      <c r="L2" s="115"/>
      <c r="M2" s="115"/>
    </row>
    <row r="4" spans="1:13" ht="15.75" x14ac:dyDescent="0.25">
      <c r="A4" s="116" t="s">
        <v>182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ht="15.75" x14ac:dyDescent="0.25">
      <c r="A5" s="116" t="s">
        <v>152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62"/>
      <c r="L6" s="62"/>
      <c r="M6" s="3"/>
    </row>
    <row r="7" spans="1:13" ht="15.75" thickBot="1" x14ac:dyDescent="0.3">
      <c r="A7" s="63"/>
      <c r="I7" s="51"/>
      <c r="K7" s="65"/>
      <c r="L7" s="65"/>
      <c r="M7" s="61" t="s">
        <v>1</v>
      </c>
    </row>
    <row r="8" spans="1:13" x14ac:dyDescent="0.25">
      <c r="A8" s="129" t="s">
        <v>108</v>
      </c>
      <c r="B8" s="131" t="s">
        <v>153</v>
      </c>
      <c r="C8" s="132"/>
      <c r="D8" s="132"/>
      <c r="E8" s="132"/>
      <c r="F8" s="133"/>
      <c r="G8" s="132" t="s">
        <v>151</v>
      </c>
      <c r="H8" s="132"/>
      <c r="I8" s="132"/>
      <c r="J8" s="134" t="s">
        <v>154</v>
      </c>
      <c r="K8" s="135"/>
      <c r="L8" s="136"/>
      <c r="M8" s="137" t="s">
        <v>155</v>
      </c>
    </row>
    <row r="9" spans="1:13" ht="72" thickBot="1" x14ac:dyDescent="0.3">
      <c r="A9" s="130"/>
      <c r="B9" s="98" t="s">
        <v>12</v>
      </c>
      <c r="C9" s="67" t="s">
        <v>156</v>
      </c>
      <c r="D9" s="67" t="s">
        <v>21</v>
      </c>
      <c r="E9" s="68" t="s">
        <v>25</v>
      </c>
      <c r="F9" s="99" t="s">
        <v>31</v>
      </c>
      <c r="G9" s="67" t="s">
        <v>157</v>
      </c>
      <c r="H9" s="67" t="s">
        <v>41</v>
      </c>
      <c r="I9" s="105" t="s">
        <v>104</v>
      </c>
      <c r="J9" s="98" t="s">
        <v>95</v>
      </c>
      <c r="K9" s="68" t="s">
        <v>158</v>
      </c>
      <c r="L9" s="108" t="s">
        <v>159</v>
      </c>
      <c r="M9" s="138"/>
    </row>
    <row r="10" spans="1:13" ht="31.5" x14ac:dyDescent="0.25">
      <c r="A10" s="111" t="s">
        <v>119</v>
      </c>
      <c r="B10" s="100">
        <v>120630</v>
      </c>
      <c r="C10" s="66">
        <v>232874</v>
      </c>
      <c r="D10" s="66">
        <v>182635</v>
      </c>
      <c r="E10" s="66">
        <v>30897</v>
      </c>
      <c r="F10" s="101">
        <v>0</v>
      </c>
      <c r="G10" s="96">
        <v>374458</v>
      </c>
      <c r="H10" s="66">
        <v>4095</v>
      </c>
      <c r="I10" s="106"/>
      <c r="J10" s="100">
        <v>49627</v>
      </c>
      <c r="K10" s="66"/>
      <c r="L10" s="109">
        <v>0</v>
      </c>
      <c r="M10" s="112">
        <f>SUM(B10:L10)</f>
        <v>995216</v>
      </c>
    </row>
    <row r="11" spans="1:13" ht="15.75" x14ac:dyDescent="0.25">
      <c r="A11" s="113" t="s">
        <v>183</v>
      </c>
      <c r="B11" s="102"/>
      <c r="C11" s="55"/>
      <c r="D11" s="55">
        <v>165</v>
      </c>
      <c r="E11" s="55">
        <v>3943</v>
      </c>
      <c r="F11" s="103"/>
      <c r="G11" s="97"/>
      <c r="H11" s="55"/>
      <c r="I11" s="107"/>
      <c r="J11" s="102">
        <v>-104</v>
      </c>
      <c r="K11" s="55"/>
      <c r="L11" s="110">
        <v>131208</v>
      </c>
      <c r="M11" s="112">
        <f>SUM(B11:L11)</f>
        <v>135212</v>
      </c>
    </row>
    <row r="12" spans="1:13" ht="31.5" x14ac:dyDescent="0.25">
      <c r="A12" s="113" t="s">
        <v>184</v>
      </c>
      <c r="B12" s="102"/>
      <c r="C12" s="55"/>
      <c r="D12" s="55"/>
      <c r="E12" s="55">
        <v>8569</v>
      </c>
      <c r="F12" s="103"/>
      <c r="G12" s="97"/>
      <c r="H12" s="55"/>
      <c r="I12" s="107"/>
      <c r="J12" s="102">
        <v>-1106</v>
      </c>
      <c r="K12" s="55"/>
      <c r="L12" s="110">
        <v>169298</v>
      </c>
      <c r="M12" s="112">
        <f>SUM(B12:L12)</f>
        <v>176761</v>
      </c>
    </row>
    <row r="13" spans="1:13" ht="16.5" thickBot="1" x14ac:dyDescent="0.3">
      <c r="A13" s="114" t="s">
        <v>160</v>
      </c>
      <c r="B13" s="104">
        <f>SUM(B10:B12)</f>
        <v>120630</v>
      </c>
      <c r="C13" s="104">
        <f t="shared" ref="C13:L13" si="0">SUM(C10:C12)</f>
        <v>232874</v>
      </c>
      <c r="D13" s="104">
        <f t="shared" si="0"/>
        <v>182800</v>
      </c>
      <c r="E13" s="104">
        <f t="shared" si="0"/>
        <v>43409</v>
      </c>
      <c r="F13" s="104">
        <f t="shared" si="0"/>
        <v>0</v>
      </c>
      <c r="G13" s="104">
        <f t="shared" si="0"/>
        <v>374458</v>
      </c>
      <c r="H13" s="104">
        <f t="shared" si="0"/>
        <v>4095</v>
      </c>
      <c r="I13" s="104">
        <f t="shared" si="0"/>
        <v>0</v>
      </c>
      <c r="J13" s="104">
        <f t="shared" si="0"/>
        <v>48417</v>
      </c>
      <c r="K13" s="104">
        <f t="shared" si="0"/>
        <v>0</v>
      </c>
      <c r="L13" s="104">
        <f t="shared" si="0"/>
        <v>300506</v>
      </c>
      <c r="M13" s="112">
        <f>SUM(B13:L13)</f>
        <v>1307189</v>
      </c>
    </row>
  </sheetData>
  <mergeCells count="8">
    <mergeCell ref="I2:M2"/>
    <mergeCell ref="A4:M4"/>
    <mergeCell ref="A5:M5"/>
    <mergeCell ref="A8:A9"/>
    <mergeCell ref="B8:F8"/>
    <mergeCell ref="G8:I8"/>
    <mergeCell ref="J8:L8"/>
    <mergeCell ref="M8:M9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10</vt:i4>
      </vt:variant>
    </vt:vector>
  </HeadingPairs>
  <TitlesOfParts>
    <vt:vector size="10" baseType="lpstr">
      <vt:lpstr>1.mell</vt:lpstr>
      <vt:lpstr>2.mell. </vt:lpstr>
      <vt:lpstr>3.mell.</vt:lpstr>
      <vt:lpstr>4.mell.</vt:lpstr>
      <vt:lpstr>5.mell.</vt:lpstr>
      <vt:lpstr>6.mell.</vt:lpstr>
      <vt:lpstr>7.mell. </vt:lpstr>
      <vt:lpstr>8. mell.</vt:lpstr>
      <vt:lpstr>9.mell.</vt:lpstr>
      <vt:lpstr>10.mell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Czinege Erika</dc:creator>
  <cp:lastModifiedBy>Kovács Tímea</cp:lastModifiedBy>
  <cp:lastPrinted>2016-02-24T11:42:10Z</cp:lastPrinted>
  <dcterms:created xsi:type="dcterms:W3CDTF">2015-02-13T06:43:12Z</dcterms:created>
  <dcterms:modified xsi:type="dcterms:W3CDTF">2016-02-24T11:50:23Z</dcterms:modified>
</cp:coreProperties>
</file>