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Testületi anyagok 2020. év\03. Február 12. kt ülés\Póstázásra\02. 2020.évi költségvetés 2v\Önkormányzat\"/>
    </mc:Choice>
  </mc:AlternateContent>
  <bookViews>
    <workbookView xWindow="0" yWindow="0" windowWidth="20640" windowHeight="11760"/>
  </bookViews>
  <sheets>
    <sheet name="2.sz.Kiadások forrásonként " sheetId="1" r:id="rId1"/>
  </sheets>
  <externalReferences>
    <externalReference r:id="rId2"/>
  </externalReferences>
  <definedNames>
    <definedName name="_xlnm.Print_Area" localSheetId="0">'2.sz.Kiadások forrásonként '!$A$1:$N$40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G24" i="1"/>
  <c r="H24" i="1"/>
  <c r="I24" i="1"/>
  <c r="J24" i="1"/>
  <c r="K24" i="1"/>
  <c r="L24" i="1"/>
  <c r="L33" i="1" s="1"/>
  <c r="G17" i="1"/>
  <c r="H17" i="1"/>
  <c r="I17" i="1"/>
  <c r="J17" i="1"/>
  <c r="K17" i="1"/>
  <c r="L17" i="1"/>
  <c r="F17" i="1"/>
  <c r="I33" i="1"/>
  <c r="I38" i="1" s="1"/>
  <c r="F37" i="1"/>
  <c r="G37" i="1"/>
  <c r="H37" i="1"/>
  <c r="F28" i="1"/>
  <c r="F33" i="1" l="1"/>
  <c r="F38" i="1" s="1"/>
  <c r="E40" i="1"/>
  <c r="D40" i="1"/>
  <c r="C40" i="1"/>
  <c r="E39" i="1"/>
  <c r="D39" i="1"/>
  <c r="C39" i="1"/>
  <c r="N37" i="1"/>
  <c r="M37" i="1"/>
  <c r="K37" i="1"/>
  <c r="J37" i="1"/>
  <c r="E36" i="1"/>
  <c r="D36" i="1"/>
  <c r="C36" i="1"/>
  <c r="E35" i="1"/>
  <c r="E37" i="1" s="1"/>
  <c r="D35" i="1"/>
  <c r="C35" i="1"/>
  <c r="O33" i="1"/>
  <c r="N32" i="1"/>
  <c r="M32" i="1"/>
  <c r="K32" i="1"/>
  <c r="J32" i="1"/>
  <c r="H32" i="1"/>
  <c r="G32" i="1"/>
  <c r="C32" i="1"/>
  <c r="E31" i="1"/>
  <c r="D31" i="1"/>
  <c r="E30" i="1"/>
  <c r="D30" i="1"/>
  <c r="C30" i="1"/>
  <c r="N28" i="1"/>
  <c r="M28" i="1"/>
  <c r="K28" i="1"/>
  <c r="K33" i="1" s="1"/>
  <c r="J28" i="1"/>
  <c r="J33" i="1" s="1"/>
  <c r="H28" i="1"/>
  <c r="H33" i="1" s="1"/>
  <c r="H38" i="1" s="1"/>
  <c r="G28" i="1"/>
  <c r="G33" i="1" s="1"/>
  <c r="G38" i="1" s="1"/>
  <c r="E27" i="1"/>
  <c r="D27" i="1"/>
  <c r="C27" i="1"/>
  <c r="C26" i="1"/>
  <c r="E26" i="1"/>
  <c r="E28" i="1" s="1"/>
  <c r="D26" i="1"/>
  <c r="D28" i="1" s="1"/>
  <c r="N24" i="1"/>
  <c r="M24" i="1"/>
  <c r="E23" i="1"/>
  <c r="D23" i="1"/>
  <c r="E22" i="1"/>
  <c r="D22" i="1"/>
  <c r="E21" i="1"/>
  <c r="D21" i="1"/>
  <c r="C21" i="1"/>
  <c r="E20" i="1"/>
  <c r="D20" i="1"/>
  <c r="C20" i="1"/>
  <c r="E19" i="1"/>
  <c r="D19" i="1"/>
  <c r="C19" i="1"/>
  <c r="N17" i="1"/>
  <c r="M17" i="1"/>
  <c r="M33" i="1" s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C11" i="1"/>
  <c r="E11" i="1"/>
  <c r="D11" i="1"/>
  <c r="C10" i="1"/>
  <c r="E10" i="1"/>
  <c r="D10" i="1"/>
  <c r="E9" i="1"/>
  <c r="D9" i="1"/>
  <c r="E8" i="1"/>
  <c r="D8" i="1"/>
  <c r="C8" i="1"/>
  <c r="C7" i="1"/>
  <c r="E7" i="1"/>
  <c r="D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C37" i="1" l="1"/>
  <c r="E17" i="1"/>
  <c r="M38" i="1"/>
  <c r="M42" i="1" s="1"/>
  <c r="E24" i="1"/>
  <c r="D17" i="1"/>
  <c r="D24" i="1"/>
  <c r="D37" i="1"/>
  <c r="H42" i="1"/>
  <c r="H43" i="1" s="1"/>
  <c r="N33" i="1"/>
  <c r="N38" i="1" s="1"/>
  <c r="N42" i="1" s="1"/>
  <c r="C22" i="1"/>
  <c r="J38" i="1"/>
  <c r="J42" i="1" s="1"/>
  <c r="J43" i="1" s="1"/>
  <c r="C23" i="1"/>
  <c r="C28" i="1"/>
  <c r="E32" i="1"/>
  <c r="L43" i="1"/>
  <c r="F43" i="1"/>
  <c r="K38" i="1"/>
  <c r="K42" i="1" s="1"/>
  <c r="K43" i="1" s="1"/>
  <c r="D32" i="1"/>
  <c r="C9" i="1"/>
  <c r="C17" i="1" s="1"/>
  <c r="G42" i="1"/>
  <c r="G43" i="1" s="1"/>
  <c r="C31" i="1"/>
  <c r="E33" i="1" l="1"/>
  <c r="E38" i="1" s="1"/>
  <c r="E42" i="1" s="1"/>
  <c r="E43" i="1" s="1"/>
  <c r="D33" i="1"/>
  <c r="D38" i="1" s="1"/>
  <c r="C24" i="1"/>
  <c r="C33" i="1" s="1"/>
  <c r="C38" i="1" s="1"/>
  <c r="C42" i="1" s="1"/>
  <c r="C43" i="1" s="1"/>
  <c r="I43" i="1"/>
  <c r="D42" i="1" l="1"/>
  <c r="D43" i="1" s="1"/>
  <c r="D46" i="1"/>
</calcChain>
</file>

<file path=xl/sharedStrings.xml><?xml version="1.0" encoding="utf-8"?>
<sst xmlns="http://schemas.openxmlformats.org/spreadsheetml/2006/main" count="57" uniqueCount="49">
  <si>
    <t xml:space="preserve">  Nagyigmánd Nagyközség Önkormányzat és irányítása alatt álló költségvetési szervek </t>
  </si>
  <si>
    <t>Kiadások forrásonként</t>
  </si>
  <si>
    <t>Kiadások összesen</t>
  </si>
  <si>
    <t>Önkormányzat</t>
  </si>
  <si>
    <t>Közös Önkormányzati Hivatal</t>
  </si>
  <si>
    <t>Magos Művelődési Ház</t>
  </si>
  <si>
    <t>módosított ei.</t>
  </si>
  <si>
    <t>teljesítés</t>
  </si>
  <si>
    <t>módoított .ei.</t>
  </si>
  <si>
    <t>I. Működési feladatok</t>
  </si>
  <si>
    <t xml:space="preserve"> - Személyi juttatások (K1)</t>
  </si>
  <si>
    <t xml:space="preserve"> - Munkaadót terhelő j. és szociális hozzj., adó (K2)</t>
  </si>
  <si>
    <t xml:space="preserve"> - Dologi kiadások (K3)</t>
  </si>
  <si>
    <t xml:space="preserve"> - Ellátottak pénzbeli juttatásai (K4)</t>
  </si>
  <si>
    <t xml:space="preserve"> - Működési célú kiadás (K5)</t>
  </si>
  <si>
    <t xml:space="preserve"> - Működési célú támogatás</t>
  </si>
  <si>
    <t xml:space="preserve"> - Államháztartáson kívüli pénzeszköz átadás</t>
  </si>
  <si>
    <t xml:space="preserve"> - Önkormányzati ellátások összesen</t>
  </si>
  <si>
    <t xml:space="preserve"> - Részvény vásárlása</t>
  </si>
  <si>
    <t xml:space="preserve"> - Intézményfinanszírozás</t>
  </si>
  <si>
    <t>Működési kiadás összesen</t>
  </si>
  <si>
    <t>II. Beruházási feladatak</t>
  </si>
  <si>
    <t xml:space="preserve">  -Immateriális javak beszerzése</t>
  </si>
  <si>
    <t xml:space="preserve"> - Ingatlanok beszerzése</t>
  </si>
  <si>
    <t xml:space="preserve"> - Informatikai eszközök</t>
  </si>
  <si>
    <t xml:space="preserve"> - Egyéb tárgyi eszközök</t>
  </si>
  <si>
    <t xml:space="preserve"> - beruházások áfája</t>
  </si>
  <si>
    <t>Beruházások összesen K64</t>
  </si>
  <si>
    <t>III. Felújítási feladatok feladatok</t>
  </si>
  <si>
    <t xml:space="preserve">  -Ingatlanok felújítása</t>
  </si>
  <si>
    <t xml:space="preserve"> - Felújítások áfája</t>
  </si>
  <si>
    <t>Felújítás összesen (K7)</t>
  </si>
  <si>
    <t>IV. Egyéb felhalmozási célú kiadás</t>
  </si>
  <si>
    <t xml:space="preserve"> - ÁHB egyéb felhasználási támogatás</t>
  </si>
  <si>
    <t xml:space="preserve"> - ÁHK egyéb felhasználási támogatás</t>
  </si>
  <si>
    <t>Felhalmozási célú támogatás összesen (K8)</t>
  </si>
  <si>
    <t>Költségvetési kiadások összesen:</t>
  </si>
  <si>
    <t>V. Finanszírozási kiadások</t>
  </si>
  <si>
    <t xml:space="preserve"> - Állami támogatás megelőleg. visszafiz.</t>
  </si>
  <si>
    <t xml:space="preserve"> - Pénzeszközök lekötött bankbetétek elhely.</t>
  </si>
  <si>
    <t>Finanszírozási kiadások összesen (K9)</t>
  </si>
  <si>
    <t>Kiadások mindösszesen</t>
  </si>
  <si>
    <t>Központi, irányító szervi támogatások</t>
  </si>
  <si>
    <t>Létszám: (fő)</t>
  </si>
  <si>
    <t>Mindösszesen:</t>
  </si>
  <si>
    <t>2020. évi kiadásai forrásonkénti bontásban</t>
  </si>
  <si>
    <t>Terv</t>
  </si>
  <si>
    <t>1/2020. (II.17.)  Kt. rendelethez</t>
  </si>
  <si>
    <t>2. sz. melléklet 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</si>
</sst>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 indent="1"/>
    </xf>
    <xf numFmtId="0" fontId="3" fillId="3" borderId="2" xfId="0" applyFont="1" applyFill="1" applyBorder="1" applyAlignment="1">
      <alignment vertical="center"/>
    </xf>
    <xf numFmtId="3" fontId="3" fillId="3" borderId="3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3" fontId="3" fillId="3" borderId="4" xfId="0" applyNumberFormat="1" applyFont="1" applyFill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indent="1"/>
    </xf>
    <xf numFmtId="3" fontId="1" fillId="0" borderId="3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penzugyivez\P&#243;s&#225;n%20Gy&#246;rgyn&#233;\2020\2020%20k&#246;tls&#233;gvet&#233;s%20tervezet\2020%20kidolgoz&#225;sok\&#214;nkorm&#225;nyzat\2020.k&#246;lts&#233;gvet&#233;shez%20%201-10.%20mell&#233;klet%20&#214;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Bevételek forrásonként"/>
      <sheetName val="2.sz.Kiadások forrásonként "/>
      <sheetName val="4.sz.kiadások köt.,önk.vállalt"/>
      <sheetName val="5.sz. ktg.vetési mérleg"/>
      <sheetName val="6sz.kiad.,bevét. mérl.sz.kim"/>
      <sheetName val="8.sz.Maradvány "/>
      <sheetName val="9.sz.beruház.,felújítások"/>
      <sheetName val="10.sz.eus forrás"/>
    </sheetNames>
    <sheetDataSet>
      <sheetData sheetId="0">
        <row r="65">
          <cell r="D65">
            <v>0</v>
          </cell>
        </row>
        <row r="68">
          <cell r="C68">
            <v>833112338</v>
          </cell>
          <cell r="D68">
            <v>0</v>
          </cell>
          <cell r="E68">
            <v>0</v>
          </cell>
          <cell r="F68">
            <v>703283038</v>
          </cell>
          <cell r="G68">
            <v>0</v>
          </cell>
          <cell r="H68">
            <v>0</v>
          </cell>
          <cell r="I68">
            <v>92179000</v>
          </cell>
          <cell r="J68">
            <v>0</v>
          </cell>
          <cell r="K68">
            <v>0</v>
          </cell>
          <cell r="L68">
            <v>37650300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zoomScale="172" zoomScaleNormal="172" workbookViewId="0">
      <pane xSplit="2" topLeftCell="C1" activePane="topRight" state="frozen"/>
      <selection activeCell="B1" sqref="B1"/>
      <selection pane="topRight" activeCell="B1" sqref="B1"/>
    </sheetView>
  </sheetViews>
  <sheetFormatPr defaultColWidth="9.109375" defaultRowHeight="13.2" x14ac:dyDescent="0.25"/>
  <cols>
    <col min="1" max="1" width="3.6640625" style="1" customWidth="1"/>
    <col min="2" max="2" width="39.88671875" style="1" customWidth="1"/>
    <col min="3" max="3" width="12.5546875" style="1" customWidth="1"/>
    <col min="4" max="4" width="13.33203125" style="1" hidden="1" customWidth="1"/>
    <col min="5" max="5" width="12.88671875" style="1" hidden="1" customWidth="1"/>
    <col min="6" max="6" width="12.44140625" style="1" customWidth="1"/>
    <col min="7" max="8" width="13" style="1" hidden="1" customWidth="1"/>
    <col min="9" max="9" width="12.6640625" style="1" customWidth="1"/>
    <col min="10" max="10" width="13.44140625" style="1" hidden="1" customWidth="1"/>
    <col min="11" max="11" width="11.88671875" style="1" hidden="1" customWidth="1"/>
    <col min="12" max="12" width="10.109375" style="1" customWidth="1"/>
    <col min="13" max="13" width="12.33203125" style="1" hidden="1" customWidth="1"/>
    <col min="14" max="14" width="10.44140625" style="1" hidden="1" customWidth="1"/>
    <col min="15" max="15" width="0" style="1" hidden="1" customWidth="1"/>
    <col min="16" max="16384" width="9.109375" style="1"/>
  </cols>
  <sheetData>
    <row r="1" spans="1:15" x14ac:dyDescent="0.25">
      <c r="B1" s="2" t="s">
        <v>48</v>
      </c>
      <c r="C1" s="3" t="s">
        <v>47</v>
      </c>
    </row>
    <row r="2" spans="1:15" ht="21.75" customHeigh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4"/>
    </row>
    <row r="3" spans="1:15" ht="22.5" customHeight="1" thickBot="1" x14ac:dyDescent="0.3">
      <c r="B3" s="30" t="s">
        <v>45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5" ht="41.25" customHeight="1" thickBot="1" x14ac:dyDescent="0.3">
      <c r="A4" s="5"/>
      <c r="B4" s="6" t="s">
        <v>1</v>
      </c>
      <c r="C4" s="31" t="s">
        <v>2</v>
      </c>
      <c r="D4" s="32"/>
      <c r="E4" s="32"/>
      <c r="F4" s="33" t="s">
        <v>3</v>
      </c>
      <c r="G4" s="34"/>
      <c r="H4" s="34"/>
      <c r="I4" s="33" t="s">
        <v>4</v>
      </c>
      <c r="J4" s="34"/>
      <c r="K4" s="34"/>
      <c r="L4" s="33" t="s">
        <v>5</v>
      </c>
      <c r="M4" s="34"/>
      <c r="N4" s="34"/>
    </row>
    <row r="5" spans="1:15" ht="13.8" x14ac:dyDescent="0.25">
      <c r="A5" s="5"/>
      <c r="B5" s="6"/>
      <c r="C5" s="28" t="s">
        <v>46</v>
      </c>
      <c r="D5" s="28" t="s">
        <v>6</v>
      </c>
      <c r="E5" s="28" t="s">
        <v>7</v>
      </c>
      <c r="F5" s="29" t="s">
        <v>46</v>
      </c>
      <c r="G5" s="29" t="s">
        <v>6</v>
      </c>
      <c r="H5" s="29" t="s">
        <v>7</v>
      </c>
      <c r="I5" s="29" t="s">
        <v>46</v>
      </c>
      <c r="J5" s="29" t="s">
        <v>8</v>
      </c>
      <c r="K5" s="29" t="s">
        <v>7</v>
      </c>
      <c r="L5" s="29" t="s">
        <v>46</v>
      </c>
      <c r="M5" s="29" t="s">
        <v>8</v>
      </c>
      <c r="N5" s="29" t="s">
        <v>7</v>
      </c>
    </row>
    <row r="6" spans="1:15" x14ac:dyDescent="0.25">
      <c r="A6" s="5">
        <v>1</v>
      </c>
      <c r="B6" s="7" t="s">
        <v>9</v>
      </c>
      <c r="C6" s="8"/>
      <c r="D6" s="8"/>
      <c r="E6" s="9"/>
      <c r="F6" s="10"/>
      <c r="G6" s="10"/>
      <c r="H6" s="10"/>
      <c r="I6" s="10"/>
      <c r="J6" s="10"/>
      <c r="K6" s="10"/>
      <c r="L6" s="10"/>
      <c r="M6" s="10"/>
      <c r="N6" s="10"/>
    </row>
    <row r="7" spans="1:15" x14ac:dyDescent="0.25">
      <c r="A7" s="5">
        <f>A6+1</f>
        <v>2</v>
      </c>
      <c r="B7" s="11" t="s">
        <v>10</v>
      </c>
      <c r="C7" s="9">
        <f>F7+I7+L7</f>
        <v>173313483</v>
      </c>
      <c r="D7" s="9">
        <f>G7+J7+M7</f>
        <v>0</v>
      </c>
      <c r="E7" s="9">
        <f>H7+K7+N7</f>
        <v>0</v>
      </c>
      <c r="F7" s="10">
        <v>95952983</v>
      </c>
      <c r="G7" s="10"/>
      <c r="H7" s="10"/>
      <c r="I7" s="10">
        <v>60018500</v>
      </c>
      <c r="J7" s="10"/>
      <c r="K7" s="10"/>
      <c r="L7" s="10">
        <v>17342000</v>
      </c>
      <c r="M7" s="10"/>
      <c r="N7" s="10"/>
    </row>
    <row r="8" spans="1:15" x14ac:dyDescent="0.25">
      <c r="A8" s="5">
        <f t="shared" ref="A8:A40" si="0">A7+1</f>
        <v>3</v>
      </c>
      <c r="B8" s="11" t="s">
        <v>11</v>
      </c>
      <c r="C8" s="9">
        <f t="shared" ref="C8:E16" si="1">F8+I8+L8</f>
        <v>31623300</v>
      </c>
      <c r="D8" s="9">
        <f t="shared" si="1"/>
        <v>0</v>
      </c>
      <c r="E8" s="9">
        <f t="shared" si="1"/>
        <v>0</v>
      </c>
      <c r="F8" s="10">
        <v>18103000</v>
      </c>
      <c r="G8" s="10"/>
      <c r="H8" s="10"/>
      <c r="I8" s="10">
        <v>10451000</v>
      </c>
      <c r="J8" s="10"/>
      <c r="K8" s="10"/>
      <c r="L8" s="10">
        <v>3069300</v>
      </c>
      <c r="M8" s="10"/>
      <c r="N8" s="10"/>
    </row>
    <row r="9" spans="1:15" x14ac:dyDescent="0.25">
      <c r="A9" s="5">
        <f t="shared" si="0"/>
        <v>4</v>
      </c>
      <c r="B9" s="11" t="s">
        <v>12</v>
      </c>
      <c r="C9" s="9">
        <f t="shared" si="1"/>
        <v>150400000</v>
      </c>
      <c r="D9" s="9">
        <f t="shared" si="1"/>
        <v>0</v>
      </c>
      <c r="E9" s="9">
        <f t="shared" si="1"/>
        <v>0</v>
      </c>
      <c r="F9" s="10">
        <v>112242700</v>
      </c>
      <c r="G9" s="10"/>
      <c r="H9" s="10"/>
      <c r="I9" s="10">
        <v>21121300</v>
      </c>
      <c r="J9" s="10"/>
      <c r="K9" s="10"/>
      <c r="L9" s="10">
        <v>17036000</v>
      </c>
      <c r="M9" s="10"/>
      <c r="N9" s="10"/>
    </row>
    <row r="10" spans="1:15" x14ac:dyDescent="0.25">
      <c r="A10" s="5">
        <f t="shared" si="0"/>
        <v>5</v>
      </c>
      <c r="B10" s="11" t="s">
        <v>13</v>
      </c>
      <c r="C10" s="9">
        <f t="shared" si="1"/>
        <v>9100000</v>
      </c>
      <c r="D10" s="9">
        <f t="shared" si="1"/>
        <v>0</v>
      </c>
      <c r="E10" s="9">
        <f t="shared" si="1"/>
        <v>0</v>
      </c>
      <c r="F10" s="10">
        <v>9100000</v>
      </c>
      <c r="G10" s="10"/>
      <c r="H10" s="10"/>
      <c r="I10" s="10"/>
      <c r="J10" s="10"/>
      <c r="K10" s="10"/>
      <c r="L10" s="10"/>
      <c r="M10" s="10"/>
      <c r="N10" s="10"/>
    </row>
    <row r="11" spans="1:15" x14ac:dyDescent="0.25">
      <c r="A11" s="5">
        <f t="shared" si="0"/>
        <v>6</v>
      </c>
      <c r="B11" s="11" t="s">
        <v>14</v>
      </c>
      <c r="C11" s="9">
        <f t="shared" si="1"/>
        <v>286385585</v>
      </c>
      <c r="D11" s="9">
        <f t="shared" si="1"/>
        <v>0</v>
      </c>
      <c r="E11" s="9">
        <f t="shared" si="1"/>
        <v>0</v>
      </c>
      <c r="F11" s="10">
        <v>285873585</v>
      </c>
      <c r="G11" s="10"/>
      <c r="H11" s="10"/>
      <c r="I11" s="10">
        <v>512000</v>
      </c>
      <c r="J11" s="10"/>
      <c r="K11" s="10"/>
      <c r="L11" s="10"/>
      <c r="M11" s="10"/>
      <c r="N11" s="10"/>
    </row>
    <row r="12" spans="1:15" hidden="1" x14ac:dyDescent="0.25">
      <c r="A12" s="5">
        <f t="shared" si="0"/>
        <v>7</v>
      </c>
      <c r="B12" s="11" t="s">
        <v>15</v>
      </c>
      <c r="C12" s="9">
        <f t="shared" si="1"/>
        <v>0</v>
      </c>
      <c r="D12" s="9">
        <f t="shared" si="1"/>
        <v>0</v>
      </c>
      <c r="E12" s="9">
        <f t="shared" si="1"/>
        <v>0</v>
      </c>
      <c r="F12" s="10"/>
      <c r="G12" s="10"/>
      <c r="H12" s="10"/>
      <c r="I12" s="10"/>
      <c r="J12" s="10"/>
      <c r="K12" s="10"/>
      <c r="L12" s="10"/>
      <c r="M12" s="10"/>
      <c r="N12" s="10"/>
    </row>
    <row r="13" spans="1:15" hidden="1" x14ac:dyDescent="0.25">
      <c r="A13" s="5">
        <f t="shared" si="0"/>
        <v>8</v>
      </c>
      <c r="B13" s="11" t="s">
        <v>16</v>
      </c>
      <c r="C13" s="9">
        <f t="shared" si="1"/>
        <v>0</v>
      </c>
      <c r="D13" s="9">
        <f t="shared" si="1"/>
        <v>0</v>
      </c>
      <c r="E13" s="9">
        <f t="shared" si="1"/>
        <v>0</v>
      </c>
      <c r="F13" s="10"/>
      <c r="G13" s="10"/>
      <c r="H13" s="10"/>
      <c r="I13" s="10"/>
      <c r="J13" s="10"/>
      <c r="K13" s="10"/>
      <c r="L13" s="10"/>
      <c r="M13" s="10"/>
      <c r="N13" s="10"/>
    </row>
    <row r="14" spans="1:15" hidden="1" x14ac:dyDescent="0.25">
      <c r="A14" s="5">
        <f t="shared" si="0"/>
        <v>9</v>
      </c>
      <c r="B14" s="11" t="s">
        <v>17</v>
      </c>
      <c r="C14" s="9">
        <f t="shared" si="1"/>
        <v>0</v>
      </c>
      <c r="D14" s="9">
        <f t="shared" si="1"/>
        <v>0</v>
      </c>
      <c r="E14" s="9">
        <f t="shared" si="1"/>
        <v>0</v>
      </c>
      <c r="F14" s="10"/>
      <c r="G14" s="10"/>
      <c r="H14" s="10"/>
      <c r="I14" s="10"/>
      <c r="J14" s="10"/>
      <c r="K14" s="10"/>
      <c r="L14" s="10"/>
      <c r="M14" s="10"/>
      <c r="N14" s="10"/>
    </row>
    <row r="15" spans="1:15" hidden="1" x14ac:dyDescent="0.25">
      <c r="A15" s="5">
        <f t="shared" si="0"/>
        <v>10</v>
      </c>
      <c r="B15" s="11" t="s">
        <v>18</v>
      </c>
      <c r="C15" s="9">
        <f t="shared" si="1"/>
        <v>0</v>
      </c>
      <c r="D15" s="9">
        <f t="shared" si="1"/>
        <v>0</v>
      </c>
      <c r="E15" s="9">
        <f t="shared" si="1"/>
        <v>0</v>
      </c>
      <c r="F15" s="10"/>
      <c r="G15" s="10"/>
      <c r="H15" s="10"/>
      <c r="I15" s="10"/>
      <c r="J15" s="10"/>
      <c r="K15" s="10"/>
      <c r="L15" s="10"/>
      <c r="M15" s="10"/>
      <c r="N15" s="10"/>
    </row>
    <row r="16" spans="1:15" hidden="1" x14ac:dyDescent="0.25">
      <c r="A16" s="5">
        <f t="shared" si="0"/>
        <v>11</v>
      </c>
      <c r="B16" s="11" t="s">
        <v>19</v>
      </c>
      <c r="C16" s="9">
        <f t="shared" si="1"/>
        <v>0</v>
      </c>
      <c r="D16" s="9">
        <f t="shared" si="1"/>
        <v>0</v>
      </c>
      <c r="E16" s="9">
        <f t="shared" si="1"/>
        <v>0</v>
      </c>
      <c r="F16" s="10"/>
      <c r="G16" s="10"/>
      <c r="H16" s="10"/>
      <c r="I16" s="10"/>
      <c r="J16" s="10"/>
      <c r="K16" s="10"/>
      <c r="L16" s="10"/>
      <c r="M16" s="10"/>
      <c r="N16" s="10"/>
    </row>
    <row r="17" spans="1:14" ht="13.8" x14ac:dyDescent="0.25">
      <c r="A17" s="5">
        <f t="shared" si="0"/>
        <v>12</v>
      </c>
      <c r="B17" s="12" t="s">
        <v>20</v>
      </c>
      <c r="C17" s="13">
        <f>SUM(C7:C16)</f>
        <v>650822368</v>
      </c>
      <c r="D17" s="13">
        <f t="shared" ref="D17:F17" si="2">SUM(D7:D16)</f>
        <v>0</v>
      </c>
      <c r="E17" s="13">
        <f t="shared" si="2"/>
        <v>0</v>
      </c>
      <c r="F17" s="13">
        <f t="shared" si="2"/>
        <v>521272268</v>
      </c>
      <c r="G17" s="13">
        <f t="shared" ref="G17" si="3">SUM(G7:G16)</f>
        <v>0</v>
      </c>
      <c r="H17" s="13">
        <f t="shared" ref="H17" si="4">SUM(H7:H16)</f>
        <v>0</v>
      </c>
      <c r="I17" s="13">
        <f t="shared" ref="I17" si="5">SUM(I7:I16)</f>
        <v>92102800</v>
      </c>
      <c r="J17" s="13">
        <f t="shared" ref="J17" si="6">SUM(J7:J16)</f>
        <v>0</v>
      </c>
      <c r="K17" s="13">
        <f t="shared" ref="K17" si="7">SUM(K7:K16)</f>
        <v>0</v>
      </c>
      <c r="L17" s="13">
        <f t="shared" ref="L17" si="8">SUM(L7:L16)</f>
        <v>37447300</v>
      </c>
      <c r="M17" s="13">
        <f t="shared" ref="M17:N17" si="9">SUM(M7:M16)</f>
        <v>0</v>
      </c>
      <c r="N17" s="13">
        <f t="shared" si="9"/>
        <v>0</v>
      </c>
    </row>
    <row r="18" spans="1:14" ht="13.8" x14ac:dyDescent="0.25">
      <c r="A18" s="5">
        <f t="shared" si="0"/>
        <v>13</v>
      </c>
      <c r="B18" s="7" t="s">
        <v>21</v>
      </c>
      <c r="C18" s="14"/>
      <c r="D18" s="14"/>
      <c r="E18" s="15"/>
      <c r="F18" s="10"/>
      <c r="G18" s="10"/>
      <c r="H18" s="10"/>
      <c r="I18" s="10"/>
      <c r="J18" s="10"/>
      <c r="K18" s="10"/>
      <c r="L18" s="10"/>
      <c r="M18" s="10"/>
      <c r="N18" s="10"/>
    </row>
    <row r="19" spans="1:14" x14ac:dyDescent="0.25">
      <c r="A19" s="5">
        <f t="shared" si="0"/>
        <v>14</v>
      </c>
      <c r="B19" s="11" t="s">
        <v>22</v>
      </c>
      <c r="C19" s="9">
        <f t="shared" ref="C19:E23" si="10">F19+I19+L19</f>
        <v>0</v>
      </c>
      <c r="D19" s="9">
        <f t="shared" si="10"/>
        <v>0</v>
      </c>
      <c r="E19" s="9">
        <f t="shared" si="10"/>
        <v>0</v>
      </c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5">
        <f t="shared" si="0"/>
        <v>15</v>
      </c>
      <c r="B20" s="11" t="s">
        <v>23</v>
      </c>
      <c r="C20" s="9">
        <f t="shared" si="10"/>
        <v>0</v>
      </c>
      <c r="D20" s="9">
        <f t="shared" si="10"/>
        <v>0</v>
      </c>
      <c r="E20" s="9">
        <f t="shared" si="10"/>
        <v>0</v>
      </c>
      <c r="F20" s="10"/>
      <c r="G20" s="10"/>
      <c r="H20" s="10"/>
      <c r="I20" s="10"/>
      <c r="J20" s="10"/>
      <c r="K20" s="10"/>
      <c r="L20" s="10"/>
      <c r="M20" s="10"/>
      <c r="N20" s="10"/>
    </row>
    <row r="21" spans="1:14" x14ac:dyDescent="0.25">
      <c r="A21" s="5">
        <f t="shared" si="0"/>
        <v>16</v>
      </c>
      <c r="B21" s="11" t="s">
        <v>24</v>
      </c>
      <c r="C21" s="9">
        <f t="shared" si="10"/>
        <v>0</v>
      </c>
      <c r="D21" s="9">
        <f t="shared" si="10"/>
        <v>0</v>
      </c>
      <c r="E21" s="9">
        <f t="shared" si="10"/>
        <v>0</v>
      </c>
      <c r="F21" s="10"/>
      <c r="G21" s="10"/>
      <c r="H21" s="10"/>
      <c r="I21" s="10"/>
      <c r="J21" s="10"/>
      <c r="K21" s="10"/>
      <c r="L21" s="10"/>
      <c r="M21" s="10"/>
      <c r="N21" s="10"/>
    </row>
    <row r="22" spans="1:14" x14ac:dyDescent="0.25">
      <c r="A22" s="5">
        <f t="shared" si="0"/>
        <v>17</v>
      </c>
      <c r="B22" s="11" t="s">
        <v>25</v>
      </c>
      <c r="C22" s="9">
        <f t="shared" si="10"/>
        <v>3811000</v>
      </c>
      <c r="D22" s="9">
        <f t="shared" si="10"/>
        <v>0</v>
      </c>
      <c r="E22" s="9">
        <f t="shared" si="10"/>
        <v>0</v>
      </c>
      <c r="F22" s="10">
        <v>3591000</v>
      </c>
      <c r="G22" s="10"/>
      <c r="H22" s="10"/>
      <c r="I22" s="10">
        <v>60000</v>
      </c>
      <c r="J22" s="10"/>
      <c r="K22" s="10"/>
      <c r="L22" s="10">
        <v>160000</v>
      </c>
      <c r="M22" s="10"/>
      <c r="N22" s="10"/>
    </row>
    <row r="23" spans="1:14" x14ac:dyDescent="0.25">
      <c r="A23" s="5">
        <f t="shared" si="0"/>
        <v>18</v>
      </c>
      <c r="B23" s="11" t="s">
        <v>26</v>
      </c>
      <c r="C23" s="9">
        <f t="shared" si="10"/>
        <v>1024200</v>
      </c>
      <c r="D23" s="9">
        <f t="shared" si="10"/>
        <v>0</v>
      </c>
      <c r="E23" s="9">
        <f t="shared" si="10"/>
        <v>0</v>
      </c>
      <c r="F23" s="10">
        <v>965000</v>
      </c>
      <c r="G23" s="10"/>
      <c r="H23" s="10"/>
      <c r="I23" s="10">
        <v>16200</v>
      </c>
      <c r="J23" s="10"/>
      <c r="K23" s="10"/>
      <c r="L23" s="10">
        <v>43000</v>
      </c>
      <c r="M23" s="10"/>
      <c r="N23" s="10"/>
    </row>
    <row r="24" spans="1:14" ht="13.8" x14ac:dyDescent="0.25">
      <c r="A24" s="5">
        <f t="shared" si="0"/>
        <v>19</v>
      </c>
      <c r="B24" s="16" t="s">
        <v>27</v>
      </c>
      <c r="C24" s="17">
        <f>SUM(C19:C23)</f>
        <v>4835200</v>
      </c>
      <c r="D24" s="17">
        <f t="shared" ref="D24:L24" si="11">SUM(D19:D23)</f>
        <v>0</v>
      </c>
      <c r="E24" s="17">
        <f t="shared" si="11"/>
        <v>0</v>
      </c>
      <c r="F24" s="17">
        <f t="shared" si="11"/>
        <v>4556000</v>
      </c>
      <c r="G24" s="17">
        <f t="shared" si="11"/>
        <v>0</v>
      </c>
      <c r="H24" s="17">
        <f t="shared" si="11"/>
        <v>0</v>
      </c>
      <c r="I24" s="17">
        <f t="shared" si="11"/>
        <v>76200</v>
      </c>
      <c r="J24" s="17">
        <f t="shared" si="11"/>
        <v>0</v>
      </c>
      <c r="K24" s="17">
        <f t="shared" si="11"/>
        <v>0</v>
      </c>
      <c r="L24" s="17">
        <f t="shared" si="11"/>
        <v>203000</v>
      </c>
      <c r="M24" s="17">
        <f t="shared" ref="M24:N24" si="12">SUM(M19:M23)</f>
        <v>0</v>
      </c>
      <c r="N24" s="17">
        <f t="shared" si="12"/>
        <v>0</v>
      </c>
    </row>
    <row r="25" spans="1:14" ht="13.8" x14ac:dyDescent="0.25">
      <c r="A25" s="5">
        <f>A24+1</f>
        <v>20</v>
      </c>
      <c r="B25" s="7" t="s">
        <v>28</v>
      </c>
      <c r="C25" s="14"/>
      <c r="D25" s="14"/>
      <c r="E25" s="15"/>
      <c r="F25" s="10"/>
      <c r="G25" s="10"/>
      <c r="H25" s="10"/>
      <c r="I25" s="10"/>
      <c r="J25" s="10"/>
      <c r="K25" s="10"/>
      <c r="L25" s="10"/>
      <c r="M25" s="10"/>
      <c r="N25" s="10"/>
    </row>
    <row r="26" spans="1:14" x14ac:dyDescent="0.25">
      <c r="A26" s="5">
        <f t="shared" si="0"/>
        <v>21</v>
      </c>
      <c r="B26" s="11" t="s">
        <v>29</v>
      </c>
      <c r="C26" s="9">
        <f t="shared" ref="C26:E27" si="13">F26+I26+L26</f>
        <v>2876550</v>
      </c>
      <c r="D26" s="9">
        <f t="shared" si="13"/>
        <v>0</v>
      </c>
      <c r="E26" s="9">
        <f t="shared" si="13"/>
        <v>0</v>
      </c>
      <c r="F26" s="10">
        <v>2876550</v>
      </c>
      <c r="G26" s="10"/>
      <c r="H26" s="10"/>
      <c r="I26" s="10"/>
      <c r="J26" s="10"/>
      <c r="K26" s="10"/>
      <c r="L26" s="10"/>
      <c r="M26" s="10"/>
      <c r="N26" s="10"/>
    </row>
    <row r="27" spans="1:14" x14ac:dyDescent="0.25">
      <c r="A27" s="5">
        <f t="shared" si="0"/>
        <v>22</v>
      </c>
      <c r="B27" s="11" t="s">
        <v>30</v>
      </c>
      <c r="C27" s="9">
        <f t="shared" si="13"/>
        <v>777000</v>
      </c>
      <c r="D27" s="9">
        <f t="shared" si="13"/>
        <v>0</v>
      </c>
      <c r="E27" s="9">
        <f t="shared" si="13"/>
        <v>0</v>
      </c>
      <c r="F27" s="10">
        <v>777000</v>
      </c>
      <c r="G27" s="10"/>
      <c r="H27" s="10"/>
      <c r="I27" s="10"/>
      <c r="J27" s="10"/>
      <c r="K27" s="10"/>
      <c r="L27" s="10"/>
      <c r="M27" s="10"/>
      <c r="N27" s="10"/>
    </row>
    <row r="28" spans="1:14" ht="13.8" x14ac:dyDescent="0.25">
      <c r="A28" s="5">
        <f t="shared" si="0"/>
        <v>23</v>
      </c>
      <c r="B28" s="16" t="s">
        <v>31</v>
      </c>
      <c r="C28" s="17">
        <f>SUM(C26:C27)</f>
        <v>3653550</v>
      </c>
      <c r="D28" s="17">
        <f t="shared" ref="D28:F28" si="14">SUM(D26:D27)</f>
        <v>0</v>
      </c>
      <c r="E28" s="17">
        <f t="shared" si="14"/>
        <v>0</v>
      </c>
      <c r="F28" s="17">
        <f t="shared" si="14"/>
        <v>3653550</v>
      </c>
      <c r="G28" s="17">
        <f t="shared" ref="G28:N28" si="15">SUM(G26:G27)</f>
        <v>0</v>
      </c>
      <c r="H28" s="17">
        <f t="shared" si="15"/>
        <v>0</v>
      </c>
      <c r="I28" s="17">
        <v>0</v>
      </c>
      <c r="J28" s="17">
        <f t="shared" si="15"/>
        <v>0</v>
      </c>
      <c r="K28" s="17">
        <f t="shared" si="15"/>
        <v>0</v>
      </c>
      <c r="L28" s="17">
        <v>0</v>
      </c>
      <c r="M28" s="17">
        <f t="shared" si="15"/>
        <v>0</v>
      </c>
      <c r="N28" s="17">
        <f t="shared" si="15"/>
        <v>0</v>
      </c>
    </row>
    <row r="29" spans="1:14" ht="13.8" x14ac:dyDescent="0.25">
      <c r="A29" s="5">
        <f t="shared" si="0"/>
        <v>24</v>
      </c>
      <c r="B29" s="7" t="s">
        <v>32</v>
      </c>
      <c r="C29" s="14"/>
      <c r="D29" s="14"/>
      <c r="E29" s="15"/>
      <c r="F29" s="10"/>
      <c r="G29" s="10"/>
      <c r="H29" s="10"/>
      <c r="I29" s="10"/>
      <c r="J29" s="10"/>
      <c r="K29" s="10"/>
      <c r="L29" s="10"/>
      <c r="M29" s="10"/>
      <c r="N29" s="10"/>
    </row>
    <row r="30" spans="1:14" x14ac:dyDescent="0.25">
      <c r="A30" s="5">
        <f t="shared" si="0"/>
        <v>25</v>
      </c>
      <c r="B30" s="11" t="s">
        <v>33</v>
      </c>
      <c r="C30" s="9">
        <f t="shared" ref="C30:E31" si="16">F30+I30+L30</f>
        <v>0</v>
      </c>
      <c r="D30" s="9">
        <f t="shared" si="16"/>
        <v>0</v>
      </c>
      <c r="E30" s="9">
        <f t="shared" si="16"/>
        <v>0</v>
      </c>
      <c r="F30" s="10"/>
      <c r="G30" s="10"/>
      <c r="H30" s="10"/>
      <c r="I30" s="10"/>
      <c r="J30" s="10"/>
      <c r="K30" s="10"/>
      <c r="L30" s="10"/>
      <c r="M30" s="10"/>
      <c r="N30" s="10"/>
    </row>
    <row r="31" spans="1:14" x14ac:dyDescent="0.25">
      <c r="A31" s="5">
        <f t="shared" si="0"/>
        <v>26</v>
      </c>
      <c r="B31" s="11" t="s">
        <v>34</v>
      </c>
      <c r="C31" s="9">
        <f t="shared" si="16"/>
        <v>3000000</v>
      </c>
      <c r="D31" s="9">
        <f t="shared" si="16"/>
        <v>0</v>
      </c>
      <c r="E31" s="9">
        <f t="shared" si="16"/>
        <v>0</v>
      </c>
      <c r="F31" s="10">
        <v>3000000</v>
      </c>
      <c r="G31" s="10"/>
      <c r="H31" s="10"/>
      <c r="I31" s="10"/>
      <c r="J31" s="10"/>
      <c r="K31" s="10"/>
      <c r="L31" s="10"/>
      <c r="M31" s="10"/>
      <c r="N31" s="10"/>
    </row>
    <row r="32" spans="1:14" ht="13.8" x14ac:dyDescent="0.25">
      <c r="A32" s="5">
        <f t="shared" si="0"/>
        <v>27</v>
      </c>
      <c r="B32" s="16" t="s">
        <v>35</v>
      </c>
      <c r="C32" s="17">
        <f>F32</f>
        <v>3000000</v>
      </c>
      <c r="D32" s="17">
        <f>SUM(D30:D31)</f>
        <v>0</v>
      </c>
      <c r="E32" s="17">
        <f>SUM(E30:E31)</f>
        <v>0</v>
      </c>
      <c r="F32" s="17">
        <v>3000000</v>
      </c>
      <c r="G32" s="17">
        <f t="shared" ref="G32:N32" si="17">SUM(G30:G31)</f>
        <v>0</v>
      </c>
      <c r="H32" s="17">
        <f t="shared" si="17"/>
        <v>0</v>
      </c>
      <c r="I32" s="17">
        <v>0</v>
      </c>
      <c r="J32" s="17">
        <f t="shared" si="17"/>
        <v>0</v>
      </c>
      <c r="K32" s="17">
        <f t="shared" si="17"/>
        <v>0</v>
      </c>
      <c r="L32" s="17">
        <v>0</v>
      </c>
      <c r="M32" s="17">
        <f t="shared" si="17"/>
        <v>0</v>
      </c>
      <c r="N32" s="17">
        <f t="shared" si="17"/>
        <v>0</v>
      </c>
    </row>
    <row r="33" spans="1:15" ht="13.8" x14ac:dyDescent="0.25">
      <c r="A33" s="5">
        <f t="shared" si="0"/>
        <v>28</v>
      </c>
      <c r="B33" s="18" t="s">
        <v>36</v>
      </c>
      <c r="C33" s="13">
        <f t="shared" ref="C33:L33" si="18">C17+C24+C28+C32</f>
        <v>662311118</v>
      </c>
      <c r="D33" s="13">
        <f t="shared" si="18"/>
        <v>0</v>
      </c>
      <c r="E33" s="13">
        <f t="shared" si="18"/>
        <v>0</v>
      </c>
      <c r="F33" s="13">
        <f t="shared" si="18"/>
        <v>532481818</v>
      </c>
      <c r="G33" s="13">
        <f t="shared" si="18"/>
        <v>0</v>
      </c>
      <c r="H33" s="13">
        <f t="shared" si="18"/>
        <v>0</v>
      </c>
      <c r="I33" s="13">
        <f t="shared" si="18"/>
        <v>92179000</v>
      </c>
      <c r="J33" s="13">
        <f t="shared" si="18"/>
        <v>0</v>
      </c>
      <c r="K33" s="13">
        <f t="shared" si="18"/>
        <v>0</v>
      </c>
      <c r="L33" s="13">
        <f t="shared" si="18"/>
        <v>37650300</v>
      </c>
      <c r="M33" s="13">
        <f t="shared" ref="M33:O33" si="19">M17+M24+M28+M32</f>
        <v>0</v>
      </c>
      <c r="N33" s="13">
        <f t="shared" si="19"/>
        <v>0</v>
      </c>
      <c r="O33" s="19">
        <f t="shared" si="19"/>
        <v>0</v>
      </c>
    </row>
    <row r="34" spans="1:15" ht="13.8" x14ac:dyDescent="0.25">
      <c r="A34" s="5">
        <f t="shared" si="0"/>
        <v>29</v>
      </c>
      <c r="B34" s="7" t="s">
        <v>37</v>
      </c>
      <c r="C34" s="14"/>
      <c r="D34" s="14"/>
      <c r="E34" s="15"/>
      <c r="F34" s="20"/>
      <c r="G34" s="10"/>
      <c r="H34" s="10"/>
      <c r="I34" s="20"/>
      <c r="J34" s="10"/>
      <c r="K34" s="10"/>
      <c r="L34" s="20"/>
      <c r="M34" s="10"/>
      <c r="N34" s="10"/>
      <c r="O34" s="21"/>
    </row>
    <row r="35" spans="1:15" x14ac:dyDescent="0.25">
      <c r="A35" s="5">
        <f t="shared" si="0"/>
        <v>30</v>
      </c>
      <c r="B35" s="11" t="s">
        <v>38</v>
      </c>
      <c r="C35" s="9">
        <f t="shared" ref="C35:E36" si="20">F35+I35+L35</f>
        <v>50673000</v>
      </c>
      <c r="D35" s="9">
        <f t="shared" si="20"/>
        <v>0</v>
      </c>
      <c r="E35" s="9">
        <f t="shared" si="20"/>
        <v>0</v>
      </c>
      <c r="F35" s="10">
        <v>50673000</v>
      </c>
      <c r="G35" s="10"/>
      <c r="H35" s="10"/>
      <c r="I35" s="10"/>
      <c r="J35" s="10"/>
      <c r="K35" s="10"/>
      <c r="L35" s="10"/>
      <c r="M35" s="10"/>
      <c r="N35" s="10"/>
      <c r="O35" s="21"/>
    </row>
    <row r="36" spans="1:15" x14ac:dyDescent="0.25">
      <c r="A36" s="5">
        <f t="shared" si="0"/>
        <v>31</v>
      </c>
      <c r="B36" s="11" t="s">
        <v>39</v>
      </c>
      <c r="C36" s="9">
        <f t="shared" si="20"/>
        <v>0</v>
      </c>
      <c r="D36" s="9">
        <f t="shared" si="20"/>
        <v>0</v>
      </c>
      <c r="E36" s="9">
        <f t="shared" si="20"/>
        <v>0</v>
      </c>
      <c r="F36" s="20"/>
      <c r="G36" s="10"/>
      <c r="H36" s="10"/>
      <c r="I36" s="20"/>
      <c r="J36" s="10"/>
      <c r="K36" s="10"/>
      <c r="L36" s="20"/>
      <c r="M36" s="10"/>
      <c r="N36" s="10"/>
      <c r="O36" s="21"/>
    </row>
    <row r="37" spans="1:15" ht="13.8" x14ac:dyDescent="0.25">
      <c r="A37" s="5">
        <f t="shared" si="0"/>
        <v>32</v>
      </c>
      <c r="B37" s="16" t="s">
        <v>40</v>
      </c>
      <c r="C37" s="17">
        <f t="shared" ref="C37:N37" si="21">SUM(C35:C36)</f>
        <v>50673000</v>
      </c>
      <c r="D37" s="17">
        <f t="shared" si="21"/>
        <v>0</v>
      </c>
      <c r="E37" s="17">
        <f t="shared" si="21"/>
        <v>0</v>
      </c>
      <c r="F37" s="17">
        <f t="shared" si="21"/>
        <v>50673000</v>
      </c>
      <c r="G37" s="17">
        <f t="shared" si="21"/>
        <v>0</v>
      </c>
      <c r="H37" s="17">
        <f t="shared" si="21"/>
        <v>0</v>
      </c>
      <c r="I37" s="17">
        <v>0</v>
      </c>
      <c r="J37" s="17">
        <f t="shared" si="21"/>
        <v>0</v>
      </c>
      <c r="K37" s="17">
        <f t="shared" si="21"/>
        <v>0</v>
      </c>
      <c r="L37" s="17">
        <v>0</v>
      </c>
      <c r="M37" s="17">
        <f t="shared" si="21"/>
        <v>0</v>
      </c>
      <c r="N37" s="17">
        <f t="shared" si="21"/>
        <v>0</v>
      </c>
      <c r="O37" s="21"/>
    </row>
    <row r="38" spans="1:15" ht="13.8" x14ac:dyDescent="0.25">
      <c r="A38" s="5">
        <f t="shared" si="0"/>
        <v>33</v>
      </c>
      <c r="B38" s="6" t="s">
        <v>41</v>
      </c>
      <c r="C38" s="17">
        <f t="shared" ref="C38:N38" si="22">C33+C37</f>
        <v>712984118</v>
      </c>
      <c r="D38" s="17">
        <f t="shared" si="22"/>
        <v>0</v>
      </c>
      <c r="E38" s="17">
        <f t="shared" si="22"/>
        <v>0</v>
      </c>
      <c r="F38" s="17">
        <f t="shared" si="22"/>
        <v>583154818</v>
      </c>
      <c r="G38" s="17">
        <f t="shared" si="22"/>
        <v>0</v>
      </c>
      <c r="H38" s="17">
        <f t="shared" si="22"/>
        <v>0</v>
      </c>
      <c r="I38" s="17">
        <f t="shared" si="22"/>
        <v>92179000</v>
      </c>
      <c r="J38" s="17">
        <f t="shared" si="22"/>
        <v>0</v>
      </c>
      <c r="K38" s="17">
        <f t="shared" si="22"/>
        <v>0</v>
      </c>
      <c r="L38" s="17">
        <v>37650300</v>
      </c>
      <c r="M38" s="17">
        <f t="shared" si="22"/>
        <v>0</v>
      </c>
      <c r="N38" s="17">
        <f t="shared" si="22"/>
        <v>0</v>
      </c>
    </row>
    <row r="39" spans="1:15" x14ac:dyDescent="0.25">
      <c r="A39" s="5">
        <f t="shared" si="0"/>
        <v>34</v>
      </c>
      <c r="B39" s="22" t="s">
        <v>42</v>
      </c>
      <c r="C39" s="15">
        <f t="shared" ref="C39:E40" si="23">F39+I39+L39</f>
        <v>120128220</v>
      </c>
      <c r="D39" s="15">
        <f t="shared" si="23"/>
        <v>0</v>
      </c>
      <c r="E39" s="15">
        <f t="shared" si="23"/>
        <v>0</v>
      </c>
      <c r="F39" s="23">
        <v>120128220</v>
      </c>
      <c r="G39" s="23"/>
      <c r="H39" s="23"/>
      <c r="I39" s="23"/>
      <c r="J39" s="23"/>
      <c r="K39" s="23"/>
      <c r="L39" s="23"/>
      <c r="M39" s="23"/>
      <c r="N39" s="23"/>
    </row>
    <row r="40" spans="1:15" ht="13.8" thickBot="1" x14ac:dyDescent="0.3">
      <c r="A40" s="5">
        <f t="shared" si="0"/>
        <v>35</v>
      </c>
      <c r="B40" s="24" t="s">
        <v>43</v>
      </c>
      <c r="C40" s="25">
        <f t="shared" si="23"/>
        <v>36</v>
      </c>
      <c r="D40" s="25">
        <f t="shared" si="23"/>
        <v>36</v>
      </c>
      <c r="E40" s="25">
        <f t="shared" si="23"/>
        <v>36</v>
      </c>
      <c r="F40" s="26">
        <v>17</v>
      </c>
      <c r="G40" s="26">
        <v>17</v>
      </c>
      <c r="H40" s="26">
        <v>17</v>
      </c>
      <c r="I40" s="26">
        <v>15</v>
      </c>
      <c r="J40" s="26">
        <v>15</v>
      </c>
      <c r="K40" s="26">
        <v>15</v>
      </c>
      <c r="L40" s="26">
        <v>4</v>
      </c>
      <c r="M40" s="26">
        <v>4</v>
      </c>
      <c r="N40" s="26">
        <v>4</v>
      </c>
    </row>
    <row r="42" spans="1:15" hidden="1" x14ac:dyDescent="0.25">
      <c r="B42" s="2" t="s">
        <v>44</v>
      </c>
      <c r="C42" s="27">
        <f>C38+C39</f>
        <v>833112338</v>
      </c>
      <c r="D42" s="27">
        <f t="shared" ref="D42:N42" si="24">D38+D39</f>
        <v>0</v>
      </c>
      <c r="E42" s="27">
        <f t="shared" si="24"/>
        <v>0</v>
      </c>
      <c r="F42" s="27">
        <v>703283038</v>
      </c>
      <c r="G42" s="27">
        <f t="shared" si="24"/>
        <v>0</v>
      </c>
      <c r="H42" s="27">
        <f t="shared" si="24"/>
        <v>0</v>
      </c>
      <c r="I42" s="27">
        <v>92179000</v>
      </c>
      <c r="J42" s="27">
        <f t="shared" si="24"/>
        <v>0</v>
      </c>
      <c r="K42" s="27">
        <f t="shared" si="24"/>
        <v>0</v>
      </c>
      <c r="L42" s="27">
        <v>37650300</v>
      </c>
      <c r="M42" s="27">
        <f t="shared" si="24"/>
        <v>0</v>
      </c>
      <c r="N42" s="27">
        <f t="shared" si="24"/>
        <v>0</v>
      </c>
    </row>
    <row r="43" spans="1:15" hidden="1" x14ac:dyDescent="0.25">
      <c r="C43" s="27">
        <f>'[1]1.sz. Bevételek forrásonként'!C68-'2.sz.Kiadások forrásonként '!C42</f>
        <v>0</v>
      </c>
      <c r="D43" s="27">
        <f>'[1]1.sz. Bevételek forrásonként'!D68-'2.sz.Kiadások forrásonként '!D42</f>
        <v>0</v>
      </c>
      <c r="E43" s="27">
        <f>'[1]1.sz. Bevételek forrásonként'!E68-'2.sz.Kiadások forrásonként '!E42</f>
        <v>0</v>
      </c>
      <c r="F43" s="27">
        <f>'[1]1.sz. Bevételek forrásonként'!F68-'2.sz.Kiadások forrásonként '!F42</f>
        <v>0</v>
      </c>
      <c r="G43" s="27">
        <f>'[1]1.sz. Bevételek forrásonként'!G68-'2.sz.Kiadások forrásonként '!G42</f>
        <v>0</v>
      </c>
      <c r="H43" s="27">
        <f>'[1]1.sz. Bevételek forrásonként'!H68-'2.sz.Kiadások forrásonként '!H42</f>
        <v>0</v>
      </c>
      <c r="I43" s="27">
        <f>'[1]1.sz. Bevételek forrásonként'!I68-'2.sz.Kiadások forrásonként '!I42</f>
        <v>0</v>
      </c>
      <c r="J43" s="27">
        <f>'[1]1.sz. Bevételek forrásonként'!J68-'2.sz.Kiadások forrásonként '!J42</f>
        <v>0</v>
      </c>
      <c r="K43" s="27">
        <f>'[1]1.sz. Bevételek forrásonként'!K68-'2.sz.Kiadások forrásonként '!K42</f>
        <v>0</v>
      </c>
      <c r="L43" s="27">
        <f>'[1]1.sz. Bevételek forrásonként'!L68-'2.sz.Kiadások forrásonként '!L42</f>
        <v>0</v>
      </c>
    </row>
    <row r="46" spans="1:15" x14ac:dyDescent="0.25">
      <c r="C46" s="27"/>
      <c r="D46" s="27">
        <f>D38-'[1]1.sz. Bevételek forrásonként'!D65</f>
        <v>0</v>
      </c>
    </row>
  </sheetData>
  <mergeCells count="6">
    <mergeCell ref="A2:N2"/>
    <mergeCell ref="B3:N3"/>
    <mergeCell ref="C4:E4"/>
    <mergeCell ref="F4:H4"/>
    <mergeCell ref="I4:K4"/>
    <mergeCell ref="L4:N4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2.sz.Kiadások forrásonként </vt:lpstr>
      <vt:lpstr>'2.sz.Kiadások forrásonként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dr. Illés Eszter</cp:lastModifiedBy>
  <cp:lastPrinted>2020-02-12T06:57:36Z</cp:lastPrinted>
  <dcterms:created xsi:type="dcterms:W3CDTF">2020-02-07T08:42:15Z</dcterms:created>
  <dcterms:modified xsi:type="dcterms:W3CDTF">2020-02-14T10:58:46Z</dcterms:modified>
</cp:coreProperties>
</file>