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O:\Jegyzőkönyvek 2020\Ispánk\RENDELETEK\7_2020 Ktv.végrehajtás\"/>
    </mc:Choice>
  </mc:AlternateContent>
  <xr:revisionPtr revIDLastSave="0" documentId="8_{48CDB3A1-FE45-4F37-8E0E-580943FF6BBE}" xr6:coauthVersionLast="44" xr6:coauthVersionMax="44" xr10:uidLastSave="{00000000-0000-0000-0000-000000000000}"/>
  <bookViews>
    <workbookView xWindow="-120" yWindow="-120" windowWidth="29040" windowHeight="15840" xr2:uid="{CBAC6D0B-6A99-4A6F-BC85-3496BF685AD6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79" i="1" l="1"/>
  <c r="H76" i="1"/>
  <c r="G76" i="1"/>
  <c r="F76" i="1"/>
  <c r="H71" i="1"/>
  <c r="G71" i="1"/>
  <c r="F71" i="1"/>
  <c r="I70" i="1"/>
  <c r="I69" i="1"/>
  <c r="I68" i="1"/>
  <c r="I66" i="1"/>
  <c r="I65" i="1"/>
  <c r="I64" i="1"/>
  <c r="H64" i="1"/>
  <c r="H79" i="1" s="1"/>
  <c r="G64" i="1"/>
  <c r="G79" i="1" s="1"/>
  <c r="F64" i="1"/>
  <c r="I45" i="1"/>
  <c r="H44" i="1"/>
  <c r="I44" i="1" s="1"/>
  <c r="G44" i="1"/>
  <c r="F44" i="1"/>
  <c r="F39" i="1"/>
  <c r="G38" i="1"/>
  <c r="G47" i="1" s="1"/>
  <c r="I37" i="1"/>
  <c r="I35" i="1"/>
  <c r="I34" i="1"/>
  <c r="H34" i="1"/>
  <c r="G34" i="1"/>
  <c r="F34" i="1"/>
  <c r="I32" i="1"/>
  <c r="I30" i="1"/>
  <c r="I29" i="1"/>
  <c r="I27" i="1"/>
  <c r="I26" i="1"/>
  <c r="H26" i="1"/>
  <c r="G26" i="1"/>
  <c r="F26" i="1"/>
  <c r="I25" i="1"/>
  <c r="H25" i="1"/>
  <c r="G25" i="1"/>
  <c r="F25" i="1"/>
  <c r="I24" i="1"/>
  <c r="I23" i="1"/>
  <c r="I22" i="1"/>
  <c r="I21" i="1"/>
  <c r="I20" i="1"/>
  <c r="H20" i="1"/>
  <c r="G20" i="1"/>
  <c r="F20" i="1"/>
  <c r="I19" i="1"/>
  <c r="I18" i="1"/>
  <c r="H18" i="1"/>
  <c r="G18" i="1"/>
  <c r="F18" i="1"/>
  <c r="F17" i="1" s="1"/>
  <c r="I17" i="1"/>
  <c r="H17" i="1"/>
  <c r="G17" i="1"/>
  <c r="I15" i="1"/>
  <c r="I13" i="1"/>
  <c r="I12" i="1"/>
  <c r="I11" i="1"/>
  <c r="I10" i="1"/>
  <c r="H10" i="1"/>
  <c r="G10" i="1"/>
  <c r="F10" i="1"/>
  <c r="F9" i="1" s="1"/>
  <c r="F38" i="1" s="1"/>
  <c r="F47" i="1" s="1"/>
  <c r="I9" i="1"/>
  <c r="H9" i="1"/>
  <c r="H38" i="1" s="1"/>
  <c r="G9" i="1"/>
  <c r="H47" i="1" l="1"/>
  <c r="I47" i="1" s="1"/>
  <c r="I38" i="1"/>
  <c r="I79" i="1"/>
</calcChain>
</file>

<file path=xl/sharedStrings.xml><?xml version="1.0" encoding="utf-8"?>
<sst xmlns="http://schemas.openxmlformats.org/spreadsheetml/2006/main" count="114" uniqueCount="107">
  <si>
    <t>7/2020.(VI.25.)  önkormányzati rendelet 2. számú melléklete</t>
  </si>
  <si>
    <t>Ispánk Község Önkormányzata működési bevételi és kiadási</t>
  </si>
  <si>
    <t>előirányzatai és évi teljesítési adatai 2019. évben</t>
  </si>
  <si>
    <t>adatok Ft-ban</t>
  </si>
  <si>
    <t>Sor-sz.</t>
  </si>
  <si>
    <t>Megnevezés</t>
  </si>
  <si>
    <t xml:space="preserve">2019. évi eredeti előirányzat </t>
  </si>
  <si>
    <t xml:space="preserve">2019. évi módosított előirányzat </t>
  </si>
  <si>
    <t>2019. évi teljesítés adatai</t>
  </si>
  <si>
    <t>Teljesítés           %-a</t>
  </si>
  <si>
    <t>BEVÉTELEK</t>
  </si>
  <si>
    <t>Működési és közhatalmi bevételek</t>
  </si>
  <si>
    <t>1.</t>
  </si>
  <si>
    <t>Intézményi működési bevételek</t>
  </si>
  <si>
    <t>1.1.</t>
  </si>
  <si>
    <t>Áru- és készletértékesítés bevétele</t>
  </si>
  <si>
    <t>1.2.</t>
  </si>
  <si>
    <t>Szolgáltatások ellenértéke</t>
  </si>
  <si>
    <t>1.3.</t>
  </si>
  <si>
    <t>Közvetített szolgáltatások ellenértéke</t>
  </si>
  <si>
    <t>1.4.</t>
  </si>
  <si>
    <t>Kamatbevételek</t>
  </si>
  <si>
    <t>1.5.</t>
  </si>
  <si>
    <t>Egyéb működési bevételek</t>
  </si>
  <si>
    <t>1.6.</t>
  </si>
  <si>
    <t>Tulajdonosi bevételek</t>
  </si>
  <si>
    <t>2.</t>
  </si>
  <si>
    <t>Közhatalmi bevételek</t>
  </si>
  <si>
    <t>2.1.</t>
  </si>
  <si>
    <t>Vagyoni típusú adók</t>
  </si>
  <si>
    <t>Magánszemélyek kommunális adója</t>
  </si>
  <si>
    <t>2.2.</t>
  </si>
  <si>
    <t>Egyéb áruhasználati és szolgáltatási adók</t>
  </si>
  <si>
    <t>Idegenforgalmi adó tartózkodás után</t>
  </si>
  <si>
    <t>Iparűzési adó</t>
  </si>
  <si>
    <t>2.3.</t>
  </si>
  <si>
    <t>Gépjárműadók</t>
  </si>
  <si>
    <t>2.4.</t>
  </si>
  <si>
    <t>Egyéb közhatalmi bevételek, pótlékok és egyéb sajátos bevételek</t>
  </si>
  <si>
    <t>Kapott támogatások</t>
  </si>
  <si>
    <t>3.</t>
  </si>
  <si>
    <t>Önkormányzatok költségvetési támogatása</t>
  </si>
  <si>
    <t>3.1.</t>
  </si>
  <si>
    <t>Önkormányzatok működésének általános támogatása</t>
  </si>
  <si>
    <t>3.2.</t>
  </si>
  <si>
    <t>Települési önk.egyes köznevelési feladatainak támogatása</t>
  </si>
  <si>
    <t>3.3.</t>
  </si>
  <si>
    <t>Települési önk.szoc. és gyermekjóléti feladatainak támogatása</t>
  </si>
  <si>
    <t>3.4.</t>
  </si>
  <si>
    <t>Települési önk.kulturális feladatainak támogatása</t>
  </si>
  <si>
    <t>3.5.</t>
  </si>
  <si>
    <t>Működési célú központosított előirányzatok</t>
  </si>
  <si>
    <t>3.6.</t>
  </si>
  <si>
    <t>Helyi önkormányzatok kiegészítő támogatásai</t>
  </si>
  <si>
    <t>3.7.</t>
  </si>
  <si>
    <t>Előző évi ktgvetési kiegészítések visszatérülések</t>
  </si>
  <si>
    <t>Véglegesen átvett pénzeszközök</t>
  </si>
  <si>
    <t>4.</t>
  </si>
  <si>
    <t>Működési célú pénzeszköz átvétel ÁHT-n belülről</t>
  </si>
  <si>
    <t>5.</t>
  </si>
  <si>
    <t>ÁHT-n belüli megelőlegezés</t>
  </si>
  <si>
    <t>6.</t>
  </si>
  <si>
    <t>Működési célú pénzeszköz átvétel ÁHT-n kívülről</t>
  </si>
  <si>
    <t>Működési bevételek összesen</t>
  </si>
  <si>
    <t>Finanszírozási bevételek</t>
  </si>
  <si>
    <t>7.</t>
  </si>
  <si>
    <t>Likvid hitel felvétel</t>
  </si>
  <si>
    <t>8.</t>
  </si>
  <si>
    <t>Rövid lejáratú hitel felvétel</t>
  </si>
  <si>
    <t>9.</t>
  </si>
  <si>
    <t>Értékpapír értékesítés bevétele</t>
  </si>
  <si>
    <t>10.</t>
  </si>
  <si>
    <t>Egyéb finanszírozás bevételei</t>
  </si>
  <si>
    <t>Pénzforgalom nélküli bevételek</t>
  </si>
  <si>
    <t>11.</t>
  </si>
  <si>
    <t xml:space="preserve">Előző évi pénzmaradvány (tartalék) igénybevétele </t>
  </si>
  <si>
    <t>12.</t>
  </si>
  <si>
    <t>Előző évi vállalkozási maradvány igénybevétele</t>
  </si>
  <si>
    <t xml:space="preserve">Működési bevételek mindösszesen </t>
  </si>
  <si>
    <t>2. számú melléklet folytatása</t>
  </si>
  <si>
    <t>KIADÁSOK</t>
  </si>
  <si>
    <t xml:space="preserve">Működési kiadások </t>
  </si>
  <si>
    <t>13.</t>
  </si>
  <si>
    <t>Személyi jellegű kiadások</t>
  </si>
  <si>
    <t>14.</t>
  </si>
  <si>
    <t>Munkaadót terhelő járulékok és                                                                 szociális hozzájárulási adó</t>
  </si>
  <si>
    <t>15.</t>
  </si>
  <si>
    <t>Dologi kiadások és egyéb folyó kiadások</t>
  </si>
  <si>
    <t>16.</t>
  </si>
  <si>
    <t>Ellátottak pénzbeli juttatásai</t>
  </si>
  <si>
    <t>17.</t>
  </si>
  <si>
    <t>Egyéb működési célú kiadások, ebből</t>
  </si>
  <si>
    <t>Finanszírozási kiadások</t>
  </si>
  <si>
    <t>18.</t>
  </si>
  <si>
    <t>Likvid hitel törlesztés</t>
  </si>
  <si>
    <t>19.</t>
  </si>
  <si>
    <t>Rövid lejáratú hitel törlesztés</t>
  </si>
  <si>
    <t>20.</t>
  </si>
  <si>
    <t>Értékpapír vásárlás</t>
  </si>
  <si>
    <t>21.</t>
  </si>
  <si>
    <t>Egyéb finanszírozás kiadásai</t>
  </si>
  <si>
    <t>Egyéb pénzforgalom nélküli kiadások</t>
  </si>
  <si>
    <t>22.</t>
  </si>
  <si>
    <t>Általános tartalék</t>
  </si>
  <si>
    <t>23.</t>
  </si>
  <si>
    <t>Céltartalék</t>
  </si>
  <si>
    <t xml:space="preserve">Működési kiadások mindösszesen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</si>
</sst>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b/>
      <sz val="14"/>
      <name val="Times New Roman"/>
      <family val="1"/>
      <charset val="238"/>
    </font>
    <font>
      <sz val="12"/>
      <name val="Times New Roman"/>
      <family val="1"/>
      <charset val="238"/>
    </font>
    <font>
      <sz val="8"/>
      <name val="Times New Roman"/>
      <family val="1"/>
      <charset val="238"/>
    </font>
    <font>
      <sz val="14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2"/>
      <name val="Arial"/>
      <family val="2"/>
      <charset val="238"/>
    </font>
    <font>
      <b/>
      <sz val="16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10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 vertical="center"/>
    </xf>
    <xf numFmtId="0" fontId="2" fillId="0" borderId="0" xfId="0" applyFont="1" applyAlignment="1">
      <alignment horizontal="center"/>
    </xf>
    <xf numFmtId="0" fontId="3" fillId="0" borderId="0" xfId="0" applyFont="1"/>
    <xf numFmtId="0" fontId="1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5" xfId="0" applyFont="1" applyBorder="1" applyAlignment="1">
      <alignment horizontal="left"/>
    </xf>
    <xf numFmtId="0" fontId="4" fillId="0" borderId="7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9" fillId="0" borderId="10" xfId="0" applyFont="1" applyBorder="1" applyAlignment="1">
      <alignment horizontal="left"/>
    </xf>
    <xf numFmtId="0" fontId="9" fillId="0" borderId="5" xfId="0" applyFont="1" applyBorder="1" applyAlignment="1">
      <alignment horizontal="left"/>
    </xf>
    <xf numFmtId="3" fontId="2" fillId="0" borderId="5" xfId="0" applyNumberFormat="1" applyFont="1" applyBorder="1" applyAlignment="1">
      <alignment horizontal="right"/>
    </xf>
    <xf numFmtId="3" fontId="2" fillId="0" borderId="7" xfId="0" applyNumberFormat="1" applyFont="1" applyBorder="1" applyAlignment="1">
      <alignment horizontal="right"/>
    </xf>
    <xf numFmtId="0" fontId="3" fillId="0" borderId="12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3" fillId="0" borderId="13" xfId="0" applyFont="1" applyBorder="1" applyAlignment="1">
      <alignment horizontal="left"/>
    </xf>
    <xf numFmtId="16" fontId="4" fillId="0" borderId="11" xfId="0" quotePrefix="1" applyNumberFormat="1" applyFont="1" applyBorder="1" applyAlignment="1">
      <alignment horizontal="center"/>
    </xf>
    <xf numFmtId="0" fontId="10" fillId="0" borderId="14" xfId="0" applyFont="1" applyBorder="1" applyAlignment="1">
      <alignment horizontal="left"/>
    </xf>
    <xf numFmtId="0" fontId="10" fillId="0" borderId="15" xfId="0" applyFont="1" applyBorder="1" applyAlignment="1">
      <alignment horizontal="left"/>
    </xf>
    <xf numFmtId="0" fontId="10" fillId="0" borderId="16" xfId="0" applyFont="1" applyBorder="1" applyAlignment="1">
      <alignment horizontal="left"/>
    </xf>
    <xf numFmtId="3" fontId="3" fillId="0" borderId="5" xfId="0" applyNumberFormat="1" applyFont="1" applyBorder="1" applyAlignment="1">
      <alignment horizontal="right"/>
    </xf>
    <xf numFmtId="3" fontId="3" fillId="0" borderId="7" xfId="0" applyNumberFormat="1" applyFont="1" applyBorder="1" applyAlignment="1">
      <alignment horizontal="right"/>
    </xf>
    <xf numFmtId="49" fontId="4" fillId="0" borderId="11" xfId="0" applyNumberFormat="1" applyFont="1" applyBorder="1" applyAlignment="1">
      <alignment horizontal="center"/>
    </xf>
    <xf numFmtId="3" fontId="3" fillId="0" borderId="6" xfId="0" applyNumberFormat="1" applyFont="1" applyBorder="1" applyAlignment="1">
      <alignment horizontal="right"/>
    </xf>
    <xf numFmtId="3" fontId="3" fillId="0" borderId="17" xfId="0" applyNumberFormat="1" applyFont="1" applyBorder="1" applyAlignment="1">
      <alignment horizontal="right"/>
    </xf>
    <xf numFmtId="3" fontId="3" fillId="0" borderId="10" xfId="0" applyNumberFormat="1" applyFont="1" applyBorder="1" applyAlignment="1">
      <alignment horizontal="right"/>
    </xf>
    <xf numFmtId="0" fontId="3" fillId="0" borderId="14" xfId="0" applyFont="1" applyBorder="1" applyAlignment="1">
      <alignment horizontal="left"/>
    </xf>
    <xf numFmtId="0" fontId="3" fillId="0" borderId="15" xfId="0" applyFont="1" applyBorder="1" applyAlignment="1">
      <alignment horizontal="left"/>
    </xf>
    <xf numFmtId="0" fontId="3" fillId="0" borderId="16" xfId="0" applyFont="1" applyBorder="1" applyAlignment="1">
      <alignment horizontal="left"/>
    </xf>
    <xf numFmtId="3" fontId="2" fillId="0" borderId="17" xfId="0" applyNumberFormat="1" applyFont="1" applyBorder="1" applyAlignment="1">
      <alignment horizontal="right"/>
    </xf>
    <xf numFmtId="3" fontId="2" fillId="0" borderId="10" xfId="0" applyNumberFormat="1" applyFont="1" applyBorder="1" applyAlignment="1">
      <alignment horizontal="right"/>
    </xf>
    <xf numFmtId="0" fontId="10" fillId="0" borderId="0" xfId="0" applyFont="1" applyAlignment="1">
      <alignment horizontal="left"/>
    </xf>
    <xf numFmtId="3" fontId="11" fillId="0" borderId="17" xfId="0" applyNumberFormat="1" applyFont="1" applyBorder="1" applyAlignment="1">
      <alignment horizontal="right"/>
    </xf>
    <xf numFmtId="3" fontId="11" fillId="0" borderId="10" xfId="0" applyNumberFormat="1" applyFont="1" applyBorder="1" applyAlignment="1">
      <alignment horizontal="right"/>
    </xf>
    <xf numFmtId="3" fontId="11" fillId="0" borderId="5" xfId="0" applyNumberFormat="1" applyFont="1" applyBorder="1" applyAlignment="1">
      <alignment horizontal="right"/>
    </xf>
    <xf numFmtId="3" fontId="11" fillId="0" borderId="7" xfId="0" applyNumberFormat="1" applyFont="1" applyBorder="1" applyAlignment="1">
      <alignment horizontal="right"/>
    </xf>
    <xf numFmtId="0" fontId="10" fillId="0" borderId="11" xfId="0" applyFont="1" applyBorder="1" applyAlignment="1">
      <alignment horizontal="left"/>
    </xf>
    <xf numFmtId="0" fontId="10" fillId="0" borderId="0" xfId="0" applyFont="1" applyAlignment="1">
      <alignment horizontal="left"/>
    </xf>
    <xf numFmtId="3" fontId="12" fillId="0" borderId="17" xfId="0" applyNumberFormat="1" applyFont="1" applyBorder="1" applyAlignment="1">
      <alignment horizontal="right"/>
    </xf>
    <xf numFmtId="3" fontId="12" fillId="0" borderId="10" xfId="0" applyNumberFormat="1" applyFont="1" applyBorder="1" applyAlignment="1">
      <alignment horizontal="right"/>
    </xf>
    <xf numFmtId="3" fontId="12" fillId="0" borderId="5" xfId="0" applyNumberFormat="1" applyFont="1" applyBorder="1" applyAlignment="1">
      <alignment horizontal="right"/>
    </xf>
    <xf numFmtId="3" fontId="12" fillId="0" borderId="7" xfId="0" applyNumberFormat="1" applyFont="1" applyBorder="1" applyAlignment="1">
      <alignment horizontal="right"/>
    </xf>
    <xf numFmtId="3" fontId="9" fillId="0" borderId="17" xfId="0" applyNumberFormat="1" applyFont="1" applyBorder="1"/>
    <xf numFmtId="3" fontId="9" fillId="0" borderId="10" xfId="0" applyNumberFormat="1" applyFont="1" applyBorder="1"/>
    <xf numFmtId="3" fontId="9" fillId="0" borderId="5" xfId="0" applyNumberFormat="1" applyFont="1" applyBorder="1"/>
    <xf numFmtId="3" fontId="9" fillId="0" borderId="7" xfId="0" applyNumberFormat="1" applyFont="1" applyBorder="1" applyAlignment="1">
      <alignment horizontal="right"/>
    </xf>
    <xf numFmtId="0" fontId="10" fillId="0" borderId="11" xfId="0" applyFont="1" applyBorder="1" applyAlignment="1">
      <alignment horizontal="left"/>
    </xf>
    <xf numFmtId="3" fontId="9" fillId="0" borderId="17" xfId="0" applyNumberFormat="1" applyFont="1" applyBorder="1" applyAlignment="1">
      <alignment horizontal="right"/>
    </xf>
    <xf numFmtId="3" fontId="9" fillId="0" borderId="10" xfId="0" applyNumberFormat="1" applyFont="1" applyBorder="1" applyAlignment="1">
      <alignment horizontal="right"/>
    </xf>
    <xf numFmtId="3" fontId="9" fillId="0" borderId="5" xfId="0" applyNumberFormat="1" applyFont="1" applyBorder="1" applyAlignment="1">
      <alignment horizontal="right"/>
    </xf>
    <xf numFmtId="0" fontId="10" fillId="0" borderId="18" xfId="0" applyFont="1" applyBorder="1" applyAlignment="1">
      <alignment horizontal="left"/>
    </xf>
    <xf numFmtId="0" fontId="10" fillId="0" borderId="19" xfId="0" applyFont="1" applyBorder="1" applyAlignment="1">
      <alignment horizontal="left"/>
    </xf>
    <xf numFmtId="0" fontId="10" fillId="0" borderId="20" xfId="0" applyFont="1" applyBorder="1" applyAlignment="1">
      <alignment horizontal="left"/>
    </xf>
    <xf numFmtId="3" fontId="9" fillId="0" borderId="19" xfId="0" applyNumberFormat="1" applyFont="1" applyBorder="1" applyAlignment="1">
      <alignment horizontal="right"/>
    </xf>
    <xf numFmtId="49" fontId="4" fillId="0" borderId="4" xfId="0" applyNumberFormat="1" applyFont="1" applyBorder="1" applyAlignment="1">
      <alignment horizontal="center" vertical="center"/>
    </xf>
    <xf numFmtId="49" fontId="8" fillId="0" borderId="11" xfId="0" applyNumberFormat="1" applyFont="1" applyBorder="1" applyAlignment="1">
      <alignment horizontal="center"/>
    </xf>
    <xf numFmtId="0" fontId="3" fillId="0" borderId="5" xfId="0" applyFont="1" applyBorder="1" applyAlignment="1">
      <alignment horizontal="left"/>
    </xf>
    <xf numFmtId="3" fontId="13" fillId="0" borderId="5" xfId="0" applyNumberFormat="1" applyFont="1" applyBorder="1" applyAlignment="1">
      <alignment horizontal="right"/>
    </xf>
    <xf numFmtId="3" fontId="13" fillId="0" borderId="7" xfId="0" applyNumberFormat="1" applyFont="1" applyBorder="1" applyAlignment="1">
      <alignment horizontal="right"/>
    </xf>
    <xf numFmtId="0" fontId="10" fillId="0" borderId="5" xfId="0" applyFont="1" applyBorder="1" applyAlignment="1">
      <alignment horizontal="left"/>
    </xf>
    <xf numFmtId="49" fontId="4" fillId="0" borderId="4" xfId="0" applyNumberFormat="1" applyFont="1" applyBorder="1" applyAlignment="1">
      <alignment horizontal="center"/>
    </xf>
    <xf numFmtId="0" fontId="2" fillId="0" borderId="5" xfId="0" applyFont="1" applyBorder="1" applyAlignment="1">
      <alignment horizontal="left"/>
    </xf>
    <xf numFmtId="0" fontId="9" fillId="0" borderId="5" xfId="0" applyFont="1" applyBorder="1"/>
    <xf numFmtId="0" fontId="6" fillId="0" borderId="5" xfId="0" applyFont="1" applyBorder="1" applyAlignment="1">
      <alignment horizontal="left"/>
    </xf>
    <xf numFmtId="3" fontId="6" fillId="0" borderId="7" xfId="0" applyNumberFormat="1" applyFont="1" applyBorder="1" applyAlignment="1">
      <alignment horizontal="right"/>
    </xf>
    <xf numFmtId="49" fontId="4" fillId="0" borderId="21" xfId="0" applyNumberFormat="1" applyFont="1" applyBorder="1" applyAlignment="1">
      <alignment horizontal="center"/>
    </xf>
    <xf numFmtId="0" fontId="2" fillId="0" borderId="22" xfId="0" applyFont="1" applyBorder="1" applyAlignment="1">
      <alignment horizontal="left"/>
    </xf>
    <xf numFmtId="3" fontId="2" fillId="0" borderId="22" xfId="0" applyNumberFormat="1" applyFont="1" applyBorder="1" applyAlignment="1">
      <alignment horizontal="right"/>
    </xf>
    <xf numFmtId="3" fontId="2" fillId="0" borderId="23" xfId="0" applyNumberFormat="1" applyFont="1" applyBorder="1" applyAlignment="1">
      <alignment horizontal="right"/>
    </xf>
    <xf numFmtId="49" fontId="4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3" fontId="2" fillId="0" borderId="0" xfId="0" applyNumberFormat="1" applyFont="1" applyAlignment="1">
      <alignment horizontal="right"/>
    </xf>
    <xf numFmtId="0" fontId="1" fillId="0" borderId="0" xfId="0" applyFont="1" applyAlignment="1">
      <alignment horizontal="center"/>
    </xf>
    <xf numFmtId="0" fontId="10" fillId="0" borderId="0" xfId="0" applyFont="1" applyAlignment="1">
      <alignment horizontal="right"/>
    </xf>
    <xf numFmtId="0" fontId="10" fillId="0" borderId="0" xfId="0" applyFont="1"/>
    <xf numFmtId="0" fontId="4" fillId="0" borderId="4" xfId="0" applyFont="1" applyBorder="1"/>
    <xf numFmtId="0" fontId="6" fillId="0" borderId="5" xfId="0" applyFont="1" applyBorder="1" applyAlignment="1">
      <alignment horizontal="left"/>
    </xf>
    <xf numFmtId="0" fontId="10" fillId="0" borderId="7" xfId="0" applyFont="1" applyBorder="1"/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top"/>
    </xf>
    <xf numFmtId="0" fontId="10" fillId="0" borderId="5" xfId="0" applyFont="1" applyBorder="1" applyAlignment="1">
      <alignment horizontal="left" wrapText="1"/>
    </xf>
    <xf numFmtId="0" fontId="10" fillId="0" borderId="5" xfId="0" applyFont="1" applyBorder="1" applyAlignment="1">
      <alignment wrapText="1"/>
    </xf>
    <xf numFmtId="3" fontId="3" fillId="0" borderId="5" xfId="0" applyNumberFormat="1" applyFont="1" applyBorder="1" applyAlignment="1">
      <alignment horizontal="right" wrapText="1"/>
    </xf>
    <xf numFmtId="3" fontId="3" fillId="0" borderId="24" xfId="0" applyNumberFormat="1" applyFont="1" applyBorder="1" applyAlignment="1">
      <alignment horizontal="right"/>
    </xf>
    <xf numFmtId="0" fontId="0" fillId="0" borderId="5" xfId="0" applyBorder="1" applyAlignment="1">
      <alignment wrapText="1"/>
    </xf>
    <xf numFmtId="0" fontId="14" fillId="0" borderId="25" xfId="0" applyFont="1" applyBorder="1" applyAlignment="1">
      <alignment horizontal="right"/>
    </xf>
    <xf numFmtId="0" fontId="4" fillId="0" borderId="4" xfId="0" applyFont="1" applyBorder="1" applyAlignment="1">
      <alignment horizontal="center"/>
    </xf>
    <xf numFmtId="3" fontId="10" fillId="0" borderId="5" xfId="0" applyNumberFormat="1" applyFont="1" applyBorder="1" applyAlignment="1">
      <alignment horizontal="right"/>
    </xf>
    <xf numFmtId="3" fontId="8" fillId="0" borderId="7" xfId="0" applyNumberFormat="1" applyFont="1" applyBorder="1" applyAlignment="1">
      <alignment horizontal="right"/>
    </xf>
    <xf numFmtId="3" fontId="15" fillId="0" borderId="5" xfId="0" applyNumberFormat="1" applyFont="1" applyBorder="1" applyAlignment="1">
      <alignment horizontal="right"/>
    </xf>
    <xf numFmtId="3" fontId="15" fillId="0" borderId="7" xfId="0" applyNumberFormat="1" applyFont="1" applyBorder="1" applyAlignment="1">
      <alignment horizontal="right"/>
    </xf>
    <xf numFmtId="0" fontId="4" fillId="0" borderId="21" xfId="0" applyFont="1" applyBorder="1" applyAlignment="1">
      <alignment horizontal="center" vertical="center"/>
    </xf>
    <xf numFmtId="0" fontId="6" fillId="0" borderId="22" xfId="0" applyFont="1" applyBorder="1"/>
    <xf numFmtId="3" fontId="9" fillId="0" borderId="22" xfId="0" applyNumberFormat="1" applyFont="1" applyBorder="1" applyAlignment="1">
      <alignment horizontal="right"/>
    </xf>
    <xf numFmtId="3" fontId="8" fillId="0" borderId="22" xfId="0" applyNumberFormat="1" applyFont="1" applyBorder="1" applyAlignment="1">
      <alignment horizontal="right"/>
    </xf>
    <xf numFmtId="3" fontId="8" fillId="0" borderId="23" xfId="0" applyNumberFormat="1" applyFont="1" applyBorder="1" applyAlignment="1">
      <alignment horizontal="right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54CB6B-E1C4-45A7-A49A-060AF49D4BD5}">
  <dimension ref="A1:I80"/>
  <sheetViews>
    <sheetView tabSelected="1" workbookViewId="0">
      <selection sqref="A1:I1048576"/>
    </sheetView>
  </sheetViews>
  <sheetFormatPr defaultRowHeight="15" x14ac:dyDescent="0.25"/>
  <cols>
    <col min="1" max="1" width="3.7109375" style="1" customWidth="1"/>
    <col min="2" max="3" width="4.140625" style="1" customWidth="1"/>
    <col min="4" max="5" width="18.7109375" style="1" customWidth="1"/>
    <col min="6" max="6" width="15.7109375" style="1" customWidth="1"/>
    <col min="7" max="7" width="15.5703125" style="1" customWidth="1"/>
    <col min="8" max="8" width="16.140625" style="1" customWidth="1"/>
    <col min="9" max="9" width="17.42578125" style="1" customWidth="1"/>
  </cols>
  <sheetData>
    <row r="1" spans="1:9" x14ac:dyDescent="0.25">
      <c r="E1" s="2" t="s">
        <v>0</v>
      </c>
      <c r="F1" s="2"/>
      <c r="G1" s="2"/>
      <c r="H1" s="2"/>
      <c r="I1" s="2"/>
    </row>
    <row r="3" spans="1:9" ht="18.75" x14ac:dyDescent="0.3">
      <c r="A3" s="3" t="s">
        <v>1</v>
      </c>
      <c r="B3" s="3"/>
      <c r="C3" s="3"/>
      <c r="D3" s="3"/>
      <c r="E3" s="3"/>
      <c r="F3" s="3"/>
      <c r="G3" s="3"/>
      <c r="H3" s="3"/>
      <c r="I3" s="3"/>
    </row>
    <row r="4" spans="1:9" ht="18.75" x14ac:dyDescent="0.3">
      <c r="A4" s="3" t="s">
        <v>2</v>
      </c>
      <c r="B4" s="3"/>
      <c r="C4" s="3"/>
      <c r="D4" s="3"/>
      <c r="E4" s="3"/>
      <c r="F4" s="3"/>
      <c r="G4" s="3"/>
      <c r="H4" s="3"/>
      <c r="I4" s="3"/>
    </row>
    <row r="5" spans="1:9" ht="16.5" thickBot="1" x14ac:dyDescent="0.3">
      <c r="A5" s="4"/>
      <c r="B5" s="4"/>
      <c r="C5" s="4"/>
      <c r="D5" s="4"/>
      <c r="E5" s="4"/>
      <c r="F5" s="4"/>
      <c r="G5" s="4"/>
      <c r="H5" s="4"/>
      <c r="I5" s="5" t="s">
        <v>3</v>
      </c>
    </row>
    <row r="6" spans="1:9" x14ac:dyDescent="0.25">
      <c r="A6" s="6" t="s">
        <v>4</v>
      </c>
      <c r="B6" s="7" t="s">
        <v>5</v>
      </c>
      <c r="C6" s="7"/>
      <c r="D6" s="7"/>
      <c r="E6" s="7"/>
      <c r="F6" s="8" t="s">
        <v>6</v>
      </c>
      <c r="G6" s="8" t="s">
        <v>7</v>
      </c>
      <c r="H6" s="8" t="s">
        <v>8</v>
      </c>
      <c r="I6" s="9" t="s">
        <v>9</v>
      </c>
    </row>
    <row r="7" spans="1:9" x14ac:dyDescent="0.25">
      <c r="A7" s="10"/>
      <c r="B7" s="11"/>
      <c r="C7" s="11"/>
      <c r="D7" s="11"/>
      <c r="E7" s="11"/>
      <c r="F7" s="12"/>
      <c r="G7" s="12"/>
      <c r="H7" s="13"/>
      <c r="I7" s="14"/>
    </row>
    <row r="8" spans="1:9" ht="18.75" x14ac:dyDescent="0.3">
      <c r="A8" s="15"/>
      <c r="B8" s="16" t="s">
        <v>10</v>
      </c>
      <c r="C8" s="17"/>
      <c r="D8" s="17"/>
      <c r="E8" s="18"/>
      <c r="F8" s="19"/>
      <c r="G8" s="19"/>
      <c r="H8" s="19"/>
      <c r="I8" s="20"/>
    </row>
    <row r="9" spans="1:9" ht="18.75" x14ac:dyDescent="0.3">
      <c r="A9" s="21"/>
      <c r="B9" s="22" t="s">
        <v>11</v>
      </c>
      <c r="C9" s="23"/>
      <c r="D9" s="23"/>
      <c r="E9" s="23"/>
      <c r="F9" s="24">
        <f>SUM(F10+F17)</f>
        <v>10461360</v>
      </c>
      <c r="G9" s="24">
        <f>SUM(G10+G17)</f>
        <v>14751200</v>
      </c>
      <c r="H9" s="24">
        <f>SUM(H10+H17)</f>
        <v>11099128</v>
      </c>
      <c r="I9" s="25">
        <f>SUM(H9/G9*100)</f>
        <v>75.242204024079399</v>
      </c>
    </row>
    <row r="10" spans="1:9" ht="18.75" x14ac:dyDescent="0.3">
      <c r="A10" s="21" t="s">
        <v>12</v>
      </c>
      <c r="B10" s="26" t="s">
        <v>13</v>
      </c>
      <c r="C10" s="27"/>
      <c r="D10" s="27"/>
      <c r="E10" s="28"/>
      <c r="F10" s="24">
        <f>SUM(F11:F16)</f>
        <v>6514860</v>
      </c>
      <c r="G10" s="24">
        <f>SUM(G11:G16)</f>
        <v>9587665</v>
      </c>
      <c r="H10" s="24">
        <f>SUM(H11:H16)</f>
        <v>6332900</v>
      </c>
      <c r="I10" s="25">
        <f>SUM(H10/G10*100)</f>
        <v>66.052579016893063</v>
      </c>
    </row>
    <row r="11" spans="1:9" ht="15.75" x14ac:dyDescent="0.25">
      <c r="A11" s="29" t="s">
        <v>14</v>
      </c>
      <c r="B11" s="30" t="s">
        <v>15</v>
      </c>
      <c r="C11" s="31"/>
      <c r="D11" s="31"/>
      <c r="E11" s="32"/>
      <c r="F11" s="33">
        <v>381000</v>
      </c>
      <c r="G11" s="33">
        <v>294670</v>
      </c>
      <c r="H11" s="33">
        <v>294670</v>
      </c>
      <c r="I11" s="34">
        <f t="shared" ref="I11:I47" si="0">SUM(H11/G11*100)</f>
        <v>100</v>
      </c>
    </row>
    <row r="12" spans="1:9" ht="15.75" x14ac:dyDescent="0.25">
      <c r="A12" s="35" t="s">
        <v>16</v>
      </c>
      <c r="B12" s="30" t="s">
        <v>17</v>
      </c>
      <c r="C12" s="31"/>
      <c r="D12" s="31"/>
      <c r="E12" s="32"/>
      <c r="F12" s="33">
        <v>2406560</v>
      </c>
      <c r="G12" s="33">
        <v>4568045</v>
      </c>
      <c r="H12" s="33">
        <v>3166085</v>
      </c>
      <c r="I12" s="34">
        <f t="shared" si="0"/>
        <v>69.309409167379044</v>
      </c>
    </row>
    <row r="13" spans="1:9" ht="15.75" x14ac:dyDescent="0.25">
      <c r="A13" s="29" t="s">
        <v>18</v>
      </c>
      <c r="B13" s="30" t="s">
        <v>19</v>
      </c>
      <c r="C13" s="31"/>
      <c r="D13" s="31"/>
      <c r="E13" s="32"/>
      <c r="F13" s="33">
        <v>3527300</v>
      </c>
      <c r="G13" s="33">
        <v>4338157</v>
      </c>
      <c r="H13" s="33">
        <v>2485331</v>
      </c>
      <c r="I13" s="34">
        <f t="shared" si="0"/>
        <v>57.290019701914893</v>
      </c>
    </row>
    <row r="14" spans="1:9" ht="15.75" x14ac:dyDescent="0.25">
      <c r="A14" s="29" t="s">
        <v>20</v>
      </c>
      <c r="B14" s="30" t="s">
        <v>21</v>
      </c>
      <c r="C14" s="31"/>
      <c r="D14" s="31"/>
      <c r="E14" s="32"/>
      <c r="F14" s="36">
        <v>0</v>
      </c>
      <c r="G14" s="33">
        <v>0</v>
      </c>
      <c r="H14" s="33">
        <v>21</v>
      </c>
      <c r="I14" s="34">
        <v>0</v>
      </c>
    </row>
    <row r="15" spans="1:9" ht="15.75" x14ac:dyDescent="0.25">
      <c r="A15" s="29" t="s">
        <v>22</v>
      </c>
      <c r="B15" s="30" t="s">
        <v>23</v>
      </c>
      <c r="C15" s="31"/>
      <c r="D15" s="31"/>
      <c r="E15" s="32"/>
      <c r="F15" s="37">
        <v>200000</v>
      </c>
      <c r="G15" s="38">
        <v>386793</v>
      </c>
      <c r="H15" s="33">
        <v>386793</v>
      </c>
      <c r="I15" s="34">
        <f t="shared" si="0"/>
        <v>100</v>
      </c>
    </row>
    <row r="16" spans="1:9" ht="15.75" x14ac:dyDescent="0.25">
      <c r="A16" s="29" t="s">
        <v>24</v>
      </c>
      <c r="B16" s="30" t="s">
        <v>25</v>
      </c>
      <c r="C16" s="31"/>
      <c r="D16" s="31"/>
      <c r="E16" s="32"/>
      <c r="F16" s="37"/>
      <c r="G16" s="38"/>
      <c r="H16" s="33">
        <v>0</v>
      </c>
      <c r="I16" s="34">
        <v>0</v>
      </c>
    </row>
    <row r="17" spans="1:9" ht="18.75" x14ac:dyDescent="0.3">
      <c r="A17" s="21" t="s">
        <v>26</v>
      </c>
      <c r="B17" s="39" t="s">
        <v>27</v>
      </c>
      <c r="C17" s="40"/>
      <c r="D17" s="40"/>
      <c r="E17" s="41"/>
      <c r="F17" s="42">
        <f>SUM(F18+F20+F23+F24)</f>
        <v>3946500</v>
      </c>
      <c r="G17" s="43">
        <f>SUM(G18+G20+G23+G24)</f>
        <v>5163535</v>
      </c>
      <c r="H17" s="43">
        <f>SUM(H18+H20+H23+H24)</f>
        <v>4766228</v>
      </c>
      <c r="I17" s="25">
        <f>SUM(H17/G17*100)</f>
        <v>92.305523251028603</v>
      </c>
    </row>
    <row r="18" spans="1:9" x14ac:dyDescent="0.25">
      <c r="A18" s="35" t="s">
        <v>28</v>
      </c>
      <c r="B18" s="44" t="s">
        <v>29</v>
      </c>
      <c r="C18" s="44"/>
      <c r="D18" s="44"/>
      <c r="E18" s="44"/>
      <c r="F18" s="45">
        <f>SUM(F19:F19)</f>
        <v>635000</v>
      </c>
      <c r="G18" s="46">
        <f>SUM(G19:G19)</f>
        <v>934691</v>
      </c>
      <c r="H18" s="47">
        <f>SUM(H19:H19)</f>
        <v>908252</v>
      </c>
      <c r="I18" s="48">
        <f t="shared" si="0"/>
        <v>97.171364654201227</v>
      </c>
    </row>
    <row r="19" spans="1:9" x14ac:dyDescent="0.25">
      <c r="A19" s="49"/>
      <c r="B19" s="50"/>
      <c r="C19" s="44" t="s">
        <v>30</v>
      </c>
      <c r="D19" s="44"/>
      <c r="E19" s="44"/>
      <c r="F19" s="51">
        <v>635000</v>
      </c>
      <c r="G19" s="52">
        <v>934691</v>
      </c>
      <c r="H19" s="53">
        <v>908252</v>
      </c>
      <c r="I19" s="54">
        <f t="shared" si="0"/>
        <v>97.171364654201227</v>
      </c>
    </row>
    <row r="20" spans="1:9" ht="15.75" x14ac:dyDescent="0.25">
      <c r="A20" s="35" t="s">
        <v>31</v>
      </c>
      <c r="B20" s="44" t="s">
        <v>32</v>
      </c>
      <c r="C20" s="44"/>
      <c r="D20" s="44"/>
      <c r="E20" s="44"/>
      <c r="F20" s="55">
        <f>SUM(F21:F22)</f>
        <v>2950000</v>
      </c>
      <c r="G20" s="56">
        <f>SUM(G21:G22)</f>
        <v>3774280</v>
      </c>
      <c r="H20" s="57">
        <f>SUM(H21:H22)</f>
        <v>3421117</v>
      </c>
      <c r="I20" s="58">
        <f t="shared" si="0"/>
        <v>90.642904077069005</v>
      </c>
    </row>
    <row r="21" spans="1:9" x14ac:dyDescent="0.25">
      <c r="A21" s="59"/>
      <c r="B21" s="44"/>
      <c r="C21" s="44" t="s">
        <v>33</v>
      </c>
      <c r="D21" s="44"/>
      <c r="E21" s="44"/>
      <c r="F21" s="51">
        <v>450000</v>
      </c>
      <c r="G21" s="52">
        <v>913890</v>
      </c>
      <c r="H21" s="53">
        <v>775720</v>
      </c>
      <c r="I21" s="54">
        <f t="shared" si="0"/>
        <v>84.881112606550019</v>
      </c>
    </row>
    <row r="22" spans="1:9" x14ac:dyDescent="0.25">
      <c r="A22" s="59"/>
      <c r="B22" s="44"/>
      <c r="C22" s="44" t="s">
        <v>34</v>
      </c>
      <c r="D22" s="44"/>
      <c r="E22" s="44"/>
      <c r="F22" s="51">
        <v>2500000</v>
      </c>
      <c r="G22" s="52">
        <v>2860390</v>
      </c>
      <c r="H22" s="53">
        <v>2645397</v>
      </c>
      <c r="I22" s="54">
        <f>SUM(H22/G22*100)</f>
        <v>92.483787175874625</v>
      </c>
    </row>
    <row r="23" spans="1:9" ht="15.75" x14ac:dyDescent="0.25">
      <c r="A23" s="35" t="s">
        <v>35</v>
      </c>
      <c r="B23" s="30" t="s">
        <v>36</v>
      </c>
      <c r="C23" s="31"/>
      <c r="D23" s="31"/>
      <c r="E23" s="32"/>
      <c r="F23" s="60">
        <v>360000</v>
      </c>
      <c r="G23" s="61">
        <v>450524</v>
      </c>
      <c r="H23" s="62">
        <v>432722</v>
      </c>
      <c r="I23" s="58">
        <f>SUM(H23/G23*100)</f>
        <v>96.048601184398606</v>
      </c>
    </row>
    <row r="24" spans="1:9" ht="15.75" x14ac:dyDescent="0.25">
      <c r="A24" s="35" t="s">
        <v>37</v>
      </c>
      <c r="B24" s="63" t="s">
        <v>38</v>
      </c>
      <c r="C24" s="64"/>
      <c r="D24" s="64"/>
      <c r="E24" s="65"/>
      <c r="F24" s="66">
        <v>1500</v>
      </c>
      <c r="G24" s="62">
        <v>4040</v>
      </c>
      <c r="H24" s="62">
        <v>4137</v>
      </c>
      <c r="I24" s="58">
        <f t="shared" si="0"/>
        <v>102.40099009900989</v>
      </c>
    </row>
    <row r="25" spans="1:9" ht="18.75" x14ac:dyDescent="0.3">
      <c r="A25" s="67"/>
      <c r="B25" s="23" t="s">
        <v>39</v>
      </c>
      <c r="C25" s="23"/>
      <c r="D25" s="23"/>
      <c r="E25" s="23"/>
      <c r="F25" s="24">
        <f>SUM(F26)</f>
        <v>16683425</v>
      </c>
      <c r="G25" s="24">
        <f>SUM(G26)</f>
        <v>24444391</v>
      </c>
      <c r="H25" s="24">
        <f>SUM(H26)</f>
        <v>24444391</v>
      </c>
      <c r="I25" s="25">
        <f t="shared" si="0"/>
        <v>100</v>
      </c>
    </row>
    <row r="26" spans="1:9" ht="15.75" x14ac:dyDescent="0.25">
      <c r="A26" s="68" t="s">
        <v>40</v>
      </c>
      <c r="B26" s="69" t="s">
        <v>41</v>
      </c>
      <c r="C26" s="69"/>
      <c r="D26" s="69"/>
      <c r="E26" s="69"/>
      <c r="F26" s="62">
        <f>SUM(F27:F33)</f>
        <v>16683425</v>
      </c>
      <c r="G26" s="62">
        <f>SUM(G27:G33)</f>
        <v>24444391</v>
      </c>
      <c r="H26" s="62">
        <f>SUM(H27:H33)</f>
        <v>24444391</v>
      </c>
      <c r="I26" s="58">
        <f t="shared" si="0"/>
        <v>100</v>
      </c>
    </row>
    <row r="27" spans="1:9" x14ac:dyDescent="0.25">
      <c r="A27" s="35" t="s">
        <v>42</v>
      </c>
      <c r="B27" s="30" t="s">
        <v>43</v>
      </c>
      <c r="C27" s="31"/>
      <c r="D27" s="31"/>
      <c r="E27" s="32"/>
      <c r="F27" s="70">
        <v>9491289</v>
      </c>
      <c r="G27" s="70">
        <v>9491289</v>
      </c>
      <c r="H27" s="70">
        <v>9491289</v>
      </c>
      <c r="I27" s="71">
        <f t="shared" si="0"/>
        <v>100</v>
      </c>
    </row>
    <row r="28" spans="1:9" x14ac:dyDescent="0.25">
      <c r="A28" s="35" t="s">
        <v>44</v>
      </c>
      <c r="B28" s="30" t="s">
        <v>45</v>
      </c>
      <c r="C28" s="31"/>
      <c r="D28" s="31"/>
      <c r="E28" s="32"/>
      <c r="F28" s="70">
        <v>0</v>
      </c>
      <c r="G28" s="70">
        <v>0</v>
      </c>
      <c r="H28" s="70">
        <v>0</v>
      </c>
      <c r="I28" s="71">
        <v>0</v>
      </c>
    </row>
    <row r="29" spans="1:9" x14ac:dyDescent="0.25">
      <c r="A29" s="35" t="s">
        <v>46</v>
      </c>
      <c r="B29" s="30" t="s">
        <v>47</v>
      </c>
      <c r="C29" s="31"/>
      <c r="D29" s="31"/>
      <c r="E29" s="32"/>
      <c r="F29" s="70">
        <v>5392136</v>
      </c>
      <c r="G29" s="70">
        <v>6611085</v>
      </c>
      <c r="H29" s="70">
        <v>6611085</v>
      </c>
      <c r="I29" s="71">
        <f t="shared" si="0"/>
        <v>100</v>
      </c>
    </row>
    <row r="30" spans="1:9" x14ac:dyDescent="0.25">
      <c r="A30" s="35" t="s">
        <v>48</v>
      </c>
      <c r="B30" s="30" t="s">
        <v>49</v>
      </c>
      <c r="C30" s="31"/>
      <c r="D30" s="31"/>
      <c r="E30" s="32"/>
      <c r="F30" s="70">
        <v>1800000</v>
      </c>
      <c r="G30" s="70">
        <v>1800000</v>
      </c>
      <c r="H30" s="70">
        <v>1800000</v>
      </c>
      <c r="I30" s="71">
        <f t="shared" si="0"/>
        <v>100</v>
      </c>
    </row>
    <row r="31" spans="1:9" x14ac:dyDescent="0.25">
      <c r="A31" s="35" t="s">
        <v>50</v>
      </c>
      <c r="B31" s="30" t="s">
        <v>51</v>
      </c>
      <c r="C31" s="31"/>
      <c r="D31" s="31"/>
      <c r="E31" s="32"/>
      <c r="F31" s="70">
        <v>0</v>
      </c>
      <c r="G31" s="70">
        <v>0</v>
      </c>
      <c r="H31" s="70">
        <v>0</v>
      </c>
      <c r="I31" s="71">
        <v>0</v>
      </c>
    </row>
    <row r="32" spans="1:9" x14ac:dyDescent="0.25">
      <c r="A32" s="35" t="s">
        <v>52</v>
      </c>
      <c r="B32" s="63" t="s">
        <v>53</v>
      </c>
      <c r="C32" s="64"/>
      <c r="D32" s="64"/>
      <c r="E32" s="65"/>
      <c r="F32" s="70">
        <v>0</v>
      </c>
      <c r="G32" s="70">
        <v>6542017</v>
      </c>
      <c r="H32" s="70">
        <v>6542017</v>
      </c>
      <c r="I32" s="71">
        <f t="shared" si="0"/>
        <v>100</v>
      </c>
    </row>
    <row r="33" spans="1:9" x14ac:dyDescent="0.25">
      <c r="A33" s="35" t="s">
        <v>54</v>
      </c>
      <c r="B33" s="72" t="s">
        <v>55</v>
      </c>
      <c r="C33" s="72"/>
      <c r="D33" s="72"/>
      <c r="E33" s="72"/>
      <c r="F33" s="70">
        <v>0</v>
      </c>
      <c r="G33" s="70">
        <v>0</v>
      </c>
      <c r="H33" s="70">
        <v>0</v>
      </c>
      <c r="I33" s="71">
        <v>0</v>
      </c>
    </row>
    <row r="34" spans="1:9" ht="15.75" x14ac:dyDescent="0.25">
      <c r="A34" s="73"/>
      <c r="B34" s="23" t="s">
        <v>56</v>
      </c>
      <c r="C34" s="23"/>
      <c r="D34" s="23"/>
      <c r="E34" s="23"/>
      <c r="F34" s="62">
        <f>SUM(F35:F37)</f>
        <v>21223599</v>
      </c>
      <c r="G34" s="62">
        <f>SUM(G35:G37)</f>
        <v>12484306</v>
      </c>
      <c r="H34" s="62">
        <f>SUM(H35:H37)</f>
        <v>12491146</v>
      </c>
      <c r="I34" s="58">
        <f t="shared" si="0"/>
        <v>100.05478878841964</v>
      </c>
    </row>
    <row r="35" spans="1:9" x14ac:dyDescent="0.25">
      <c r="A35" s="73" t="s">
        <v>57</v>
      </c>
      <c r="B35" s="72" t="s">
        <v>58</v>
      </c>
      <c r="C35" s="72"/>
      <c r="D35" s="72"/>
      <c r="E35" s="72"/>
      <c r="F35" s="70">
        <v>21223599</v>
      </c>
      <c r="G35" s="70">
        <v>12451106</v>
      </c>
      <c r="H35" s="70">
        <v>12451106</v>
      </c>
      <c r="I35" s="71">
        <f t="shared" si="0"/>
        <v>100</v>
      </c>
    </row>
    <row r="36" spans="1:9" x14ac:dyDescent="0.25">
      <c r="A36" s="73" t="s">
        <v>59</v>
      </c>
      <c r="B36" s="30" t="s">
        <v>60</v>
      </c>
      <c r="C36" s="31"/>
      <c r="D36" s="31"/>
      <c r="E36" s="31"/>
      <c r="F36" s="70">
        <v>0</v>
      </c>
      <c r="G36" s="70">
        <v>0</v>
      </c>
      <c r="H36" s="70">
        <v>0</v>
      </c>
      <c r="I36" s="71">
        <v>0</v>
      </c>
    </row>
    <row r="37" spans="1:9" x14ac:dyDescent="0.25">
      <c r="A37" s="73" t="s">
        <v>61</v>
      </c>
      <c r="B37" s="72" t="s">
        <v>62</v>
      </c>
      <c r="C37" s="72"/>
      <c r="D37" s="72"/>
      <c r="E37" s="72"/>
      <c r="F37" s="70">
        <v>0</v>
      </c>
      <c r="G37" s="70">
        <v>33200</v>
      </c>
      <c r="H37" s="70">
        <v>40040</v>
      </c>
      <c r="I37" s="71">
        <f t="shared" si="0"/>
        <v>120.60240963855422</v>
      </c>
    </row>
    <row r="38" spans="1:9" ht="18.75" x14ac:dyDescent="0.3">
      <c r="A38" s="73"/>
      <c r="B38" s="74" t="s">
        <v>63</v>
      </c>
      <c r="C38" s="74"/>
      <c r="D38" s="74"/>
      <c r="E38" s="74"/>
      <c r="F38" s="24">
        <f>SUM(F9+F25+F34)</f>
        <v>48368384</v>
      </c>
      <c r="G38" s="24">
        <f>SUM(G9+G25+G34)</f>
        <v>51679897</v>
      </c>
      <c r="H38" s="24">
        <f>SUM(H9+H25+H34)</f>
        <v>48034665</v>
      </c>
      <c r="I38" s="25">
        <f t="shared" si="0"/>
        <v>92.946518449910997</v>
      </c>
    </row>
    <row r="39" spans="1:9" ht="15.75" x14ac:dyDescent="0.25">
      <c r="A39" s="73"/>
      <c r="B39" s="75" t="s">
        <v>64</v>
      </c>
      <c r="C39" s="75"/>
      <c r="D39" s="75"/>
      <c r="E39" s="75"/>
      <c r="F39" s="62">
        <f>SUM(F40:F43)</f>
        <v>0</v>
      </c>
      <c r="G39" s="62">
        <v>723279</v>
      </c>
      <c r="H39" s="62">
        <v>723279</v>
      </c>
      <c r="I39" s="58">
        <v>0</v>
      </c>
    </row>
    <row r="40" spans="1:9" ht="15.75" x14ac:dyDescent="0.25">
      <c r="A40" s="73" t="s">
        <v>65</v>
      </c>
      <c r="B40" s="72" t="s">
        <v>66</v>
      </c>
      <c r="C40" s="76"/>
      <c r="D40" s="76"/>
      <c r="E40" s="76"/>
      <c r="F40" s="33"/>
      <c r="G40" s="33"/>
      <c r="H40" s="33"/>
      <c r="I40" s="77"/>
    </row>
    <row r="41" spans="1:9" ht="15.75" x14ac:dyDescent="0.25">
      <c r="A41" s="73" t="s">
        <v>67</v>
      </c>
      <c r="B41" s="72" t="s">
        <v>68</v>
      </c>
      <c r="C41" s="72"/>
      <c r="D41" s="72"/>
      <c r="E41" s="72"/>
      <c r="F41" s="33"/>
      <c r="G41" s="33"/>
      <c r="H41" s="33"/>
      <c r="I41" s="77"/>
    </row>
    <row r="42" spans="1:9" ht="15.75" x14ac:dyDescent="0.25">
      <c r="A42" s="73" t="s">
        <v>69</v>
      </c>
      <c r="B42" s="72" t="s">
        <v>70</v>
      </c>
      <c r="C42" s="72"/>
      <c r="D42" s="72"/>
      <c r="E42" s="72"/>
      <c r="F42" s="33"/>
      <c r="G42" s="33"/>
      <c r="H42" s="33"/>
      <c r="I42" s="77"/>
    </row>
    <row r="43" spans="1:9" x14ac:dyDescent="0.25">
      <c r="A43" s="73" t="s">
        <v>71</v>
      </c>
      <c r="B43" s="72" t="s">
        <v>72</v>
      </c>
      <c r="C43" s="72"/>
      <c r="D43" s="72"/>
      <c r="E43" s="72"/>
      <c r="F43" s="70">
        <v>0</v>
      </c>
      <c r="G43" s="70">
        <v>723279</v>
      </c>
      <c r="H43" s="70">
        <v>723279</v>
      </c>
      <c r="I43" s="71">
        <v>100</v>
      </c>
    </row>
    <row r="44" spans="1:9" ht="18.75" x14ac:dyDescent="0.3">
      <c r="A44" s="73"/>
      <c r="B44" s="23" t="s">
        <v>73</v>
      </c>
      <c r="C44" s="23"/>
      <c r="D44" s="23"/>
      <c r="E44" s="23"/>
      <c r="F44" s="62">
        <f>SUM(F45:F46)</f>
        <v>16974335</v>
      </c>
      <c r="G44" s="62">
        <f>SUM(G45:G46)</f>
        <v>16974335</v>
      </c>
      <c r="H44" s="62">
        <f>SUM(H45:H46)</f>
        <v>16974335</v>
      </c>
      <c r="I44" s="25">
        <f t="shared" si="0"/>
        <v>100</v>
      </c>
    </row>
    <row r="45" spans="1:9" ht="15.75" x14ac:dyDescent="0.25">
      <c r="A45" s="73" t="s">
        <v>74</v>
      </c>
      <c r="B45" s="72" t="s">
        <v>75</v>
      </c>
      <c r="C45" s="72"/>
      <c r="D45" s="72"/>
      <c r="E45" s="72"/>
      <c r="F45" s="33">
        <v>16974335</v>
      </c>
      <c r="G45" s="33">
        <v>16974335</v>
      </c>
      <c r="H45" s="33">
        <v>16974335</v>
      </c>
      <c r="I45" s="34">
        <f t="shared" si="0"/>
        <v>100</v>
      </c>
    </row>
    <row r="46" spans="1:9" ht="15.75" x14ac:dyDescent="0.25">
      <c r="A46" s="73" t="s">
        <v>76</v>
      </c>
      <c r="B46" s="72" t="s">
        <v>77</v>
      </c>
      <c r="C46" s="72"/>
      <c r="D46" s="72"/>
      <c r="E46" s="72"/>
      <c r="F46" s="33"/>
      <c r="G46" s="33"/>
      <c r="H46" s="33"/>
      <c r="I46" s="77"/>
    </row>
    <row r="47" spans="1:9" ht="19.5" thickBot="1" x14ac:dyDescent="0.35">
      <c r="A47" s="78"/>
      <c r="B47" s="79" t="s">
        <v>78</v>
      </c>
      <c r="C47" s="79"/>
      <c r="D47" s="79"/>
      <c r="E47" s="79"/>
      <c r="F47" s="80">
        <f>SUM(F38+F39+F44)</f>
        <v>65342719</v>
      </c>
      <c r="G47" s="80">
        <f>SUM(G38+G39+G44)</f>
        <v>69377511</v>
      </c>
      <c r="H47" s="80">
        <f>SUM(H38+H39+H44)</f>
        <v>65732279</v>
      </c>
      <c r="I47" s="81">
        <f t="shared" si="0"/>
        <v>94.745801705108732</v>
      </c>
    </row>
    <row r="48" spans="1:9" ht="18.75" x14ac:dyDescent="0.3">
      <c r="A48" s="82"/>
      <c r="B48" s="83"/>
      <c r="C48" s="83"/>
      <c r="D48" s="83"/>
      <c r="E48" s="83"/>
      <c r="F48" s="84"/>
      <c r="G48" s="84"/>
      <c r="H48" s="84"/>
      <c r="I48" s="84"/>
    </row>
    <row r="49" spans="1:9" ht="18.75" x14ac:dyDescent="0.3">
      <c r="A49" s="82"/>
      <c r="B49" s="83"/>
      <c r="C49" s="83"/>
      <c r="D49" s="83"/>
      <c r="E49" s="83"/>
      <c r="F49" s="84"/>
      <c r="G49" s="84"/>
      <c r="H49" s="84"/>
      <c r="I49" s="84"/>
    </row>
    <row r="50" spans="1:9" ht="18.75" x14ac:dyDescent="0.3">
      <c r="A50" s="82"/>
      <c r="B50" s="83"/>
      <c r="C50" s="83"/>
      <c r="D50" s="83"/>
      <c r="E50" s="83"/>
      <c r="F50" s="84"/>
      <c r="G50" s="84"/>
      <c r="H50" s="84"/>
      <c r="I50" s="84"/>
    </row>
    <row r="51" spans="1:9" ht="18.75" x14ac:dyDescent="0.3">
      <c r="A51" s="82"/>
      <c r="B51" s="83"/>
      <c r="C51" s="83"/>
      <c r="D51" s="83"/>
      <c r="E51" s="83"/>
      <c r="F51" s="84"/>
      <c r="G51" s="84"/>
      <c r="H51" s="84"/>
      <c r="I51" s="84"/>
    </row>
    <row r="52" spans="1:9" ht="18.75" x14ac:dyDescent="0.3">
      <c r="A52" s="82"/>
      <c r="B52" s="83"/>
      <c r="C52" s="83"/>
      <c r="D52" s="83"/>
      <c r="E52" s="83"/>
      <c r="F52" s="84"/>
      <c r="G52" s="84"/>
      <c r="H52" s="84"/>
      <c r="I52" s="84"/>
    </row>
    <row r="53" spans="1:9" ht="18.75" x14ac:dyDescent="0.3">
      <c r="A53" s="82"/>
      <c r="B53" s="83"/>
      <c r="C53" s="83"/>
      <c r="D53" s="83"/>
      <c r="E53" s="83"/>
      <c r="F53" s="84"/>
      <c r="G53" s="84"/>
      <c r="H53" s="84"/>
      <c r="I53" s="84"/>
    </row>
    <row r="54" spans="1:9" ht="18.75" x14ac:dyDescent="0.3">
      <c r="A54" s="82"/>
      <c r="B54" s="83"/>
      <c r="C54" s="83"/>
      <c r="D54" s="83"/>
      <c r="E54" s="83"/>
      <c r="F54" s="84"/>
      <c r="G54" s="84"/>
      <c r="H54" s="84"/>
      <c r="I54" s="84"/>
    </row>
    <row r="55" spans="1:9" ht="18.75" x14ac:dyDescent="0.3">
      <c r="A55" s="82"/>
      <c r="B55" s="83"/>
      <c r="C55" s="83"/>
      <c r="D55" s="83"/>
      <c r="E55" s="83"/>
      <c r="F55" s="84"/>
      <c r="G55" s="84"/>
      <c r="H55" s="84"/>
      <c r="I55" s="84"/>
    </row>
    <row r="56" spans="1:9" x14ac:dyDescent="0.25">
      <c r="E56" s="85"/>
      <c r="F56" s="85"/>
      <c r="G56" s="85"/>
      <c r="H56" s="85"/>
    </row>
    <row r="57" spans="1:9" x14ac:dyDescent="0.25">
      <c r="E57" s="85"/>
      <c r="F57" s="85"/>
      <c r="G57" s="85"/>
      <c r="H57" s="85"/>
    </row>
    <row r="58" spans="1:9" x14ac:dyDescent="0.25">
      <c r="B58" s="86" t="s">
        <v>79</v>
      </c>
      <c r="C58" s="86"/>
      <c r="D58" s="86"/>
      <c r="E58" s="86"/>
      <c r="F58" s="86"/>
      <c r="G58" s="86"/>
      <c r="H58" s="86"/>
      <c r="I58" s="86"/>
    </row>
    <row r="59" spans="1:9" x14ac:dyDescent="0.25">
      <c r="B59" s="87"/>
      <c r="C59" s="87"/>
      <c r="D59" s="87"/>
      <c r="E59" s="87"/>
      <c r="F59" s="87"/>
      <c r="G59" s="87"/>
      <c r="H59" s="87"/>
      <c r="I59" s="87"/>
    </row>
    <row r="60" spans="1:9" ht="15.75" thickBot="1" x14ac:dyDescent="0.3">
      <c r="B60" s="87"/>
      <c r="C60" s="87"/>
      <c r="D60" s="87"/>
      <c r="E60" s="87"/>
      <c r="F60" s="87"/>
      <c r="G60" s="87"/>
      <c r="H60" s="87"/>
      <c r="I60" s="5" t="s">
        <v>3</v>
      </c>
    </row>
    <row r="61" spans="1:9" x14ac:dyDescent="0.25">
      <c r="A61" s="6" t="s">
        <v>4</v>
      </c>
      <c r="B61" s="7" t="s">
        <v>5</v>
      </c>
      <c r="C61" s="7"/>
      <c r="D61" s="7"/>
      <c r="E61" s="7"/>
      <c r="F61" s="8" t="s">
        <v>6</v>
      </c>
      <c r="G61" s="8" t="s">
        <v>7</v>
      </c>
      <c r="H61" s="8" t="s">
        <v>8</v>
      </c>
      <c r="I61" s="9" t="s">
        <v>9</v>
      </c>
    </row>
    <row r="62" spans="1:9" x14ac:dyDescent="0.25">
      <c r="A62" s="10"/>
      <c r="B62" s="11"/>
      <c r="C62" s="11"/>
      <c r="D62" s="11"/>
      <c r="E62" s="11"/>
      <c r="F62" s="12"/>
      <c r="G62" s="12"/>
      <c r="H62" s="13"/>
      <c r="I62" s="14"/>
    </row>
    <row r="63" spans="1:9" ht="18.75" x14ac:dyDescent="0.3">
      <c r="A63" s="88"/>
      <c r="B63" s="16" t="s">
        <v>80</v>
      </c>
      <c r="C63" s="17"/>
      <c r="D63" s="17"/>
      <c r="E63" s="18"/>
      <c r="F63" s="89"/>
      <c r="G63" s="89"/>
      <c r="H63" s="89"/>
      <c r="I63" s="90"/>
    </row>
    <row r="64" spans="1:9" ht="18.75" x14ac:dyDescent="0.3">
      <c r="A64" s="88"/>
      <c r="B64" s="23" t="s">
        <v>81</v>
      </c>
      <c r="C64" s="23"/>
      <c r="D64" s="23"/>
      <c r="E64" s="23"/>
      <c r="F64" s="24">
        <f>SUM(F65+F66+F68+F69+F70)</f>
        <v>47544831</v>
      </c>
      <c r="G64" s="24">
        <f>SUM(G65+G66+G68+G69+G70)</f>
        <v>46644811</v>
      </c>
      <c r="H64" s="24">
        <f>SUM(H65+H66+H68+H69+H70)</f>
        <v>40915597</v>
      </c>
      <c r="I64" s="25">
        <f>SUM(H64/G64*100)</f>
        <v>87.717360458379829</v>
      </c>
    </row>
    <row r="65" spans="1:9" ht="15.75" x14ac:dyDescent="0.25">
      <c r="A65" s="91" t="s">
        <v>82</v>
      </c>
      <c r="B65" s="72" t="s">
        <v>83</v>
      </c>
      <c r="C65" s="72"/>
      <c r="D65" s="72"/>
      <c r="E65" s="72"/>
      <c r="F65" s="33">
        <v>10016652</v>
      </c>
      <c r="G65" s="33">
        <v>10673764</v>
      </c>
      <c r="H65" s="33">
        <v>10671888</v>
      </c>
      <c r="I65" s="34">
        <f>SUM(H65/G65*100)</f>
        <v>99.98242419450159</v>
      </c>
    </row>
    <row r="66" spans="1:9" x14ac:dyDescent="0.25">
      <c r="A66" s="92" t="s">
        <v>84</v>
      </c>
      <c r="B66" s="93" t="s">
        <v>85</v>
      </c>
      <c r="C66" s="94"/>
      <c r="D66" s="94"/>
      <c r="E66" s="94"/>
      <c r="F66" s="95">
        <v>1777580</v>
      </c>
      <c r="G66" s="95">
        <v>2119276</v>
      </c>
      <c r="H66" s="95">
        <v>2108949</v>
      </c>
      <c r="I66" s="96">
        <f>SUM(H66/G66*100)</f>
        <v>99.512710944681103</v>
      </c>
    </row>
    <row r="67" spans="1:9" x14ac:dyDescent="0.25">
      <c r="A67" s="92"/>
      <c r="B67" s="97"/>
      <c r="C67" s="97"/>
      <c r="D67" s="97"/>
      <c r="E67" s="97"/>
      <c r="F67" s="95"/>
      <c r="G67" s="95"/>
      <c r="H67" s="95"/>
      <c r="I67" s="98"/>
    </row>
    <row r="68" spans="1:9" ht="15.75" x14ac:dyDescent="0.25">
      <c r="A68" s="99" t="s">
        <v>86</v>
      </c>
      <c r="B68" s="72" t="s">
        <v>87</v>
      </c>
      <c r="C68" s="72"/>
      <c r="D68" s="72"/>
      <c r="E68" s="72"/>
      <c r="F68" s="33">
        <v>32820784</v>
      </c>
      <c r="G68" s="33">
        <v>20360240</v>
      </c>
      <c r="H68" s="33">
        <v>19930703</v>
      </c>
      <c r="I68" s="34">
        <f>SUM(H68/G68*100)</f>
        <v>97.890314652479532</v>
      </c>
    </row>
    <row r="69" spans="1:9" ht="15.75" x14ac:dyDescent="0.25">
      <c r="A69" s="99" t="s">
        <v>88</v>
      </c>
      <c r="B69" s="72" t="s">
        <v>89</v>
      </c>
      <c r="C69" s="72"/>
      <c r="D69" s="72"/>
      <c r="E69" s="72"/>
      <c r="F69" s="33">
        <v>638000</v>
      </c>
      <c r="G69" s="33">
        <v>598400</v>
      </c>
      <c r="H69" s="33">
        <v>598400</v>
      </c>
      <c r="I69" s="34">
        <f>SUM(H69/G69*100)</f>
        <v>100</v>
      </c>
    </row>
    <row r="70" spans="1:9" ht="15.75" x14ac:dyDescent="0.25">
      <c r="A70" s="99" t="s">
        <v>90</v>
      </c>
      <c r="B70" s="72" t="s">
        <v>91</v>
      </c>
      <c r="C70" s="72"/>
      <c r="D70" s="72"/>
      <c r="E70" s="72"/>
      <c r="F70" s="33">
        <v>2291815</v>
      </c>
      <c r="G70" s="33">
        <v>12893131</v>
      </c>
      <c r="H70" s="33">
        <v>7605657</v>
      </c>
      <c r="I70" s="34">
        <f>SUM(H70/G70*100)</f>
        <v>58.989992423097227</v>
      </c>
    </row>
    <row r="71" spans="1:9" ht="15.75" x14ac:dyDescent="0.25">
      <c r="A71" s="91"/>
      <c r="B71" s="23" t="s">
        <v>92</v>
      </c>
      <c r="C71" s="23"/>
      <c r="D71" s="23"/>
      <c r="E71" s="23"/>
      <c r="F71" s="62">
        <f>SUM(F72:F75)</f>
        <v>667338</v>
      </c>
      <c r="G71" s="62">
        <f>SUM(G72:G75)</f>
        <v>667338</v>
      </c>
      <c r="H71" s="62">
        <f>SUM(H72:H75)</f>
        <v>667338</v>
      </c>
      <c r="I71" s="58">
        <v>100</v>
      </c>
    </row>
    <row r="72" spans="1:9" ht="15.75" x14ac:dyDescent="0.25">
      <c r="A72" s="91" t="s">
        <v>93</v>
      </c>
      <c r="B72" s="72" t="s">
        <v>94</v>
      </c>
      <c r="C72" s="72"/>
      <c r="D72" s="72"/>
      <c r="E72" s="72"/>
      <c r="F72" s="33"/>
      <c r="G72" s="100"/>
      <c r="H72" s="100"/>
      <c r="I72" s="101"/>
    </row>
    <row r="73" spans="1:9" x14ac:dyDescent="0.25">
      <c r="A73" s="91" t="s">
        <v>95</v>
      </c>
      <c r="B73" s="72" t="s">
        <v>96</v>
      </c>
      <c r="C73" s="72"/>
      <c r="D73" s="72"/>
      <c r="E73" s="72"/>
      <c r="F73" s="70"/>
      <c r="G73" s="70"/>
      <c r="H73" s="70"/>
      <c r="I73" s="71"/>
    </row>
    <row r="74" spans="1:9" x14ac:dyDescent="0.25">
      <c r="A74" s="91" t="s">
        <v>97</v>
      </c>
      <c r="B74" s="72" t="s">
        <v>98</v>
      </c>
      <c r="C74" s="72"/>
      <c r="D74" s="72"/>
      <c r="E74" s="72"/>
      <c r="F74" s="70">
        <v>0</v>
      </c>
      <c r="G74" s="70">
        <v>0</v>
      </c>
      <c r="H74" s="70">
        <v>0</v>
      </c>
      <c r="I74" s="71">
        <v>0</v>
      </c>
    </row>
    <row r="75" spans="1:9" x14ac:dyDescent="0.25">
      <c r="A75" s="91" t="s">
        <v>99</v>
      </c>
      <c r="B75" s="72" t="s">
        <v>100</v>
      </c>
      <c r="C75" s="72"/>
      <c r="D75" s="72"/>
      <c r="E75" s="72"/>
      <c r="F75" s="70">
        <v>667338</v>
      </c>
      <c r="G75" s="70">
        <v>667338</v>
      </c>
      <c r="H75" s="70">
        <v>667338</v>
      </c>
      <c r="I75" s="71">
        <v>100</v>
      </c>
    </row>
    <row r="76" spans="1:9" ht="15.75" x14ac:dyDescent="0.25">
      <c r="A76" s="91"/>
      <c r="B76" s="23" t="s">
        <v>101</v>
      </c>
      <c r="C76" s="23"/>
      <c r="D76" s="23"/>
      <c r="E76" s="23"/>
      <c r="F76" s="62">
        <f>SUM(F77:F78)</f>
        <v>0</v>
      </c>
      <c r="G76" s="62">
        <f>SUM(G77:G78)</f>
        <v>0</v>
      </c>
      <c r="H76" s="62">
        <f>SUM(H77:H78)</f>
        <v>0</v>
      </c>
      <c r="I76" s="58">
        <v>0</v>
      </c>
    </row>
    <row r="77" spans="1:9" ht="15.75" x14ac:dyDescent="0.25">
      <c r="A77" s="91" t="s">
        <v>102</v>
      </c>
      <c r="B77" s="72" t="s">
        <v>103</v>
      </c>
      <c r="C77" s="72"/>
      <c r="D77" s="72"/>
      <c r="E77" s="72"/>
      <c r="F77" s="33">
        <v>0</v>
      </c>
      <c r="G77" s="33">
        <v>0</v>
      </c>
      <c r="H77" s="33">
        <v>0</v>
      </c>
      <c r="I77" s="34">
        <v>0</v>
      </c>
    </row>
    <row r="78" spans="1:9" ht="15.75" x14ac:dyDescent="0.25">
      <c r="A78" s="91" t="s">
        <v>104</v>
      </c>
      <c r="B78" s="72" t="s">
        <v>105</v>
      </c>
      <c r="C78" s="72"/>
      <c r="D78" s="72"/>
      <c r="E78" s="72"/>
      <c r="F78" s="33"/>
      <c r="G78" s="33"/>
      <c r="H78" s="100"/>
      <c r="I78" s="101"/>
    </row>
    <row r="79" spans="1:9" ht="20.25" x14ac:dyDescent="0.3">
      <c r="A79" s="91"/>
      <c r="B79" s="74" t="s">
        <v>106</v>
      </c>
      <c r="C79" s="74"/>
      <c r="D79" s="74"/>
      <c r="E79" s="74"/>
      <c r="F79" s="102">
        <f>SUM(F64+F71+F76)</f>
        <v>48212169</v>
      </c>
      <c r="G79" s="102">
        <f>SUM(G64+G71+G76)</f>
        <v>47312149</v>
      </c>
      <c r="H79" s="102">
        <f>SUM(H64+H71+H76)</f>
        <v>41582935</v>
      </c>
      <c r="I79" s="103">
        <f>SUM(H79/G79*100)</f>
        <v>87.890607125032517</v>
      </c>
    </row>
    <row r="80" spans="1:9" ht="16.5" thickBot="1" x14ac:dyDescent="0.3">
      <c r="A80" s="104"/>
      <c r="B80" s="105"/>
      <c r="C80" s="105"/>
      <c r="D80" s="105"/>
      <c r="E80" s="105"/>
      <c r="F80" s="106"/>
      <c r="G80" s="107"/>
      <c r="H80" s="107"/>
      <c r="I80" s="108"/>
    </row>
  </sheetData>
  <mergeCells count="80">
    <mergeCell ref="B77:E77"/>
    <mergeCell ref="B78:E78"/>
    <mergeCell ref="B79:E79"/>
    <mergeCell ref="B80:E80"/>
    <mergeCell ref="B71:E71"/>
    <mergeCell ref="B72:E72"/>
    <mergeCell ref="B73:E73"/>
    <mergeCell ref="B74:E74"/>
    <mergeCell ref="B75:E75"/>
    <mergeCell ref="B76:E76"/>
    <mergeCell ref="G66:G67"/>
    <mergeCell ref="H66:H67"/>
    <mergeCell ref="I66:I67"/>
    <mergeCell ref="B68:E68"/>
    <mergeCell ref="B69:E69"/>
    <mergeCell ref="B70:E70"/>
    <mergeCell ref="B63:E63"/>
    <mergeCell ref="B64:E64"/>
    <mergeCell ref="B65:E65"/>
    <mergeCell ref="A66:A67"/>
    <mergeCell ref="B66:E67"/>
    <mergeCell ref="F66:F67"/>
    <mergeCell ref="B58:I58"/>
    <mergeCell ref="A61:A62"/>
    <mergeCell ref="B61:E62"/>
    <mergeCell ref="F61:F62"/>
    <mergeCell ref="G61:G62"/>
    <mergeCell ref="H61:H62"/>
    <mergeCell ref="I61:I62"/>
    <mergeCell ref="B42:E42"/>
    <mergeCell ref="B43:E43"/>
    <mergeCell ref="B44:E44"/>
    <mergeCell ref="B45:E45"/>
    <mergeCell ref="B46:E46"/>
    <mergeCell ref="B47:E47"/>
    <mergeCell ref="B36:E36"/>
    <mergeCell ref="B37:E37"/>
    <mergeCell ref="B38:E38"/>
    <mergeCell ref="B39:E39"/>
    <mergeCell ref="B40:E40"/>
    <mergeCell ref="B41:E41"/>
    <mergeCell ref="B30:E30"/>
    <mergeCell ref="B31:E31"/>
    <mergeCell ref="B32:E32"/>
    <mergeCell ref="B33:E33"/>
    <mergeCell ref="B34:E34"/>
    <mergeCell ref="B35:E35"/>
    <mergeCell ref="B24:E24"/>
    <mergeCell ref="B25:E25"/>
    <mergeCell ref="B26:E26"/>
    <mergeCell ref="B27:E27"/>
    <mergeCell ref="B28:E28"/>
    <mergeCell ref="B29:E29"/>
    <mergeCell ref="B20:E20"/>
    <mergeCell ref="A21:A22"/>
    <mergeCell ref="B21:B22"/>
    <mergeCell ref="C21:E21"/>
    <mergeCell ref="C22:E22"/>
    <mergeCell ref="B23:E23"/>
    <mergeCell ref="B14:E14"/>
    <mergeCell ref="B15:E15"/>
    <mergeCell ref="B16:E16"/>
    <mergeCell ref="B17:E17"/>
    <mergeCell ref="B18:E18"/>
    <mergeCell ref="C19:E19"/>
    <mergeCell ref="B8:E8"/>
    <mergeCell ref="B9:E9"/>
    <mergeCell ref="B10:E10"/>
    <mergeCell ref="B11:E11"/>
    <mergeCell ref="B12:E12"/>
    <mergeCell ref="B13:E13"/>
    <mergeCell ref="E1:I1"/>
    <mergeCell ref="A3:I3"/>
    <mergeCell ref="A4:I4"/>
    <mergeCell ref="A6:A7"/>
    <mergeCell ref="B6:E7"/>
    <mergeCell ref="F6:F7"/>
    <mergeCell ref="G6:G7"/>
    <mergeCell ref="H6:H7"/>
    <mergeCell ref="I6:I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igazgatas</dc:creator>
  <cp:lastModifiedBy>igazgatas</cp:lastModifiedBy>
  <dcterms:created xsi:type="dcterms:W3CDTF">2020-06-30T09:00:58Z</dcterms:created>
  <dcterms:modified xsi:type="dcterms:W3CDTF">2020-06-30T09:01:14Z</dcterms:modified>
</cp:coreProperties>
</file>